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6.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7.xml" ContentType="application/vnd.openxmlformats-officedocument.spreadsheetml.comments+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comments9.xml" ContentType="application/vnd.openxmlformats-officedocument.spreadsheetml.comments+xml"/>
  <Override PartName="/xl/drawings/drawing27.xml" ContentType="application/vnd.openxmlformats-officedocument.drawing+xml"/>
  <Override PartName="/xl/comments10.xml" ContentType="application/vnd.openxmlformats-officedocument.spreadsheetml.comments+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showInkAnnotation="0" updateLinks="always" codeName="ThisWorkbook"/>
  <mc:AlternateContent xmlns:mc="http://schemas.openxmlformats.org/markup-compatibility/2006">
    <mc:Choice Requires="x15">
      <x15ac:absPath xmlns:x15ac="http://schemas.microsoft.com/office/spreadsheetml/2010/11/ac" url="\\Cl-flsv13w\愛知支部（各課）\求職者支援課\03ホームページ\05　認定申請書の記入例\新\"/>
    </mc:Choice>
  </mc:AlternateContent>
  <xr:revisionPtr revIDLastSave="0" documentId="13_ncr:1_{DEF5AA9E-464E-40AE-B72E-C3261335AA46}" xr6:coauthVersionLast="47" xr6:coauthVersionMax="47" xr10:uidLastSave="{00000000-0000-0000-0000-000000000000}"/>
  <workbookProtection workbookAlgorithmName="SHA-512" workbookHashValue="aeu8lJHmtQt3Pdpgmat7k12/dErtV0n/1p8OEq4/OUD6ni43szz2r76IOQi/2P8xl7sMmgryhTlM2ZW8Bl23IA==" workbookSaltValue="ArbQhC74SRHJrVxuVz/kGA==" workbookSpinCount="100000" lockStructure="1"/>
  <bookViews>
    <workbookView xWindow="720" yWindow="300" windowWidth="21465" windowHeight="15720" tabRatio="855" xr2:uid="{00000000-000D-0000-FFFF-FFFF00000000}"/>
  </bookViews>
  <sheets>
    <sheet name="一覧表" sheetId="62" r:id="rId1"/>
    <sheet name="様式1" sheetId="2" r:id="rId2"/>
    <sheet name="様式2" sheetId="72" r:id="rId3"/>
    <sheet name="様式3" sheetId="73" r:id="rId4"/>
    <sheet name="平面図（参考様式）" sheetId="90" r:id="rId5"/>
    <sheet name="様式4" sheetId="5" r:id="rId6"/>
    <sheet name="様式5" sheetId="34" r:id="rId7"/>
    <sheet name="様式５別添１" sheetId="60" r:id="rId8"/>
    <sheet name="様式５別添２" sheetId="66" r:id="rId9"/>
    <sheet name="様式５添付３" sheetId="71" r:id="rId10"/>
    <sheet name="様式５添付４" sheetId="81" r:id="rId11"/>
    <sheet name="様式５添付４別表" sheetId="82" r:id="rId12"/>
    <sheet name="様式6" sheetId="74" r:id="rId13"/>
    <sheet name="様式7の1 " sheetId="68" r:id="rId14"/>
    <sheet name="様式7の3" sheetId="89" r:id="rId15"/>
    <sheet name="職務証明書（参考様式）" sheetId="93" r:id="rId16"/>
    <sheet name="様式8" sheetId="11" r:id="rId17"/>
    <sheet name="様式9" sheetId="76" r:id="rId18"/>
    <sheet name="様式10" sheetId="48" r:id="rId19"/>
    <sheet name="様式12" sheetId="15" r:id="rId20"/>
    <sheet name="様式13の１" sheetId="29" r:id="rId21"/>
    <sheet name="様式13の２(自己評価)" sheetId="32" r:id="rId22"/>
    <sheet name="様式14 " sheetId="37" r:id="rId23"/>
    <sheet name="様式15の１" sheetId="56" r:id="rId24"/>
    <sheet name="様式15の２" sheetId="57" r:id="rId25"/>
    <sheet name="様式16の２" sheetId="21" r:id="rId26"/>
    <sheet name="様式17" sheetId="77" r:id="rId27"/>
    <sheet name="様式18" sheetId="33" r:id="rId28"/>
    <sheet name="登録用" sheetId="23" state="hidden" r:id="rId29"/>
  </sheets>
  <externalReferences>
    <externalReference r:id="rId30"/>
    <externalReference r:id="rId31"/>
  </externalReferences>
  <definedNames>
    <definedName name="_key" localSheetId="4" hidden="1">#REF!</definedName>
    <definedName name="_key" hidden="1">#REF!</definedName>
    <definedName name="_Key1" hidden="1">#REF!</definedName>
    <definedName name="_Key2" hidden="1">#REF!</definedName>
    <definedName name="_Order1" hidden="1">255</definedName>
    <definedName name="_Order2" hidden="1">255</definedName>
    <definedName name="_sor" localSheetId="4" hidden="1">#REF!</definedName>
    <definedName name="_sor" hidden="1">#REF!</definedName>
    <definedName name="_Sort" localSheetId="4" hidden="1">#REF!</definedName>
    <definedName name="_Sort" hidden="1">#REF!</definedName>
    <definedName name="a" localSheetId="4" hidden="1">#REF!</definedName>
    <definedName name="a" hidden="1">#REF!</definedName>
    <definedName name="aa" hidden="1">#REF!</definedName>
    <definedName name="aaa" hidden="1">#REF!</definedName>
    <definedName name="aaaa" hidden="1">#REF!</definedName>
    <definedName name="aaaaa" hidden="1">#REF!</definedName>
    <definedName name="aaaaaa" hidden="1">#REF!</definedName>
    <definedName name="abc" hidden="1">#REF!</definedName>
    <definedName name="ass" hidden="1">#REF!</definedName>
    <definedName name="b" hidden="1">#REF!</definedName>
    <definedName name="bb" hidden="1">#REF!</definedName>
    <definedName name="bbb" hidden="1">#REF!</definedName>
    <definedName name="bhgh" hidden="1">#REF!</definedName>
    <definedName name="bjh" hidden="1">#REF!</definedName>
    <definedName name="d" hidden="1">#REF!</definedName>
    <definedName name="dd" hidden="1">#REF!</definedName>
    <definedName name="dfd" hidden="1">#REF!</definedName>
    <definedName name="dfdf" hidden="1">#REF!</definedName>
    <definedName name="dfdfdf" hidden="1">#REF!</definedName>
    <definedName name="dfdfdfd" hidden="1">#REF!</definedName>
    <definedName name="dfdff" hidden="1">#REF!</definedName>
    <definedName name="dw" hidden="1">#REF!</definedName>
    <definedName name="dwd" hidden="1">#REF!</definedName>
    <definedName name="dwdw" hidden="1">#REF!</definedName>
    <definedName name="dwdwd" hidden="1">#REF!</definedName>
    <definedName name="e" hidden="1">#REF!</definedName>
    <definedName name="ee" hidden="1">#REF!</definedName>
    <definedName name="eee" hidden="1">#REF!</definedName>
    <definedName name="eeee" hidden="1">#REF!</definedName>
    <definedName name="eeeee" hidden="1">#REF!</definedName>
    <definedName name="eeeeee" hidden="1">#REF!</definedName>
    <definedName name="eeeeeee" hidden="1">#REF!</definedName>
    <definedName name="eeeeeeee" hidden="1">#REF!</definedName>
    <definedName name="eeeeeeeee" hidden="1">#REF!</definedName>
    <definedName name="eeeeeeeeee" hidden="1">#REF!</definedName>
    <definedName name="esub" hidden="1">#REF!</definedName>
    <definedName name="Esub一覧" hidden="1">#REF!</definedName>
    <definedName name="f" hidden="1">#REF!</definedName>
    <definedName name="fd" hidden="1">#REF!</definedName>
    <definedName name="fdf" hidden="1">#REF!</definedName>
    <definedName name="fdfdf" hidden="1">#REF!</definedName>
    <definedName name="fdfdfdfdf" hidden="1">#REF!</definedName>
    <definedName name="fdfdffd" hidden="1">#REF!</definedName>
    <definedName name="frf" hidden="1">#REF!</definedName>
    <definedName name="frfr" hidden="1">#REF!</definedName>
    <definedName name="ｇ" hidden="1">#REF!</definedName>
    <definedName name="ggt" hidden="1">#REF!</definedName>
    <definedName name="gh" hidden="1">#REF!</definedName>
    <definedName name="ghghgh" hidden="1">#REF!</definedName>
    <definedName name="hghgh" hidden="1">#REF!</definedName>
    <definedName name="hghghh" hidden="1">#REF!</definedName>
    <definedName name="hh" hidden="1">#REF!</definedName>
    <definedName name="hhhh" hidden="1">#REF!</definedName>
    <definedName name="hu" hidden="1">#REF!</definedName>
    <definedName name="hujh" hidden="1">#REF!</definedName>
    <definedName name="ＨＵＵ" hidden="1">#REF!</definedName>
    <definedName name="hyhy" hidden="1">#REF!</definedName>
    <definedName name="i" hidden="1">#REF!</definedName>
    <definedName name="ii" hidden="1">#REF!</definedName>
    <definedName name="iii" hidden="1">#REF!</definedName>
    <definedName name="iiii" hidden="1">#REF!</definedName>
    <definedName name="iiiii" hidden="1">#REF!</definedName>
    <definedName name="iiiiii" hidden="1">#REF!</definedName>
    <definedName name="iiiiiii" hidden="1">#REF!</definedName>
    <definedName name="iiiiiiii" hidden="1">#REF!</definedName>
    <definedName name="iiiiiiiii" hidden="1">#REF!</definedName>
    <definedName name="iiijj" hidden="1">#REF!</definedName>
    <definedName name="iio" hidden="1">#REF!</definedName>
    <definedName name="iiuii" hidden="1">#REF!</definedName>
    <definedName name="iiuu" hidden="1">#REF!</definedName>
    <definedName name="iiuuii" hidden="1">#REF!</definedName>
    <definedName name="iiuuyu" hidden="1">#REF!</definedName>
    <definedName name="ijh" hidden="1">#REF!</definedName>
    <definedName name="ijhk" hidden="1">#REF!</definedName>
    <definedName name="io" hidden="1">#REF!</definedName>
    <definedName name="ioio" hidden="1">#REF!</definedName>
    <definedName name="ioioi" hidden="1">#REF!</definedName>
    <definedName name="ioioioio" hidden="1">#REF!</definedName>
    <definedName name="ioioiou" hidden="1">#REF!</definedName>
    <definedName name="ioiou" hidden="1">#REF!</definedName>
    <definedName name="iuji" hidden="1">#REF!</definedName>
    <definedName name="iyi" hidden="1">#REF!</definedName>
    <definedName name="iyjku" hidden="1">#REF!</definedName>
    <definedName name="jhgg" hidden="1">#REF!</definedName>
    <definedName name="jhhk" hidden="1">#REF!</definedName>
    <definedName name="jj" hidden="1">#REF!</definedName>
    <definedName name="jjj" hidden="1">#REF!</definedName>
    <definedName name="jjjj" hidden="1">#REF!</definedName>
    <definedName name="jjjjj" hidden="1">#REF!</definedName>
    <definedName name="jjjjjj" hidden="1">#REF!</definedName>
    <definedName name="jjjjjjj" hidden="1">#REF!</definedName>
    <definedName name="jjuu" hidden="1">#REF!</definedName>
    <definedName name="juju" hidden="1">#REF!</definedName>
    <definedName name="ｋ" hidden="1">#REF!</definedName>
    <definedName name="kjui" hidden="1">#REF!</definedName>
    <definedName name="kk" hidden="1">#REF!</definedName>
    <definedName name="kkk" hidden="1">#REF!</definedName>
    <definedName name="kkkk" hidden="1">#REF!</definedName>
    <definedName name="kkkkk" hidden="1">#REF!</definedName>
    <definedName name="kkkkkk" hidden="1">#REF!</definedName>
    <definedName name="kkkkkkk" hidden="1">#REF!</definedName>
    <definedName name="kkkkkkkk" hidden="1">#REF!</definedName>
    <definedName name="kkkkkkkkk" hidden="1">#REF!</definedName>
    <definedName name="kkkkkkkkkk" hidden="1">#REF!</definedName>
    <definedName name="l" hidden="1">#REF!</definedName>
    <definedName name="ll" hidden="1">#REF!</definedName>
    <definedName name="lll" hidden="1">#REF!</definedName>
    <definedName name="llll" hidden="1">#REF!</definedName>
    <definedName name="ｍ" hidden="1">#REF!</definedName>
    <definedName name="mmn" hidden="1">#REF!</definedName>
    <definedName name="mn" hidden="1">#REF!</definedName>
    <definedName name="n" hidden="1">#REF!</definedName>
    <definedName name="ngu" hidden="1">#REF!</definedName>
    <definedName name="nn" hidden="1">#REF!</definedName>
    <definedName name="nnn" hidden="1">#REF!</definedName>
    <definedName name="o" hidden="1">#REF!</definedName>
    <definedName name="oioioi" hidden="1">#REF!</definedName>
    <definedName name="oiui" hidden="1">#REF!</definedName>
    <definedName name="oo" hidden="1">#REF!</definedName>
    <definedName name="oooo" hidden="1">#REF!</definedName>
    <definedName name="oooooo" hidden="1">#REF!</definedName>
    <definedName name="ooooooo" hidden="1">#REF!</definedName>
    <definedName name="oooooooo" hidden="1">#REF!</definedName>
    <definedName name="ooooooooo" hidden="1">#REF!</definedName>
    <definedName name="oooooooooo" hidden="1">#REF!</definedName>
    <definedName name="ooui" hidden="1">#REF!</definedName>
    <definedName name="p" hidden="1">#REF!</definedName>
    <definedName name="pp" hidden="1">#REF!</definedName>
    <definedName name="ppp" hidden="1">#REF!</definedName>
    <definedName name="pppp" hidden="1">#REF!</definedName>
    <definedName name="ppppp" hidden="1">#REF!</definedName>
    <definedName name="pppppp" hidden="1">#REF!</definedName>
    <definedName name="ppppppp" hidden="1">#REF!</definedName>
    <definedName name="pppppppp" hidden="1">#REF!</definedName>
    <definedName name="ppppppppp" hidden="1">#REF!</definedName>
    <definedName name="pppppppppp" hidden="1">#REF!</definedName>
    <definedName name="_xlnm.Print_Area" localSheetId="0">一覧表!$A$1:$H$31</definedName>
    <definedName name="_xlnm.Print_Area" localSheetId="15">'職務証明書（参考様式）'!$A$1:$O$29</definedName>
    <definedName name="_xlnm.Print_Area" localSheetId="28">登録用!$A$1:$B$49</definedName>
    <definedName name="_xlnm.Print_Area" localSheetId="4">'平面図（参考様式）'!$A$1:$R$51</definedName>
    <definedName name="_xlnm.Print_Area" localSheetId="1">様式1!$A$1:$S$85</definedName>
    <definedName name="_xlnm.Print_Area" localSheetId="18">様式10!$A$1:$O$49</definedName>
    <definedName name="_xlnm.Print_Area" localSheetId="19">様式12!$A$1:$P$28</definedName>
    <definedName name="_xlnm.Print_Area" localSheetId="20">様式13の１!$A$1:$AI$61</definedName>
    <definedName name="_xlnm.Print_Area" localSheetId="21">'様式13の２(自己評価)'!$B$1:$AJ$31</definedName>
    <definedName name="_xlnm.Print_Area" localSheetId="22">'様式14 '!$A$1:$R$30</definedName>
    <definedName name="_xlnm.Print_Area" localSheetId="23">様式15の１!$A$1:$R$26</definedName>
    <definedName name="_xlnm.Print_Area" localSheetId="24">様式15の２!$A$1:$U$46</definedName>
    <definedName name="_xlnm.Print_Area" localSheetId="25">様式16の２!$A$1:$H$48</definedName>
    <definedName name="_xlnm.Print_Area" localSheetId="26">様式17!$A$1:$AD$124</definedName>
    <definedName name="_xlnm.Print_Area" localSheetId="27">様式18!$A$2:$P$48</definedName>
    <definedName name="_xlnm.Print_Area" localSheetId="2">様式2!$A$1:$AA$43</definedName>
    <definedName name="_xlnm.Print_Area" localSheetId="3">様式3!$A$1:$Y$97</definedName>
    <definedName name="_xlnm.Print_Area" localSheetId="5">様式4!$A$1:$S$54</definedName>
    <definedName name="_xlnm.Print_Area" localSheetId="6">様式5!$A$1:$AK$105</definedName>
    <definedName name="_xlnm.Print_Area" localSheetId="9">様式５添付３!$A$1:$E$46</definedName>
    <definedName name="_xlnm.Print_Area" localSheetId="10">様式５添付４!$A$1:$C$32</definedName>
    <definedName name="_xlnm.Print_Area" localSheetId="11">様式５添付４別表!$A$1:$G$54</definedName>
    <definedName name="_xlnm.Print_Area" localSheetId="7">様式５別添１!$A$1:$X$24</definedName>
    <definedName name="_xlnm.Print_Area" localSheetId="8">様式５別添２!$A$1:$W$24</definedName>
    <definedName name="_xlnm.Print_Area" localSheetId="12">様式6!$A$1:$AI$108</definedName>
    <definedName name="_xlnm.Print_Area" localSheetId="13">'様式7の1 '!$A$1:$L$60</definedName>
    <definedName name="_xlnm.Print_Area" localSheetId="14">様式7の3!$A$1:$AA$41</definedName>
    <definedName name="_xlnm.Print_Area" localSheetId="16">様式8!$A$1:$F$41</definedName>
    <definedName name="_xlnm.Print_Area" localSheetId="17">様式9!$A$1:$AO$48</definedName>
    <definedName name="_xlnm.Print_Titles" localSheetId="3">様式3!$6:$6</definedName>
    <definedName name="_xlnm.Print_Titles" localSheetId="6">様式5!$1:$4</definedName>
    <definedName name="ｑ" localSheetId="4" hidden="1">#REF!</definedName>
    <definedName name="ｑ" hidden="1">#REF!</definedName>
    <definedName name="rf" localSheetId="4" hidden="1">#REF!</definedName>
    <definedName name="rf" hidden="1">#REF!</definedName>
    <definedName name="rff" localSheetId="4" hidden="1">#REF!</definedName>
    <definedName name="rff" hidden="1">#REF!</definedName>
    <definedName name="rffrfr" hidden="1">#REF!</definedName>
    <definedName name="rr" hidden="1">#REF!</definedName>
    <definedName name="rre" hidden="1">#REF!</definedName>
    <definedName name="rree" hidden="1">#REF!</definedName>
    <definedName name="rreee" hidden="1">#REF!</definedName>
    <definedName name="rreeee" hidden="1">#REF!</definedName>
    <definedName name="rreeeee" hidden="1">#REF!</definedName>
    <definedName name="rrr" hidden="1">#REF!</definedName>
    <definedName name="rrre" hidden="1">#REF!</definedName>
    <definedName name="rrree" hidden="1">#REF!</definedName>
    <definedName name="rrreee" hidden="1">#REF!</definedName>
    <definedName name="rrrre" hidden="1">#REF!</definedName>
    <definedName name="rrrree" hidden="1">#REF!</definedName>
    <definedName name="rrrreee" hidden="1">#REF!</definedName>
    <definedName name="rrrreeee" hidden="1">#REF!</definedName>
    <definedName name="rrrrre" hidden="1">#REF!</definedName>
    <definedName name="rrrrree" hidden="1">#REF!</definedName>
    <definedName name="rrrrreee" hidden="1">#REF!</definedName>
    <definedName name="rrrrreeee" hidden="1">#REF!</definedName>
    <definedName name="rrrrreeeee" hidden="1">#REF!</definedName>
    <definedName name="rrrrreeeeee" hidden="1">#REF!</definedName>
    <definedName name="rrrrrre" hidden="1">#REF!</definedName>
    <definedName name="rrrrrree" hidden="1">#REF!</definedName>
    <definedName name="rrrrrreee" hidden="1">#REF!</definedName>
    <definedName name="rrrrrreeee" hidden="1">#REF!</definedName>
    <definedName name="rrrrrreeeee" hidden="1">#REF!</definedName>
    <definedName name="rrrrrreeeeee" hidden="1">#REF!</definedName>
    <definedName name="rrrrrreeeeeee" hidden="1">#REF!</definedName>
    <definedName name="rrrrrrre" hidden="1">#REF!</definedName>
    <definedName name="rrrrrrree" hidden="1">#REF!</definedName>
    <definedName name="rrrrrrreee" hidden="1">#REF!</definedName>
    <definedName name="rrrrrrreeee" hidden="1">#REF!</definedName>
    <definedName name="rrrrrrreeeee" hidden="1">#REF!</definedName>
    <definedName name="rrrrrrreeeeee" hidden="1">#REF!</definedName>
    <definedName name="rrrrrrreeeeeee" hidden="1">#REF!</definedName>
    <definedName name="rrrrrrreeeeeeee" hidden="1">#REF!</definedName>
    <definedName name="rrrrrrrre" hidden="1">#REF!</definedName>
    <definedName name="rrrrrrrree" hidden="1">#REF!</definedName>
    <definedName name="rrrrrrrreee" hidden="1">#REF!</definedName>
    <definedName name="rrrrrrrreeee" hidden="1">#REF!</definedName>
    <definedName name="rrrrrrrreeeee" hidden="1">#REF!</definedName>
    <definedName name="rrrrrrrreeeeee" hidden="1">#REF!</definedName>
    <definedName name="rrrrrrrreeeeeee" hidden="1">#REF!</definedName>
    <definedName name="rrrrrrrreeeeeeee" hidden="1">#REF!</definedName>
    <definedName name="rtj" hidden="1">#REF!</definedName>
    <definedName name="ryfgv" hidden="1">#REF!</definedName>
    <definedName name="ryh" hidden="1">#REF!</definedName>
    <definedName name="ryhtg" hidden="1">#REF!</definedName>
    <definedName name="s" hidden="1">#REF!</definedName>
    <definedName name="t" hidden="1">#REF!</definedName>
    <definedName name="th" hidden="1">#REF!</definedName>
    <definedName name="tjh" hidden="1">#REF!</definedName>
    <definedName name="tt" hidden="1">#REF!</definedName>
    <definedName name="ttr" hidden="1">#REF!</definedName>
    <definedName name="ttrr" hidden="1">#REF!</definedName>
    <definedName name="ttrrr" hidden="1">#REF!</definedName>
    <definedName name="ttt" hidden="1">#REF!</definedName>
    <definedName name="tttr" hidden="1">#REF!</definedName>
    <definedName name="tttt" hidden="1">#REF!</definedName>
    <definedName name="ttttt" hidden="1">#REF!</definedName>
    <definedName name="tttttt" hidden="1">#REF!</definedName>
    <definedName name="ttttttt" hidden="1">#REF!</definedName>
    <definedName name="tttttttt" hidden="1">#REF!</definedName>
    <definedName name="ttttttttt" hidden="1">#REF!</definedName>
    <definedName name="ttttttttttt" hidden="1">#REF!</definedName>
    <definedName name="tyuy" hidden="1">#REF!</definedName>
    <definedName name="u" hidden="1">#REF!</definedName>
    <definedName name="uij" hidden="1">#REF!</definedName>
    <definedName name="uiouo" hidden="1">#REF!</definedName>
    <definedName name="uiuo" hidden="1">#REF!</definedName>
    <definedName name="ujhu" hidden="1">#REF!</definedName>
    <definedName name="uu" hidden="1">#REF!</definedName>
    <definedName name="uuii" hidden="1">#REF!</definedName>
    <definedName name="uuu" hidden="1">#REF!</definedName>
    <definedName name="uuuu" hidden="1">#REF!</definedName>
    <definedName name="uuuuu" hidden="1">#REF!</definedName>
    <definedName name="uuuuuu" hidden="1">#REF!</definedName>
    <definedName name="uuuuuuu" hidden="1">#REF!</definedName>
    <definedName name="uuuuuuuu" hidden="1">#REF!</definedName>
    <definedName name="uuuuuuuuu" hidden="1">#REF!</definedName>
    <definedName name="uuuuuuuuuu" hidden="1">#REF!</definedName>
    <definedName name="uuuuuuuuuuu" hidden="1">#REF!</definedName>
    <definedName name="uuyyi" hidden="1">#REF!</definedName>
    <definedName name="uyjh" hidden="1">#REF!</definedName>
    <definedName name="uyjhu" hidden="1">#REF!</definedName>
    <definedName name="ｗ" hidden="1">#REF!</definedName>
    <definedName name="wdwd" hidden="1">#REF!</definedName>
    <definedName name="ww" hidden="1">#REF!</definedName>
    <definedName name="www" hidden="1">#REF!</definedName>
    <definedName name="wwww" hidden="1">#REF!</definedName>
    <definedName name="wwwww" hidden="1">#REF!</definedName>
    <definedName name="wwwwww" hidden="1">#REF!</definedName>
    <definedName name="wwwwwww" hidden="1">#REF!</definedName>
    <definedName name="wwwwwwww" hidden="1">#REF!</definedName>
    <definedName name="wwwwwwwww" hidden="1">#REF!</definedName>
    <definedName name="wwwwwwwwww" hidden="1">#REF!</definedName>
    <definedName name="y" hidden="1">#REF!</definedName>
    <definedName name="yh" hidden="1">#REF!</definedName>
    <definedName name="yhh" hidden="1">#REF!</definedName>
    <definedName name="yhy" hidden="1">#REF!</definedName>
    <definedName name="yhyhy" hidden="1">#REF!</definedName>
    <definedName name="yjhu" hidden="1">#REF!</definedName>
    <definedName name="yt" hidden="1">#REF!</definedName>
    <definedName name="yty" hidden="1">#REF!</definedName>
    <definedName name="ytyt" hidden="1">#REF!</definedName>
    <definedName name="yujj" hidden="1">#REF!</definedName>
    <definedName name="yuyi" hidden="1">#REF!</definedName>
    <definedName name="yyy" hidden="1">#REF!</definedName>
    <definedName name="yyyy" hidden="1">#REF!</definedName>
    <definedName name="yyyyy" hidden="1">#REF!</definedName>
    <definedName name="yyyyyy" hidden="1">#REF!</definedName>
    <definedName name="yyyyyyy" hidden="1">#REF!</definedName>
    <definedName name="yyyyyyyy" hidden="1">#REF!</definedName>
    <definedName name="yyyyyyyyy" hidden="1">#REF!</definedName>
    <definedName name="yyyyyyyyyy" hidden="1">#REF!</definedName>
    <definedName name="あ" hidden="1">#REF!</definedName>
    <definedName name="い" hidden="1">#REF!</definedName>
    <definedName name="いお" hidden="1">#REF!</definedName>
    <definedName name="う" hidden="1">#REF!</definedName>
    <definedName name="え" hidden="1">#REF!</definedName>
    <definedName name="ぉ" hidden="1">#REF!</definedName>
    <definedName name="お" hidden="1">#REF!</definedName>
    <definedName name="さ" hidden="1">#REF!</definedName>
    <definedName name="し" hidden="1">#REF!</definedName>
    <definedName name="じ" hidden="1">#REF!</definedName>
    <definedName name="す" hidden="1">#REF!</definedName>
    <definedName name="せ" hidden="1">#REF!</definedName>
    <definedName name="そ" hidden="1">#REF!</definedName>
    <definedName name="た" hidden="1">#REF!</definedName>
    <definedName name="ち" hidden="1">#REF!</definedName>
    <definedName name="つ" hidden="1">#REF!</definedName>
    <definedName name="て" hidden="1">#REF!</definedName>
    <definedName name="訓練分野" localSheetId="4">[1]様式5!$AO$1:$AO$21</definedName>
    <definedName name="訓練分野" localSheetId="23">様式5!$AO$1:$AO$21</definedName>
    <definedName name="訓練分野">様式5!$AO$1:$AO$21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63" i="74" l="1"/>
  <c r="F15" i="34"/>
  <c r="O3" i="48" l="1"/>
  <c r="D3" i="48"/>
  <c r="G20" i="73" l="1"/>
  <c r="C5" i="62"/>
  <c r="AC14" i="29" l="1"/>
  <c r="AN9" i="74" l="1"/>
  <c r="AM9" i="74"/>
  <c r="A16" i="72"/>
  <c r="Q14" i="72"/>
  <c r="Q12" i="72"/>
  <c r="O10" i="72"/>
  <c r="O9" i="72"/>
  <c r="K8" i="77" l="1"/>
  <c r="K7" i="77" l="1"/>
  <c r="X4" i="77" l="1"/>
  <c r="P4" i="77"/>
  <c r="E4" i="77"/>
  <c r="R4" i="76"/>
  <c r="C4" i="76"/>
  <c r="J1" i="74"/>
  <c r="D1" i="74"/>
  <c r="V6" i="74"/>
  <c r="E6" i="74"/>
  <c r="D4" i="73"/>
  <c r="I4" i="73"/>
  <c r="G26" i="72"/>
  <c r="V5" i="72"/>
  <c r="AI82" i="74" l="1"/>
  <c r="AC108" i="74" s="1"/>
  <c r="AI79" i="74"/>
  <c r="AI78" i="74"/>
  <c r="AC107" i="74"/>
  <c r="AI60" i="74"/>
  <c r="AI59" i="74"/>
  <c r="AI44" i="74"/>
  <c r="AC106" i="74" s="1"/>
  <c r="AI41" i="74"/>
  <c r="AI40" i="74"/>
  <c r="AI25" i="74"/>
  <c r="AC105" i="74" s="1"/>
  <c r="AI22" i="74"/>
  <c r="AI21" i="74"/>
  <c r="AM12" i="74"/>
  <c r="F105" i="74" s="1"/>
  <c r="AM13" i="74" l="1"/>
  <c r="D8" i="74"/>
  <c r="AH88" i="74"/>
  <c r="AH86" i="74"/>
  <c r="AL29" i="34"/>
  <c r="AH8" i="74" l="1"/>
  <c r="AH9" i="74" s="1"/>
  <c r="AF8" i="74"/>
  <c r="AF9" i="74" s="1"/>
  <c r="AD8" i="74"/>
  <c r="AD9" i="74" s="1"/>
  <c r="AB8" i="74"/>
  <c r="AB9" i="74" s="1"/>
  <c r="Z8" i="74"/>
  <c r="Z9" i="74" s="1"/>
  <c r="X8" i="74"/>
  <c r="X9" i="74" s="1"/>
  <c r="V8" i="74"/>
  <c r="V9" i="74" s="1"/>
  <c r="T8" i="74"/>
  <c r="T9" i="74" s="1"/>
  <c r="R8" i="74"/>
  <c r="R9" i="74" s="1"/>
  <c r="P8" i="74"/>
  <c r="P9" i="74" s="1"/>
  <c r="N8" i="74"/>
  <c r="N9" i="74" s="1"/>
  <c r="L8" i="74"/>
  <c r="L9" i="74" s="1"/>
  <c r="J8" i="74"/>
  <c r="J9" i="74" s="1"/>
  <c r="H8" i="74"/>
  <c r="H9" i="74" s="1"/>
  <c r="F8" i="74"/>
  <c r="F9" i="74" s="1"/>
  <c r="D9" i="74"/>
  <c r="AG8" i="74"/>
  <c r="AG9" i="74" s="1"/>
  <c r="AE8" i="74"/>
  <c r="AE9" i="74" s="1"/>
  <c r="AC8" i="74"/>
  <c r="AC9" i="74" s="1"/>
  <c r="AA8" i="74"/>
  <c r="AA9" i="74" s="1"/>
  <c r="Y8" i="74"/>
  <c r="Y9" i="74" s="1"/>
  <c r="W8" i="74"/>
  <c r="W9" i="74" s="1"/>
  <c r="U8" i="74"/>
  <c r="U9" i="74" s="1"/>
  <c r="S8" i="74"/>
  <c r="S9" i="74" s="1"/>
  <c r="Q8" i="74"/>
  <c r="Q9" i="74" s="1"/>
  <c r="O8" i="74"/>
  <c r="O9" i="74" s="1"/>
  <c r="M8" i="74"/>
  <c r="M9" i="74" s="1"/>
  <c r="K8" i="74"/>
  <c r="K9" i="74" s="1"/>
  <c r="I8" i="74"/>
  <c r="I9" i="74" s="1"/>
  <c r="G8" i="74"/>
  <c r="G9" i="74" s="1"/>
  <c r="E8" i="74"/>
  <c r="E9" i="74" s="1"/>
  <c r="AN12" i="74"/>
  <c r="F106" i="74" s="1"/>
  <c r="R105" i="74"/>
  <c r="AI105" i="74" s="1"/>
  <c r="G4" i="68"/>
  <c r="C4" i="68"/>
  <c r="AO12" i="74" l="1"/>
  <c r="F107" i="74" s="1"/>
  <c r="D27" i="74"/>
  <c r="AN13" i="74"/>
  <c r="R106" i="74" s="1"/>
  <c r="AI106" i="74" s="1"/>
  <c r="AH27" i="74" l="1"/>
  <c r="AH28" i="74" s="1"/>
  <c r="AF27" i="74"/>
  <c r="AF28" i="74" s="1"/>
  <c r="AD27" i="74"/>
  <c r="AD28" i="74" s="1"/>
  <c r="AG27" i="74"/>
  <c r="AG28" i="74" s="1"/>
  <c r="AC27" i="74"/>
  <c r="AC28" i="74" s="1"/>
  <c r="AA27" i="74"/>
  <c r="AA28" i="74" s="1"/>
  <c r="Y27" i="74"/>
  <c r="Y28" i="74" s="1"/>
  <c r="W27" i="74"/>
  <c r="W28" i="74" s="1"/>
  <c r="U27" i="74"/>
  <c r="U28" i="74" s="1"/>
  <c r="S27" i="74"/>
  <c r="S28" i="74" s="1"/>
  <c r="Q27" i="74"/>
  <c r="Q28" i="74" s="1"/>
  <c r="O27" i="74"/>
  <c r="O28" i="74" s="1"/>
  <c r="M27" i="74"/>
  <c r="M28" i="74" s="1"/>
  <c r="K27" i="74"/>
  <c r="K28" i="74" s="1"/>
  <c r="I27" i="74"/>
  <c r="I28" i="74" s="1"/>
  <c r="G27" i="74"/>
  <c r="G28" i="74" s="1"/>
  <c r="E27" i="74"/>
  <c r="E28" i="74" s="1"/>
  <c r="D28" i="74"/>
  <c r="AB27" i="74"/>
  <c r="AB28" i="74" s="1"/>
  <c r="Z27" i="74"/>
  <c r="Z28" i="74" s="1"/>
  <c r="X27" i="74"/>
  <c r="X28" i="74" s="1"/>
  <c r="V27" i="74"/>
  <c r="V28" i="74" s="1"/>
  <c r="T27" i="74"/>
  <c r="T28" i="74" s="1"/>
  <c r="R27" i="74"/>
  <c r="R28" i="74" s="1"/>
  <c r="P27" i="74"/>
  <c r="P28" i="74" s="1"/>
  <c r="N27" i="74"/>
  <c r="N28" i="74" s="1"/>
  <c r="L27" i="74"/>
  <c r="L28" i="74" s="1"/>
  <c r="J27" i="74"/>
  <c r="J28" i="74" s="1"/>
  <c r="H27" i="74"/>
  <c r="H28" i="74" s="1"/>
  <c r="F27" i="74"/>
  <c r="F28" i="74" s="1"/>
  <c r="AE27" i="74"/>
  <c r="AE28" i="74" s="1"/>
  <c r="D46" i="74"/>
  <c r="AO13" i="74"/>
  <c r="R107" i="74" s="1"/>
  <c r="AI107" i="74" s="1"/>
  <c r="AP12" i="74"/>
  <c r="F108" i="74" s="1"/>
  <c r="U4" i="66"/>
  <c r="O6" i="66"/>
  <c r="D65" i="74" l="1"/>
  <c r="AQ12" i="74"/>
  <c r="AP13" i="74"/>
  <c r="R108" i="74" s="1"/>
  <c r="AI108" i="74" s="1"/>
  <c r="D47" i="74"/>
  <c r="AG46" i="74"/>
  <c r="AG47" i="74" s="1"/>
  <c r="AE46" i="74"/>
  <c r="AE47" i="74" s="1"/>
  <c r="AC46" i="74"/>
  <c r="AC47" i="74" s="1"/>
  <c r="AA46" i="74"/>
  <c r="AA47" i="74" s="1"/>
  <c r="Y46" i="74"/>
  <c r="Y47" i="74" s="1"/>
  <c r="W46" i="74"/>
  <c r="W47" i="74" s="1"/>
  <c r="U46" i="74"/>
  <c r="U47" i="74" s="1"/>
  <c r="S46" i="74"/>
  <c r="S47" i="74" s="1"/>
  <c r="Q46" i="74"/>
  <c r="Q47" i="74" s="1"/>
  <c r="O46" i="74"/>
  <c r="O47" i="74" s="1"/>
  <c r="M46" i="74"/>
  <c r="M47" i="74" s="1"/>
  <c r="K46" i="74"/>
  <c r="K47" i="74" s="1"/>
  <c r="I46" i="74"/>
  <c r="I47" i="74" s="1"/>
  <c r="G46" i="74"/>
  <c r="G47" i="74" s="1"/>
  <c r="E46" i="74"/>
  <c r="E47" i="74" s="1"/>
  <c r="AF46" i="74"/>
  <c r="AF47" i="74" s="1"/>
  <c r="AB46" i="74"/>
  <c r="AB47" i="74" s="1"/>
  <c r="X46" i="74"/>
  <c r="X47" i="74" s="1"/>
  <c r="T46" i="74"/>
  <c r="T47" i="74" s="1"/>
  <c r="P46" i="74"/>
  <c r="P47" i="74" s="1"/>
  <c r="L46" i="74"/>
  <c r="L47" i="74" s="1"/>
  <c r="H46" i="74"/>
  <c r="H47" i="74" s="1"/>
  <c r="AH46" i="74"/>
  <c r="AH47" i="74" s="1"/>
  <c r="AD46" i="74"/>
  <c r="AD47" i="74" s="1"/>
  <c r="Z46" i="74"/>
  <c r="Z47" i="74" s="1"/>
  <c r="V46" i="74"/>
  <c r="V47" i="74" s="1"/>
  <c r="R46" i="74"/>
  <c r="R47" i="74" s="1"/>
  <c r="N46" i="74"/>
  <c r="N47" i="74" s="1"/>
  <c r="J46" i="74"/>
  <c r="J47" i="74" s="1"/>
  <c r="F46" i="74"/>
  <c r="F47" i="74" s="1"/>
  <c r="D7" i="66"/>
  <c r="D6" i="66"/>
  <c r="AG77" i="34"/>
  <c r="AQ13" i="74" l="1"/>
  <c r="AR12" i="74"/>
  <c r="AR13" i="74" s="1"/>
  <c r="AH65" i="74"/>
  <c r="AH66" i="74" s="1"/>
  <c r="AF65" i="74"/>
  <c r="AF66" i="74" s="1"/>
  <c r="AD65" i="74"/>
  <c r="AD66" i="74" s="1"/>
  <c r="AB65" i="74"/>
  <c r="AB66" i="74" s="1"/>
  <c r="Z65" i="74"/>
  <c r="Z66" i="74" s="1"/>
  <c r="X65" i="74"/>
  <c r="X66" i="74" s="1"/>
  <c r="V65" i="74"/>
  <c r="V66" i="74" s="1"/>
  <c r="T65" i="74"/>
  <c r="T66" i="74" s="1"/>
  <c r="R65" i="74"/>
  <c r="R66" i="74" s="1"/>
  <c r="P65" i="74"/>
  <c r="P66" i="74" s="1"/>
  <c r="N65" i="74"/>
  <c r="N66" i="74" s="1"/>
  <c r="L65" i="74"/>
  <c r="L66" i="74" s="1"/>
  <c r="J65" i="74"/>
  <c r="J66" i="74" s="1"/>
  <c r="H65" i="74"/>
  <c r="H66" i="74" s="1"/>
  <c r="F65" i="74"/>
  <c r="F66" i="74" s="1"/>
  <c r="AG65" i="74"/>
  <c r="AG66" i="74" s="1"/>
  <c r="AC65" i="74"/>
  <c r="AC66" i="74" s="1"/>
  <c r="Y65" i="74"/>
  <c r="Y66" i="74" s="1"/>
  <c r="U65" i="74"/>
  <c r="U66" i="74" s="1"/>
  <c r="Q65" i="74"/>
  <c r="Q66" i="74" s="1"/>
  <c r="M65" i="74"/>
  <c r="M66" i="74" s="1"/>
  <c r="I65" i="74"/>
  <c r="I66" i="74" s="1"/>
  <c r="E65" i="74"/>
  <c r="E66" i="74" s="1"/>
  <c r="D66" i="74"/>
  <c r="AE65" i="74"/>
  <c r="AE66" i="74" s="1"/>
  <c r="AA65" i="74"/>
  <c r="AA66" i="74" s="1"/>
  <c r="W65" i="74"/>
  <c r="W66" i="74" s="1"/>
  <c r="S65" i="74"/>
  <c r="S66" i="74" s="1"/>
  <c r="O65" i="74"/>
  <c r="O66" i="74" s="1"/>
  <c r="K65" i="74"/>
  <c r="K66" i="74" s="1"/>
  <c r="G65" i="74"/>
  <c r="G66" i="74" s="1"/>
  <c r="D7" i="60" l="1"/>
  <c r="G6" i="56" l="1"/>
  <c r="C3" i="62" l="1"/>
  <c r="V4" i="60" l="1"/>
  <c r="P6" i="60"/>
  <c r="D6" i="60"/>
  <c r="B4" i="5" l="1"/>
  <c r="K4" i="5" s="1"/>
  <c r="Q7" i="57" l="1"/>
  <c r="I7" i="57"/>
  <c r="D7" i="57"/>
  <c r="G6" i="57"/>
  <c r="N3" i="57"/>
  <c r="E3" i="57"/>
  <c r="P7" i="56"/>
  <c r="I7" i="56"/>
  <c r="D7" i="56"/>
  <c r="M3" i="56"/>
  <c r="E3" i="56"/>
  <c r="AL20" i="34" l="1"/>
  <c r="B5" i="23" l="1"/>
  <c r="J4" i="33" l="1"/>
  <c r="D4" i="33"/>
  <c r="B8" i="23" l="1"/>
  <c r="B3" i="23"/>
  <c r="B6" i="5" l="1"/>
  <c r="B38" i="23" l="1"/>
  <c r="B21" i="23"/>
  <c r="B17" i="23"/>
  <c r="B14" i="23"/>
  <c r="P28" i="15" l="1"/>
  <c r="E11" i="5" l="1"/>
  <c r="F3" i="34" l="1"/>
  <c r="M19" i="37" l="1"/>
  <c r="B6" i="23" l="1"/>
  <c r="AL7" i="34" l="1"/>
  <c r="C5" i="37" l="1"/>
  <c r="C4" i="37"/>
  <c r="N19" i="37"/>
  <c r="AC16" i="29"/>
  <c r="I19" i="37"/>
  <c r="J19" i="37"/>
  <c r="K19" i="37"/>
  <c r="L19" i="37"/>
  <c r="O19" i="37"/>
  <c r="P19" i="37"/>
  <c r="J20" i="29"/>
  <c r="G4" i="32"/>
  <c r="F5" i="29"/>
  <c r="R19" i="37" l="1"/>
  <c r="Q19" i="37"/>
  <c r="B40" i="23" l="1"/>
  <c r="B33" i="23"/>
  <c r="B30" i="23"/>
  <c r="AM23" i="34"/>
  <c r="AM24" i="34"/>
  <c r="AM25" i="34"/>
  <c r="AM21" i="34"/>
  <c r="AM22" i="34"/>
  <c r="B39" i="23"/>
  <c r="B35" i="23"/>
  <c r="AN21" i="34" l="1"/>
  <c r="B32" i="23"/>
  <c r="B31" i="23" l="1"/>
  <c r="AL21" i="34"/>
  <c r="B29" i="23"/>
  <c r="B28" i="23"/>
  <c r="B27" i="23"/>
  <c r="B26" i="23"/>
  <c r="B25" i="23"/>
  <c r="B24" i="23"/>
  <c r="B23" i="23"/>
  <c r="B22" i="23"/>
  <c r="B7" i="23"/>
  <c r="B19" i="23"/>
  <c r="B18" i="23"/>
  <c r="B16" i="23"/>
  <c r="B15" i="23"/>
  <c r="B11" i="23"/>
  <c r="B10" i="23"/>
  <c r="B9" i="23"/>
  <c r="AA7" i="32" l="1"/>
  <c r="G5" i="32"/>
  <c r="AB16" i="34"/>
  <c r="U15" i="34"/>
  <c r="M15" i="34"/>
  <c r="F9" i="34"/>
  <c r="F6" i="34" l="1"/>
  <c r="F5" i="34"/>
  <c r="O35" i="33" l="1"/>
  <c r="Z76" i="34"/>
  <c r="T76" i="34"/>
  <c r="N76" i="34"/>
  <c r="AI75" i="34"/>
  <c r="AF76" i="34" s="1"/>
  <c r="AC75" i="34"/>
  <c r="V75" i="34"/>
  <c r="AC74" i="34"/>
  <c r="V74" i="34"/>
  <c r="O74" i="34" l="1"/>
  <c r="G74" i="34" s="1"/>
  <c r="B20" i="23" l="1"/>
  <c r="G20" i="29"/>
  <c r="B7" i="5" l="1"/>
  <c r="G14" i="29"/>
  <c r="G16" i="29"/>
  <c r="A22" i="29"/>
  <c r="A20" i="29"/>
  <c r="E9" i="5" l="1"/>
  <c r="B13" i="23" l="1"/>
  <c r="T42" i="2" l="1"/>
  <c r="T41" i="2"/>
  <c r="B49" i="23" l="1"/>
  <c r="B48" i="23"/>
  <c r="B47" i="23"/>
  <c r="B46" i="23"/>
  <c r="B45" i="23"/>
  <c r="B44" i="23"/>
  <c r="B43" i="23"/>
  <c r="B42" i="23"/>
  <c r="B41" i="23"/>
  <c r="B12" i="23"/>
  <c r="B4" i="23"/>
  <c r="F8" i="21" l="1"/>
  <c r="D8" i="21"/>
  <c r="D7" i="21"/>
  <c r="D5" i="21"/>
  <c r="D7" i="15"/>
  <c r="F5" i="15"/>
  <c r="E31" i="11"/>
  <c r="E16" i="11"/>
  <c r="F3" i="11"/>
  <c r="B3" i="11"/>
  <c r="E22" i="5"/>
  <c r="C22" i="5"/>
  <c r="B21" i="5"/>
  <c r="C9" i="5"/>
  <c r="B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 authorId="0" shapeId="0" xr:uid="{00000000-0006-0000-0000-000001000000}">
      <text>
        <r>
          <rPr>
            <b/>
            <sz val="14"/>
            <color indexed="81"/>
            <rFont val="ＭＳ Ｐゴシック"/>
            <family val="3"/>
            <charset val="128"/>
          </rPr>
          <t>シート見出しが</t>
        </r>
        <r>
          <rPr>
            <b/>
            <u/>
            <sz val="14"/>
            <color indexed="10"/>
            <rFont val="ＭＳ Ｐゴシック"/>
            <family val="3"/>
            <charset val="128"/>
          </rPr>
          <t>赤い様式は今回変更した様式です。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 </author>
    <author>高齢・障害・求職者雇用支援機構</author>
  </authors>
  <commentList>
    <comment ref="E12" authorId="0" shapeId="0" xr:uid="{00000000-0006-0000-1C00-000001000000}">
      <text>
        <r>
          <rPr>
            <sz val="8"/>
            <color indexed="81"/>
            <rFont val="ＭＳ Ｐゴシック"/>
            <family val="3"/>
            <charset val="128"/>
          </rPr>
          <t>郵便番号を入力してください（○○○-○○○○）</t>
        </r>
      </text>
    </comment>
    <comment ref="F14" authorId="1" shapeId="0" xr:uid="{00000000-0006-0000-1C00-000002000000}">
      <text>
        <r>
          <rPr>
            <sz val="8"/>
            <color indexed="81"/>
            <rFont val="ＭＳ Ｐゴシック"/>
            <family val="3"/>
            <charset val="128"/>
          </rPr>
          <t>人数を入れてください。</t>
        </r>
      </text>
    </comment>
    <comment ref="D15" authorId="1" shapeId="0" xr:uid="{00000000-0006-0000-1C00-000003000000}">
      <text>
        <r>
          <rPr>
            <sz val="8"/>
            <color indexed="81"/>
            <rFont val="ＭＳ Ｐゴシック"/>
            <family val="3"/>
            <charset val="128"/>
          </rPr>
          <t>該当する場合にはチェックを入れてください。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高齢・障害・求職者雇用支援機構</author>
  </authors>
  <commentList>
    <comment ref="O3" authorId="0" shapeId="0" xr:uid="{00000000-0006-0000-0100-000001000000}">
      <text>
        <r>
          <rPr>
            <sz val="11"/>
            <color indexed="81"/>
            <rFont val="ＭＳ Ｐゴシック"/>
            <family val="3"/>
            <charset val="128"/>
          </rPr>
          <t>提出日を入力してください（○年○月○日）</t>
        </r>
      </text>
    </comment>
    <comment ref="J9" authorId="0" shapeId="0" xr:uid="{00000000-0006-0000-0100-000002000000}">
      <text>
        <r>
          <rPr>
            <sz val="11"/>
            <color indexed="81"/>
            <rFont val="ＭＳ Ｐゴシック"/>
            <family val="3"/>
            <charset val="128"/>
          </rPr>
          <t xml:space="preserve"> 郵便番号を入力してください（000-0000）</t>
        </r>
      </text>
    </comment>
    <comment ref="G36" authorId="1" shapeId="0" xr:uid="{00000000-0006-0000-0100-000003000000}">
      <text>
        <r>
          <rPr>
            <sz val="11"/>
            <color indexed="8"/>
            <rFont val="ＭＳ Ｐゴシック"/>
            <family val="3"/>
            <charset val="128"/>
          </rPr>
          <t>・基礎コースの基礎分野は、「○○基礎科」
・託児サービス支援付き訓練コースの場合は、「○○科（託児）」、託児サービス対応訓練コースの場合は「○○科（託児対応）」
・短時間訓練コースの場合は、「○○科（短時間）」
・職場復帰支援コースの場合は、｢○○科（職場復帰）｣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訓練認定課</author>
  </authors>
  <commentList>
    <comment ref="G19" authorId="0" shapeId="0" xr:uid="{00000000-0006-0000-0300-000001000000}">
      <text>
        <r>
          <rPr>
            <sz val="11"/>
            <color indexed="8"/>
            <rFont val="Meiryo UI"/>
            <family val="3"/>
            <charset val="128"/>
          </rPr>
          <t>小数点第３位を切り捨て、小数点第２位までを入力してください。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認定第一係</author>
    <author>高齢・障害・求職者雇用支援機構</author>
  </authors>
  <commentList>
    <comment ref="O13" authorId="0" shapeId="0" xr:uid="{00000000-0006-0000-0600-000001000000}">
      <text>
        <r>
          <rPr>
            <b/>
            <sz val="9"/>
            <color indexed="81"/>
            <rFont val="ＭＳ Ｐゴシック"/>
            <family val="3"/>
            <charset val="128"/>
          </rPr>
          <t>有限会社、合同会社、合資会社、医療法人など</t>
        </r>
      </text>
    </comment>
    <comment ref="C14" authorId="0" shapeId="0" xr:uid="{00000000-0006-0000-0600-000002000000}">
      <text>
        <r>
          <rPr>
            <b/>
            <sz val="9"/>
            <color indexed="81"/>
            <rFont val="ＭＳ Ｐゴシック"/>
            <family val="3"/>
            <charset val="128"/>
          </rPr>
          <t>事業協同組合、企業組合、協同組合、商工会議所、協会など</t>
        </r>
      </text>
    </comment>
    <comment ref="I14" authorId="0" shapeId="0" xr:uid="{00000000-0006-0000-0600-000003000000}">
      <text>
        <r>
          <rPr>
            <b/>
            <sz val="9"/>
            <color indexed="81"/>
            <rFont val="ＭＳ Ｐゴシック"/>
            <family val="3"/>
            <charset val="128"/>
          </rPr>
          <t>専修学校・各種学校を除く学校法人</t>
        </r>
      </text>
    </comment>
    <comment ref="L14" authorId="0" shapeId="0" xr:uid="{00000000-0006-0000-0600-000004000000}">
      <text>
        <r>
          <rPr>
            <b/>
            <sz val="9"/>
            <color indexed="81"/>
            <rFont val="ＭＳ Ｐゴシック"/>
            <family val="3"/>
            <charset val="128"/>
          </rPr>
          <t>一般財団法人、一般社団法人、公益財団法人、公益社団法人など</t>
        </r>
      </text>
    </comment>
    <comment ref="I15" authorId="0" shapeId="0" xr:uid="{00000000-0006-0000-0600-000005000000}">
      <text>
        <r>
          <rPr>
            <b/>
            <sz val="9"/>
            <color indexed="81"/>
            <rFont val="ＭＳ Ｐゴシック"/>
            <family val="3"/>
            <charset val="128"/>
          </rPr>
          <t>個人事業主、会計事務所など</t>
        </r>
      </text>
    </comment>
    <comment ref="P40" authorId="1" shapeId="0" xr:uid="{00000000-0006-0000-0600-000006000000}">
      <text>
        <r>
          <rPr>
            <b/>
            <sz val="9"/>
            <color indexed="81"/>
            <rFont val="ＭＳ Ｐゴシック"/>
            <family val="3"/>
            <charset val="128"/>
          </rPr>
          <t>電話番号を入力してください。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00000000-0006-0000-0E00-000001000000}">
      <text>
        <r>
          <rPr>
            <sz val="11"/>
            <color indexed="81"/>
            <rFont val="ＭＳ Ｐゴシック"/>
            <family val="3"/>
            <charset val="128"/>
          </rPr>
          <t>記入した類型に該当することを証明する書類の提出を省略する場合に選択してください。</t>
        </r>
      </text>
    </comment>
    <comment ref="L9" authorId="1" shapeId="0" xr:uid="{00000000-0006-0000-0E00-000002000000}">
      <text>
        <r>
          <rPr>
            <sz val="11"/>
            <color indexed="81"/>
            <rFont val="ＭＳ Ｐゴシック"/>
            <family val="3"/>
            <charset val="128"/>
          </rPr>
          <t>省略する書類を提出した際の申請書の「受理番号」を記入してください。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P5" authorId="0" shapeId="0" xr:uid="{00000000-0006-0000-1400-000001000000}">
      <text>
        <r>
          <rPr>
            <sz val="9"/>
            <color indexed="81"/>
            <rFont val="ＭＳ Ｐゴシック"/>
            <family val="3"/>
            <charset val="128"/>
          </rPr>
          <t>カリキュラムの内容ごとに番号を付してください。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2" authorId="0" shapeId="0" xr:uid="{00000000-0006-0000-1800-000001000000}">
      <text>
        <r>
          <rPr>
            <b/>
            <u/>
            <sz val="9"/>
            <color indexed="81"/>
            <rFont val="ＭＳ Ｐゴシック"/>
            <family val="3"/>
            <charset val="128"/>
          </rPr>
          <t>実績枠</t>
        </r>
        <r>
          <rPr>
            <sz val="9"/>
            <color indexed="81"/>
            <rFont val="ＭＳ Ｐゴシック"/>
            <family val="3"/>
            <charset val="128"/>
          </rPr>
          <t>で申請する場合は当該様式を提出してください。</t>
        </r>
      </text>
    </comment>
    <comment ref="A28" authorId="0" shapeId="0" xr:uid="{00000000-0006-0000-1800-000002000000}">
      <text>
        <r>
          <rPr>
            <b/>
            <u/>
            <sz val="9"/>
            <color indexed="81"/>
            <rFont val="ＭＳ Ｐゴシック"/>
            <family val="3"/>
            <charset val="128"/>
          </rPr>
          <t>実績枠</t>
        </r>
        <r>
          <rPr>
            <sz val="9"/>
            <color indexed="81"/>
            <rFont val="ＭＳ Ｐゴシック"/>
            <family val="3"/>
            <charset val="128"/>
          </rPr>
          <t>で申請する場合は当該様式を提出してください。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2" authorId="0" shapeId="0" xr:uid="{00000000-0006-0000-1900-000001000000}">
      <text>
        <r>
          <rPr>
            <b/>
            <u/>
            <sz val="9"/>
            <color indexed="81"/>
            <rFont val="ＭＳ Ｐゴシック"/>
            <family val="3"/>
            <charset val="128"/>
          </rPr>
          <t>新規参入枠</t>
        </r>
        <r>
          <rPr>
            <sz val="9"/>
            <color indexed="81"/>
            <rFont val="ＭＳ Ｐゴシック"/>
            <family val="3"/>
            <charset val="128"/>
          </rPr>
          <t>で申請する場合は、当該様式を提出してください。</t>
        </r>
      </text>
    </comment>
    <comment ref="A48" authorId="0" shapeId="0" xr:uid="{00000000-0006-0000-1900-000002000000}">
      <text>
        <r>
          <rPr>
            <b/>
            <u/>
            <sz val="9"/>
            <color indexed="81"/>
            <rFont val="ＭＳ Ｐゴシック"/>
            <family val="3"/>
            <charset val="128"/>
          </rPr>
          <t>新規参入枠</t>
        </r>
        <r>
          <rPr>
            <sz val="9"/>
            <color indexed="81"/>
            <rFont val="ＭＳ Ｐゴシック"/>
            <family val="3"/>
            <charset val="128"/>
          </rPr>
          <t>で申請する場合は、当該様式を提出してください。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B00-000001000000}">
      <text>
        <r>
          <rPr>
            <b/>
            <sz val="11"/>
            <color indexed="81"/>
            <rFont val="ＭＳ Ｐゴシック"/>
            <family val="3"/>
            <charset val="128"/>
          </rPr>
          <t>年号を選択してください。</t>
        </r>
      </text>
    </comment>
    <comment ref="V12" authorId="0" shapeId="0" xr:uid="{00000000-0006-0000-1B00-000002000000}">
      <text>
        <r>
          <rPr>
            <b/>
            <sz val="11"/>
            <color indexed="81"/>
            <rFont val="ＭＳ Ｐゴシック"/>
            <family val="3"/>
            <charset val="128"/>
          </rPr>
          <t>年号を選択してください。</t>
        </r>
      </text>
    </comment>
    <comment ref="O14" authorId="0" shapeId="0" xr:uid="{00000000-0006-0000-1B00-000003000000}">
      <text>
        <r>
          <rPr>
            <b/>
            <sz val="11"/>
            <color indexed="81"/>
            <rFont val="ＭＳ Ｐゴシック"/>
            <family val="3"/>
            <charset val="128"/>
          </rPr>
          <t>年号を選択してください。</t>
        </r>
      </text>
    </comment>
    <comment ref="V15" authorId="0" shapeId="0" xr:uid="{00000000-0006-0000-1B00-000004000000}">
      <text>
        <r>
          <rPr>
            <b/>
            <sz val="11"/>
            <color indexed="81"/>
            <rFont val="ＭＳ Ｐゴシック"/>
            <family val="3"/>
            <charset val="128"/>
          </rPr>
          <t>年号を選択してください。</t>
        </r>
      </text>
    </comment>
    <comment ref="O16" authorId="0" shapeId="0" xr:uid="{00000000-0006-0000-1B00-000005000000}">
      <text>
        <r>
          <rPr>
            <b/>
            <sz val="11"/>
            <color indexed="81"/>
            <rFont val="ＭＳ Ｐゴシック"/>
            <family val="3"/>
            <charset val="128"/>
          </rPr>
          <t>年号を選択してください。</t>
        </r>
      </text>
    </comment>
    <comment ref="W16" authorId="0" shapeId="0" xr:uid="{00000000-0006-0000-1B00-000006000000}">
      <text>
        <r>
          <rPr>
            <b/>
            <sz val="11"/>
            <color indexed="81"/>
            <rFont val="ＭＳ Ｐゴシック"/>
            <family val="3"/>
            <charset val="128"/>
          </rPr>
          <t>年号を選択してください。</t>
        </r>
      </text>
    </comment>
    <comment ref="O17" authorId="0" shapeId="0" xr:uid="{00000000-0006-0000-1B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B00-000008000000}">
      <text>
        <r>
          <rPr>
            <b/>
            <sz val="11"/>
            <color indexed="81"/>
            <rFont val="ＭＳ Ｐゴシック"/>
            <family val="3"/>
            <charset val="128"/>
          </rPr>
          <t>年号を選択してください。</t>
        </r>
      </text>
    </comment>
    <comment ref="O35" authorId="0" shapeId="0" xr:uid="{00000000-0006-0000-1B00-000009000000}">
      <text>
        <r>
          <rPr>
            <b/>
            <sz val="11"/>
            <color indexed="81"/>
            <rFont val="ＭＳ Ｐゴシック"/>
            <family val="3"/>
            <charset val="128"/>
          </rPr>
          <t>年号を選択してください。</t>
        </r>
      </text>
    </comment>
    <comment ref="V37" authorId="0" shapeId="0" xr:uid="{00000000-0006-0000-1B00-00000A000000}">
      <text>
        <r>
          <rPr>
            <b/>
            <sz val="11"/>
            <color indexed="81"/>
            <rFont val="ＭＳ Ｐゴシック"/>
            <family val="3"/>
            <charset val="128"/>
          </rPr>
          <t>年号を選択してください。</t>
        </r>
      </text>
    </comment>
    <comment ref="O39" authorId="0" shapeId="0" xr:uid="{00000000-0006-0000-1B00-00000B000000}">
      <text>
        <r>
          <rPr>
            <b/>
            <sz val="11"/>
            <color indexed="81"/>
            <rFont val="ＭＳ Ｐゴシック"/>
            <family val="3"/>
            <charset val="128"/>
          </rPr>
          <t>年号を選択してください。</t>
        </r>
      </text>
    </comment>
    <comment ref="V41" authorId="0" shapeId="0" xr:uid="{00000000-0006-0000-1B00-00000C000000}">
      <text>
        <r>
          <rPr>
            <b/>
            <sz val="11"/>
            <color indexed="81"/>
            <rFont val="ＭＳ Ｐゴシック"/>
            <family val="3"/>
            <charset val="128"/>
          </rPr>
          <t>年号を選択してください。</t>
        </r>
      </text>
    </comment>
    <comment ref="O44" authorId="0" shapeId="0" xr:uid="{00000000-0006-0000-1B00-00000D000000}">
      <text>
        <r>
          <rPr>
            <b/>
            <sz val="11"/>
            <color indexed="81"/>
            <rFont val="ＭＳ Ｐゴシック"/>
            <family val="3"/>
            <charset val="128"/>
          </rPr>
          <t>年号を選択してください。</t>
        </r>
      </text>
    </comment>
    <comment ref="O52" authorId="0" shapeId="0" xr:uid="{00000000-0006-0000-1B00-00000E000000}">
      <text>
        <r>
          <rPr>
            <b/>
            <sz val="11"/>
            <color indexed="81"/>
            <rFont val="ＭＳ Ｐゴシック"/>
            <family val="3"/>
            <charset val="128"/>
          </rPr>
          <t>年号を選択してください。</t>
        </r>
      </text>
    </comment>
    <comment ref="V54" authorId="0" shapeId="0" xr:uid="{00000000-0006-0000-1B00-00000F000000}">
      <text>
        <r>
          <rPr>
            <b/>
            <sz val="11"/>
            <color indexed="81"/>
            <rFont val="ＭＳ Ｐゴシック"/>
            <family val="3"/>
            <charset val="128"/>
          </rPr>
          <t>年号を選択してください。</t>
        </r>
      </text>
    </comment>
    <comment ref="O57" authorId="0" shapeId="0" xr:uid="{00000000-0006-0000-1B00-000010000000}">
      <text>
        <r>
          <rPr>
            <b/>
            <sz val="11"/>
            <color indexed="81"/>
            <rFont val="ＭＳ Ｐゴシック"/>
            <family val="3"/>
            <charset val="128"/>
          </rPr>
          <t>年号を選択してください。</t>
        </r>
      </text>
    </comment>
    <comment ref="V59" authorId="0" shapeId="0" xr:uid="{00000000-0006-0000-1B00-000011000000}">
      <text>
        <r>
          <rPr>
            <b/>
            <sz val="11"/>
            <color indexed="81"/>
            <rFont val="ＭＳ Ｐゴシック"/>
            <family val="3"/>
            <charset val="128"/>
          </rPr>
          <t>年号を選択してください。</t>
        </r>
      </text>
    </comment>
  </commentList>
</comments>
</file>

<file path=xl/sharedStrings.xml><?xml version="1.0" encoding="utf-8"?>
<sst xmlns="http://schemas.openxmlformats.org/spreadsheetml/2006/main" count="2879" uniqueCount="1740">
  <si>
    <t>訓練実施機関名</t>
    <rPh sb="0" eb="2">
      <t>クンレン</t>
    </rPh>
    <rPh sb="2" eb="4">
      <t>ジッシ</t>
    </rPh>
    <rPh sb="4" eb="6">
      <t>キカン</t>
    </rPh>
    <rPh sb="6" eb="7">
      <t>メイ</t>
    </rPh>
    <phoneticPr fontId="11"/>
  </si>
  <si>
    <t>提出年月日</t>
    <rPh sb="0" eb="2">
      <t>テイシュツ</t>
    </rPh>
    <rPh sb="2" eb="5">
      <t>ネンガッピ</t>
    </rPh>
    <phoneticPr fontId="11"/>
  </si>
  <si>
    <t>様式
番号</t>
    <rPh sb="0" eb="2">
      <t>ヨウシキ</t>
    </rPh>
    <rPh sb="3" eb="5">
      <t>バンゴウ</t>
    </rPh>
    <phoneticPr fontId="11"/>
  </si>
  <si>
    <t>様式名及び添付する書類</t>
    <rPh sb="0" eb="2">
      <t>ヨウシキ</t>
    </rPh>
    <rPh sb="2" eb="3">
      <t>メイ</t>
    </rPh>
    <rPh sb="3" eb="4">
      <t>オヨ</t>
    </rPh>
    <rPh sb="5" eb="7">
      <t>テンプ</t>
    </rPh>
    <rPh sb="9" eb="11">
      <t>ショルイ</t>
    </rPh>
    <phoneticPr fontId="11"/>
  </si>
  <si>
    <t>申請者
チェック欄</t>
    <rPh sb="0" eb="3">
      <t>シンセイシャ</t>
    </rPh>
    <rPh sb="8" eb="9">
      <t>ラン</t>
    </rPh>
    <phoneticPr fontId="11"/>
  </si>
  <si>
    <t>機構
チェック欄</t>
    <rPh sb="0" eb="2">
      <t>キコウ</t>
    </rPh>
    <rPh sb="7" eb="8">
      <t>ラン</t>
    </rPh>
    <phoneticPr fontId="11"/>
  </si>
  <si>
    <t>第１号</t>
  </si>
  <si>
    <t>職業訓練認定申請書</t>
    <rPh sb="0" eb="2">
      <t>ショクギョウ</t>
    </rPh>
    <rPh sb="2" eb="4">
      <t>クンレン</t>
    </rPh>
    <rPh sb="4" eb="6">
      <t>ニンテイ</t>
    </rPh>
    <rPh sb="6" eb="9">
      <t>シンセイショ</t>
    </rPh>
    <phoneticPr fontId="11"/>
  </si>
  <si>
    <t>訓練カリキュラム</t>
    <rPh sb="0" eb="2">
      <t>クンレン</t>
    </rPh>
    <phoneticPr fontId="11"/>
  </si>
  <si>
    <t>第７の１号</t>
    <rPh sb="0" eb="1">
      <t>ダイ</t>
    </rPh>
    <rPh sb="4" eb="5">
      <t>ゴウ</t>
    </rPh>
    <phoneticPr fontId="11"/>
  </si>
  <si>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11"/>
  </si>
  <si>
    <t>訓練カリキュラム（企業実習用）</t>
    <rPh sb="9" eb="11">
      <t>キギョウ</t>
    </rPh>
    <rPh sb="11" eb="14">
      <t>ジッシュウヨウ</t>
    </rPh>
    <phoneticPr fontId="11"/>
  </si>
  <si>
    <t>コース案内、その他広告案</t>
    <rPh sb="3" eb="5">
      <t>アンナイ</t>
    </rPh>
    <rPh sb="8" eb="9">
      <t>タ</t>
    </rPh>
    <rPh sb="9" eb="11">
      <t>コウコク</t>
    </rPh>
    <rPh sb="11" eb="12">
      <t>アン</t>
    </rPh>
    <phoneticPr fontId="11"/>
  </si>
  <si>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1"/>
  </si>
  <si>
    <t>認定様式第1号（第1条関係）（表面）</t>
    <rPh sb="0" eb="2">
      <t>ニンテイ</t>
    </rPh>
    <rPh sb="2" eb="4">
      <t>ヨウシキ</t>
    </rPh>
    <rPh sb="8" eb="9">
      <t>ダイ</t>
    </rPh>
    <rPh sb="10" eb="11">
      <t>ジョウ</t>
    </rPh>
    <rPh sb="11" eb="13">
      <t>カンケイ</t>
    </rPh>
    <rPh sb="15" eb="16">
      <t>オモテ</t>
    </rPh>
    <rPh sb="16" eb="17">
      <t>メン</t>
    </rPh>
    <phoneticPr fontId="11"/>
  </si>
  <si>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11"/>
  </si>
  <si>
    <t>（申請者）</t>
    <rPh sb="1" eb="4">
      <t>シンセイシャ</t>
    </rPh>
    <phoneticPr fontId="11"/>
  </si>
  <si>
    <t>フリガナ</t>
    <phoneticPr fontId="11"/>
  </si>
  <si>
    <t>〒</t>
    <phoneticPr fontId="11"/>
  </si>
  <si>
    <t>所在地</t>
  </si>
  <si>
    <t>商号又は名称</t>
    <rPh sb="0" eb="2">
      <t>ショウゴウ</t>
    </rPh>
    <rPh sb="2" eb="3">
      <t>マタ</t>
    </rPh>
    <rPh sb="4" eb="6">
      <t>メイショウ</t>
    </rPh>
    <phoneticPr fontId="11"/>
  </si>
  <si>
    <t>代表者役職名・氏名</t>
    <phoneticPr fontId="11"/>
  </si>
  <si>
    <t>記</t>
    <phoneticPr fontId="11"/>
  </si>
  <si>
    <t>１　訓練の種別</t>
    <rPh sb="2" eb="4">
      <t>クンレン</t>
    </rPh>
    <rPh sb="5" eb="7">
      <t>シュベツ</t>
    </rPh>
    <phoneticPr fontId="11"/>
  </si>
  <si>
    <t>（</t>
    <phoneticPr fontId="11"/>
  </si>
  <si>
    <t>）基礎訓練（基礎コース）</t>
    <rPh sb="1" eb="3">
      <t>キソ</t>
    </rPh>
    <rPh sb="3" eb="5">
      <t>クンレン</t>
    </rPh>
    <rPh sb="6" eb="8">
      <t>キソ</t>
    </rPh>
    <phoneticPr fontId="11"/>
  </si>
  <si>
    <t>）実践訓練（実践コース）</t>
    <rPh sb="1" eb="3">
      <t>ジッセン</t>
    </rPh>
    <rPh sb="3" eb="5">
      <t>クンレン</t>
    </rPh>
    <rPh sb="6" eb="8">
      <t>ジッセン</t>
    </rPh>
    <phoneticPr fontId="11"/>
  </si>
  <si>
    <t>※該当する分野（１つ）にチェックを入れてください。</t>
  </si>
  <si>
    <t>02 ＩＴ分野　</t>
    <phoneticPr fontId="11"/>
  </si>
  <si>
    <t>07 林業分野</t>
    <phoneticPr fontId="11"/>
  </si>
  <si>
    <t>12 輸送サービス分野</t>
    <phoneticPr fontId="11"/>
  </si>
  <si>
    <t>17 金属関連分野</t>
    <phoneticPr fontId="11"/>
  </si>
  <si>
    <t>08 旅行・観光分野</t>
    <phoneticPr fontId="11"/>
  </si>
  <si>
    <t>13 エコ分野</t>
    <phoneticPr fontId="11"/>
  </si>
  <si>
    <t>18 建設関連分野</t>
    <phoneticPr fontId="11"/>
  </si>
  <si>
    <t>04 医療事務分野</t>
    <phoneticPr fontId="11"/>
  </si>
  <si>
    <t>09 警備・保安分野</t>
    <phoneticPr fontId="11"/>
  </si>
  <si>
    <t>14 調理分野</t>
    <phoneticPr fontId="11"/>
  </si>
  <si>
    <t>19 理容・美容関連分野</t>
    <phoneticPr fontId="11"/>
  </si>
  <si>
    <t>10 クリエート（企画・創作）分野</t>
    <phoneticPr fontId="11"/>
  </si>
  <si>
    <t>15 電気関連分野</t>
    <phoneticPr fontId="11"/>
  </si>
  <si>
    <t>20 その他の分野</t>
    <phoneticPr fontId="11"/>
  </si>
  <si>
    <t>06 農業分野</t>
    <phoneticPr fontId="11"/>
  </si>
  <si>
    <t>11 デザイン分野</t>
    <phoneticPr fontId="11"/>
  </si>
  <si>
    <t>16 機械関連分野</t>
    <phoneticPr fontId="11"/>
  </si>
  <si>
    <t>(</t>
    <phoneticPr fontId="11"/>
  </si>
  <si>
    <t>）</t>
    <phoneticPr fontId="11"/>
  </si>
  <si>
    <t>※　新規　　　</t>
    <phoneticPr fontId="11"/>
  </si>
  <si>
    <t>※　新規扱い　</t>
    <rPh sb="4" eb="5">
      <t>アツカ</t>
    </rPh>
    <phoneticPr fontId="11"/>
  </si>
  <si>
    <t>３　訓練概要　　　　</t>
    <phoneticPr fontId="11"/>
  </si>
  <si>
    <r>
      <t>（１）訓練科名（40文字以内）</t>
    </r>
    <r>
      <rPr>
        <u/>
        <sz val="16"/>
        <rFont val="ＭＳ 明朝"/>
        <family val="1"/>
        <charset val="128"/>
      </rPr>
      <t/>
    </r>
    <rPh sb="10" eb="12">
      <t>モジ</t>
    </rPh>
    <rPh sb="12" eb="14">
      <t>イナイ</t>
    </rPh>
    <phoneticPr fontId="11"/>
  </si>
  <si>
    <t>（２）訓練期間</t>
    <rPh sb="5" eb="7">
      <t>キカン</t>
    </rPh>
    <phoneticPr fontId="11"/>
  </si>
  <si>
    <t>～</t>
    <phoneticPr fontId="11"/>
  </si>
  <si>
    <t>（</t>
    <phoneticPr fontId="11"/>
  </si>
  <si>
    <t>か月）</t>
    <rPh sb="1" eb="2">
      <t>ゲツ</t>
    </rPh>
    <phoneticPr fontId="11"/>
  </si>
  <si>
    <t>（３）受講者定員</t>
    <phoneticPr fontId="11"/>
  </si>
  <si>
    <t>名</t>
    <rPh sb="0" eb="1">
      <t>メイ</t>
    </rPh>
    <phoneticPr fontId="11"/>
  </si>
  <si>
    <t>　　所　　在　　地</t>
  </si>
  <si>
    <t>５　訓練実施機関番号</t>
    <rPh sb="6" eb="8">
      <t>キカン</t>
    </rPh>
    <rPh sb="8" eb="10">
      <t>バンゴウ</t>
    </rPh>
    <phoneticPr fontId="11"/>
  </si>
  <si>
    <t>社会保険
労務士
記載欄</t>
    <rPh sb="0" eb="2">
      <t>シャカイ</t>
    </rPh>
    <rPh sb="2" eb="4">
      <t>ホケン</t>
    </rPh>
    <rPh sb="5" eb="8">
      <t>ロウムシ</t>
    </rPh>
    <rPh sb="9" eb="11">
      <t>キサイ</t>
    </rPh>
    <rPh sb="11" eb="12">
      <t>ラン</t>
    </rPh>
    <phoneticPr fontId="11"/>
  </si>
  <si>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11"/>
  </si>
  <si>
    <t>氏  　　　名</t>
    <rPh sb="0" eb="1">
      <t>シ</t>
    </rPh>
    <rPh sb="6" eb="7">
      <t>メイ</t>
    </rPh>
    <phoneticPr fontId="11"/>
  </si>
  <si>
    <t>電　話　番　号</t>
    <rPh sb="0" eb="1">
      <t>デン</t>
    </rPh>
    <rPh sb="2" eb="3">
      <t>ハナシ</t>
    </rPh>
    <rPh sb="4" eb="5">
      <t>バン</t>
    </rPh>
    <rPh sb="6" eb="7">
      <t>ゴウ</t>
    </rPh>
    <phoneticPr fontId="11"/>
  </si>
  <si>
    <t>※機構処理欄</t>
    <rPh sb="1" eb="3">
      <t>キコウ</t>
    </rPh>
    <rPh sb="3" eb="5">
      <t>ショリ</t>
    </rPh>
    <rPh sb="5" eb="6">
      <t>ラン</t>
    </rPh>
    <phoneticPr fontId="11"/>
  </si>
  <si>
    <t xml:space="preserve"> 施設名：</t>
    <rPh sb="1" eb="3">
      <t>シセツ</t>
    </rPh>
    <rPh sb="3" eb="4">
      <t>メイ</t>
    </rPh>
    <phoneticPr fontId="11"/>
  </si>
  <si>
    <t>担当者：</t>
    <rPh sb="0" eb="3">
      <t>タントウシャ</t>
    </rPh>
    <phoneticPr fontId="11"/>
  </si>
  <si>
    <t>㊞</t>
    <phoneticPr fontId="11"/>
  </si>
  <si>
    <t>受理番号：</t>
    <phoneticPr fontId="11"/>
  </si>
  <si>
    <t xml:space="preserve"> 申請書受理日：</t>
    <rPh sb="1" eb="4">
      <t>シンセイショ</t>
    </rPh>
    <rPh sb="4" eb="6">
      <t>ジュリ</t>
    </rPh>
    <rPh sb="6" eb="7">
      <t>ビ</t>
    </rPh>
    <phoneticPr fontId="11"/>
  </si>
  <si>
    <t>認定様式第1号（第1条関係）（裏面）</t>
    <rPh sb="0" eb="2">
      <t>ニンテイ</t>
    </rPh>
    <rPh sb="15" eb="16">
      <t>ウラ</t>
    </rPh>
    <rPh sb="16" eb="17">
      <t>メン</t>
    </rPh>
    <phoneticPr fontId="11"/>
  </si>
  <si>
    <t>（注　意　事　項）</t>
    <rPh sb="1" eb="2">
      <t>チュウ</t>
    </rPh>
    <rPh sb="3" eb="4">
      <t>イ</t>
    </rPh>
    <rPh sb="5" eb="6">
      <t>コト</t>
    </rPh>
    <rPh sb="7" eb="8">
      <t>コウ</t>
    </rPh>
    <phoneticPr fontId="11"/>
  </si>
  <si>
    <t>誓　　約　　書</t>
    <phoneticPr fontId="11"/>
  </si>
  <si>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11"/>
  </si>
  <si>
    <t>代表者役職名・氏名</t>
    <rPh sb="3" eb="4">
      <t>ヤク</t>
    </rPh>
    <rPh sb="4" eb="5">
      <t>ショク</t>
    </rPh>
    <rPh sb="5" eb="6">
      <t>メイ</t>
    </rPh>
    <phoneticPr fontId="11"/>
  </si>
  <si>
    <t>記</t>
  </si>
  <si>
    <t>１　訓練科名</t>
    <rPh sb="2" eb="4">
      <t>クンレン</t>
    </rPh>
    <rPh sb="4" eb="6">
      <t>カメイ</t>
    </rPh>
    <phoneticPr fontId="11"/>
  </si>
  <si>
    <t>２　誓約内容</t>
  </si>
  <si>
    <t>実施体制等確認表</t>
    <rPh sb="0" eb="2">
      <t>ジッシ</t>
    </rPh>
    <rPh sb="2" eb="4">
      <t>タイセイ</t>
    </rPh>
    <rPh sb="4" eb="5">
      <t>トウ</t>
    </rPh>
    <rPh sb="5" eb="7">
      <t>カクニン</t>
    </rPh>
    <rPh sb="7" eb="8">
      <t>ヒョウ</t>
    </rPh>
    <phoneticPr fontId="11"/>
  </si>
  <si>
    <t>訓練実施機関名：　</t>
    <rPh sb="0" eb="2">
      <t>クンレン</t>
    </rPh>
    <rPh sb="2" eb="4">
      <t>ジッシ</t>
    </rPh>
    <rPh sb="4" eb="6">
      <t>キカン</t>
    </rPh>
    <rPh sb="6" eb="7">
      <t>メイ</t>
    </rPh>
    <phoneticPr fontId="11"/>
  </si>
  <si>
    <t>訓練科名：</t>
    <phoneticPr fontId="11"/>
  </si>
  <si>
    <t>作成者名：</t>
    <phoneticPr fontId="11"/>
  </si>
  <si>
    <t>点　検　項　目</t>
    <rPh sb="0" eb="3">
      <t>テンケン</t>
    </rPh>
    <rPh sb="4" eb="7">
      <t>コウモク</t>
    </rPh>
    <phoneticPr fontId="11"/>
  </si>
  <si>
    <t>内　　　　　　　　　　　　　　　容</t>
    <rPh sb="0" eb="1">
      <t>ウチ</t>
    </rPh>
    <rPh sb="16" eb="17">
      <t>カタチ</t>
    </rPh>
    <phoneticPr fontId="11"/>
  </si>
  <si>
    <t>基本条件</t>
    <rPh sb="0" eb="2">
      <t>キホン</t>
    </rPh>
    <rPh sb="2" eb="4">
      <t>ジョウケン</t>
    </rPh>
    <phoneticPr fontId="11"/>
  </si>
  <si>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11"/>
  </si>
  <si>
    <t>訓練実施施設の確保</t>
    <rPh sb="0" eb="2">
      <t>クンレン</t>
    </rPh>
    <rPh sb="2" eb="4">
      <t>ジッシ</t>
    </rPh>
    <rPh sb="4" eb="6">
      <t>シセツ</t>
    </rPh>
    <rPh sb="7" eb="9">
      <t>カクホ</t>
    </rPh>
    <phoneticPr fontId="11"/>
  </si>
  <si>
    <t>　・自ら所有する訓練実施場所及び事務所を使用する　　　　　　　※不動産登記簿謄本（写しで可）等を添付すること</t>
    <phoneticPr fontId="11"/>
  </si>
  <si>
    <t>　・訓練実施場所及び事務所を賃借により確保する　　　　　　　　　※賃貸借契約書（写）等を添付すること</t>
    <phoneticPr fontId="11"/>
  </si>
  <si>
    <t>　　カリキュラムに必ず含めるべき内容；</t>
    <rPh sb="9" eb="10">
      <t>カナラ</t>
    </rPh>
    <rPh sb="11" eb="12">
      <t>フク</t>
    </rPh>
    <rPh sb="16" eb="18">
      <t>ナイヨウ</t>
    </rPh>
    <phoneticPr fontId="11"/>
  </si>
  <si>
    <t>　・該当している　　　　　</t>
    <phoneticPr fontId="11"/>
  </si>
  <si>
    <t>・該当していない</t>
    <phoneticPr fontId="11"/>
  </si>
  <si>
    <t>介護職員養成研修（介護職員養成研修を求職者支援訓練として実施する場合）</t>
    <phoneticPr fontId="11"/>
  </si>
  <si>
    <t>教　室　設　備</t>
    <rPh sb="0" eb="3">
      <t>キョウシツ</t>
    </rPh>
    <rPh sb="4" eb="7">
      <t>セツビ</t>
    </rPh>
    <phoneticPr fontId="11"/>
  </si>
  <si>
    <t>教室面積等</t>
    <rPh sb="0" eb="2">
      <t>キョウシツ</t>
    </rPh>
    <rPh sb="2" eb="4">
      <t>メンセキ</t>
    </rPh>
    <rPh sb="4" eb="5">
      <t>トウ</t>
    </rPh>
    <phoneticPr fontId="11"/>
  </si>
  <si>
    <t>・教室総面積（　　　</t>
    <rPh sb="1" eb="3">
      <t>キョウシツ</t>
    </rPh>
    <rPh sb="3" eb="6">
      <t>ソウメンセキ</t>
    </rPh>
    <phoneticPr fontId="11"/>
  </si>
  <si>
    <t>　　）㎡</t>
    <phoneticPr fontId="11"/>
  </si>
  <si>
    <t>・１人当たりの面積（</t>
    <rPh sb="2" eb="3">
      <t>ニン</t>
    </rPh>
    <rPh sb="3" eb="4">
      <t>ア</t>
    </rPh>
    <rPh sb="7" eb="9">
      <t>メンセキ</t>
    </rPh>
    <phoneticPr fontId="11"/>
  </si>
  <si>
    <t>・教室総面積を定員で除した数値</t>
    <rPh sb="1" eb="3">
      <t>キョウシツ</t>
    </rPh>
    <rPh sb="3" eb="6">
      <t>ソウメンセキ</t>
    </rPh>
    <rPh sb="7" eb="9">
      <t>テイイン</t>
    </rPh>
    <rPh sb="10" eb="11">
      <t>ジョ</t>
    </rPh>
    <rPh sb="13" eb="15">
      <t>スウチ</t>
    </rPh>
    <phoneticPr fontId="11"/>
  </si>
  <si>
    <t>・実習室面積（</t>
    <rPh sb="1" eb="4">
      <t>ジッシュウシツ</t>
    </rPh>
    <rPh sb="4" eb="6">
      <t>メンセキ</t>
    </rPh>
    <phoneticPr fontId="11"/>
  </si>
  <si>
    <t>名称（</t>
    <rPh sb="0" eb="2">
      <t>メイショウ</t>
    </rPh>
    <phoneticPr fontId="11"/>
  </si>
  <si>
    <t xml:space="preserve">       ）</t>
    <phoneticPr fontId="11"/>
  </si>
  <si>
    <t>台数（</t>
    <phoneticPr fontId="11"/>
  </si>
  <si>
    <t>）台</t>
    <phoneticPr fontId="11"/>
  </si>
  <si>
    <t>　　　（</t>
    <phoneticPr fontId="11"/>
  </si>
  <si>
    <t>・机　定員以上</t>
    <rPh sb="1" eb="2">
      <t>ツクエ</t>
    </rPh>
    <rPh sb="3" eb="5">
      <t>テイイン</t>
    </rPh>
    <rPh sb="5" eb="7">
      <t>イジョウ</t>
    </rPh>
    <phoneticPr fontId="11"/>
  </si>
  <si>
    <t>有</t>
    <phoneticPr fontId="11"/>
  </si>
  <si>
    <t>無</t>
    <rPh sb="0" eb="1">
      <t>ナ</t>
    </rPh>
    <phoneticPr fontId="11"/>
  </si>
  <si>
    <t>・いす　定員以上</t>
    <rPh sb="4" eb="6">
      <t>テイイン</t>
    </rPh>
    <rPh sb="6" eb="8">
      <t>イジョウ</t>
    </rPh>
    <phoneticPr fontId="11"/>
  </si>
  <si>
    <t>・ホワイトボード等</t>
    <rPh sb="8" eb="9">
      <t>トウ</t>
    </rPh>
    <phoneticPr fontId="11"/>
  </si>
  <si>
    <t>※パソコン関係</t>
    <rPh sb="5" eb="7">
      <t>カンケイ</t>
    </rPh>
    <phoneticPr fontId="11"/>
  </si>
  <si>
    <t>パソコン台数</t>
    <phoneticPr fontId="11"/>
  </si>
  <si>
    <t>インターネットの接続</t>
    <phoneticPr fontId="11"/>
  </si>
  <si>
    <t>・全てのパソコンが接続できる</t>
    <phoneticPr fontId="11"/>
  </si>
  <si>
    <t>・一部又は全部のパソコンが接続できない</t>
    <rPh sb="1" eb="3">
      <t>イチブ</t>
    </rPh>
    <rPh sb="3" eb="4">
      <t>マタ</t>
    </rPh>
    <rPh sb="5" eb="7">
      <t>ゼンブ</t>
    </rPh>
    <rPh sb="13" eb="15">
      <t>セツゾク</t>
    </rPh>
    <phoneticPr fontId="11"/>
  </si>
  <si>
    <t>・接続する必要がある訓練がない</t>
    <rPh sb="1" eb="3">
      <t>セツゾク</t>
    </rPh>
    <rPh sb="5" eb="7">
      <t>ヒツヨウ</t>
    </rPh>
    <rPh sb="10" eb="12">
      <t>クンレン</t>
    </rPh>
    <phoneticPr fontId="11"/>
  </si>
  <si>
    <t>プリンタ台数</t>
    <rPh sb="4" eb="6">
      <t>ダイスウ</t>
    </rPh>
    <phoneticPr fontId="11"/>
  </si>
  <si>
    <t>　）台</t>
    <rPh sb="2" eb="3">
      <t>ダイ</t>
    </rPh>
    <phoneticPr fontId="11"/>
  </si>
  <si>
    <t>受講者が講師のパソコン画面を常時確認できるための方策</t>
    <rPh sb="0" eb="3">
      <t>ジュコウシャ</t>
    </rPh>
    <rPh sb="24" eb="26">
      <t>ホウサク</t>
    </rPh>
    <phoneticPr fontId="11"/>
  </si>
  <si>
    <t>・ビデオプロジェクター</t>
    <phoneticPr fontId="11"/>
  </si>
  <si>
    <t>・その他（　</t>
    <phoneticPr fontId="11"/>
  </si>
  <si>
    <t>パソコン等の配線</t>
    <rPh sb="4" eb="5">
      <t>トウ</t>
    </rPh>
    <rPh sb="6" eb="8">
      <t>ハイセン</t>
    </rPh>
    <phoneticPr fontId="11"/>
  </si>
  <si>
    <t>・ＯＡフロアにより床下に配線している</t>
    <phoneticPr fontId="11"/>
  </si>
  <si>
    <t>・床上で躓くことがないよう固定している</t>
    <rPh sb="1" eb="3">
      <t>ユカウエ</t>
    </rPh>
    <rPh sb="4" eb="5">
      <t>ツマヅ</t>
    </rPh>
    <rPh sb="13" eb="15">
      <t>コテイ</t>
    </rPh>
    <phoneticPr fontId="11"/>
  </si>
  <si>
    <t>・その他の固定方法等（</t>
    <rPh sb="5" eb="7">
      <t>コテイ</t>
    </rPh>
    <rPh sb="7" eb="10">
      <t>ホウホウトウ</t>
    </rPh>
    <phoneticPr fontId="11"/>
  </si>
  <si>
    <t>)</t>
    <phoneticPr fontId="11"/>
  </si>
  <si>
    <t>パソコンの訓練時間外の利用可能時間数</t>
    <rPh sb="5" eb="7">
      <t>クンレン</t>
    </rPh>
    <rPh sb="7" eb="10">
      <t>ジカンガイ</t>
    </rPh>
    <rPh sb="11" eb="13">
      <t>リヨウ</t>
    </rPh>
    <rPh sb="13" eb="15">
      <t>カノウ</t>
    </rPh>
    <rPh sb="15" eb="17">
      <t>ジカン</t>
    </rPh>
    <rPh sb="17" eb="18">
      <t>カズ</t>
    </rPh>
    <phoneticPr fontId="11"/>
  </si>
  <si>
    <t>１日（</t>
    <phoneticPr fontId="11"/>
  </si>
  <si>
    <t>）時間</t>
    <phoneticPr fontId="11"/>
  </si>
  <si>
    <t>その他の設備・機器</t>
    <rPh sb="2" eb="3">
      <t>タ</t>
    </rPh>
    <rPh sb="4" eb="6">
      <t>セツビ</t>
    </rPh>
    <rPh sb="7" eb="9">
      <t>キキ</t>
    </rPh>
    <phoneticPr fontId="11"/>
  </si>
  <si>
    <t>・訓練の実施に必要なその他の設備・機器を適正に整備している</t>
    <phoneticPr fontId="11"/>
  </si>
  <si>
    <t>※ソフトウェア</t>
    <phoneticPr fontId="11"/>
  </si>
  <si>
    <t>使用許諾契約</t>
    <phoneticPr fontId="11"/>
  </si>
  <si>
    <t>・あり</t>
    <phoneticPr fontId="11"/>
  </si>
  <si>
    <t>・なし</t>
    <phoneticPr fontId="11"/>
  </si>
  <si>
    <t>ＯＳ</t>
    <phoneticPr fontId="11"/>
  </si>
  <si>
    <t>使用するＯＳの名称及びバージョン　　（</t>
    <rPh sb="7" eb="9">
      <t>メイショウ</t>
    </rPh>
    <rPh sb="9" eb="10">
      <t>オヨ</t>
    </rPh>
    <phoneticPr fontId="11"/>
  </si>
  <si>
    <t>ソフトウェアの種類</t>
    <rPh sb="7" eb="9">
      <t>シュルイ</t>
    </rPh>
    <phoneticPr fontId="11"/>
  </si>
  <si>
    <t>使用するソフトウェアの名称及びバージョン　　（</t>
    <rPh sb="11" eb="13">
      <t>メイショウ</t>
    </rPh>
    <rPh sb="13" eb="14">
      <t>オヨ</t>
    </rPh>
    <phoneticPr fontId="11"/>
  </si>
  <si>
    <t>その他当該訓練に必要な設備</t>
    <rPh sb="2" eb="3">
      <t>タ</t>
    </rPh>
    <rPh sb="3" eb="5">
      <t>トウガイ</t>
    </rPh>
    <rPh sb="5" eb="7">
      <t>クンレン</t>
    </rPh>
    <rPh sb="8" eb="10">
      <t>ヒツヨウ</t>
    </rPh>
    <rPh sb="11" eb="13">
      <t>セツビ</t>
    </rPh>
    <phoneticPr fontId="11"/>
  </si>
  <si>
    <t>・全て確保している</t>
    <phoneticPr fontId="11"/>
  </si>
  <si>
    <t>・一部確保している</t>
    <rPh sb="1" eb="3">
      <t>イチブ</t>
    </rPh>
    <rPh sb="3" eb="5">
      <t>カクホ</t>
    </rPh>
    <phoneticPr fontId="11"/>
  </si>
  <si>
    <t>・確保していない</t>
    <rPh sb="1" eb="3">
      <t>カクホ</t>
    </rPh>
    <phoneticPr fontId="11"/>
  </si>
  <si>
    <t>安全衛生法上の措置</t>
    <rPh sb="0" eb="2">
      <t>アンゼン</t>
    </rPh>
    <rPh sb="2" eb="5">
      <t>エイセイホウ</t>
    </rPh>
    <rPh sb="5" eb="6">
      <t>ジョウ</t>
    </rPh>
    <rPh sb="7" eb="9">
      <t>ソチ</t>
    </rPh>
    <phoneticPr fontId="11"/>
  </si>
  <si>
    <t>照明（室内の場合）</t>
    <rPh sb="0" eb="2">
      <t>ショウメイ</t>
    </rPh>
    <rPh sb="3" eb="5">
      <t>シツナイ</t>
    </rPh>
    <rPh sb="6" eb="8">
      <t>バアイ</t>
    </rPh>
    <phoneticPr fontId="11"/>
  </si>
  <si>
    <t>空調（冷暖房）・換気(窓)</t>
    <rPh sb="0" eb="2">
      <t>クウチョウ</t>
    </rPh>
    <rPh sb="3" eb="6">
      <t>レイダンボウ</t>
    </rPh>
    <rPh sb="8" eb="10">
      <t>カンキ</t>
    </rPh>
    <rPh sb="11" eb="12">
      <t>マド</t>
    </rPh>
    <phoneticPr fontId="11"/>
  </si>
  <si>
    <t>トイレ(男女別）</t>
    <rPh sb="4" eb="6">
      <t>ダンジョ</t>
    </rPh>
    <rPh sb="6" eb="7">
      <t>ベツ</t>
    </rPh>
    <phoneticPr fontId="11"/>
  </si>
  <si>
    <t>・あり（男女別あり）</t>
    <rPh sb="4" eb="6">
      <t>ダンジョ</t>
    </rPh>
    <rPh sb="6" eb="7">
      <t>ベツ</t>
    </rPh>
    <phoneticPr fontId="11"/>
  </si>
  <si>
    <t>洗面所</t>
    <rPh sb="0" eb="2">
      <t>センメン</t>
    </rPh>
    <rPh sb="2" eb="3">
      <t>ジョ</t>
    </rPh>
    <phoneticPr fontId="11"/>
  </si>
  <si>
    <t>事務室</t>
    <rPh sb="0" eb="3">
      <t>ジムシツ</t>
    </rPh>
    <phoneticPr fontId="11"/>
  </si>
  <si>
    <t>・あり（教室・実習室とは完全に分離されている）</t>
    <phoneticPr fontId="11"/>
  </si>
  <si>
    <t>・あり（教室・実習室とは完全に分離されていない）</t>
    <rPh sb="4" eb="6">
      <t>キョウシツ</t>
    </rPh>
    <rPh sb="7" eb="10">
      <t>ジッシュウシツ</t>
    </rPh>
    <rPh sb="12" eb="14">
      <t>カンゼン</t>
    </rPh>
    <rPh sb="15" eb="17">
      <t>ブンリ</t>
    </rPh>
    <phoneticPr fontId="11"/>
  </si>
  <si>
    <t xml:space="preserve"> 喫煙場所</t>
    <rPh sb="1" eb="3">
      <t>キツエン</t>
    </rPh>
    <rPh sb="3" eb="5">
      <t>バショ</t>
    </rPh>
    <phoneticPr fontId="11"/>
  </si>
  <si>
    <t>教室(実習室・自習室含む)</t>
    <rPh sb="0" eb="2">
      <t>キョウシツ</t>
    </rPh>
    <rPh sb="3" eb="6">
      <t>ジッシュウシツ</t>
    </rPh>
    <rPh sb="7" eb="9">
      <t>ジシュウ</t>
    </rPh>
    <rPh sb="9" eb="10">
      <t>シツ</t>
    </rPh>
    <rPh sb="10" eb="11">
      <t>フク</t>
    </rPh>
    <phoneticPr fontId="11"/>
  </si>
  <si>
    <t>・全面禁煙である</t>
    <phoneticPr fontId="11"/>
  </si>
  <si>
    <t>・室内で喫煙できる</t>
    <phoneticPr fontId="11"/>
  </si>
  <si>
    <t>・その他</t>
    <rPh sb="3" eb="4">
      <t>タ</t>
    </rPh>
    <phoneticPr fontId="11"/>
  </si>
  <si>
    <t>休憩室・昼食場所</t>
    <rPh sb="0" eb="3">
      <t>キュウケイシツ</t>
    </rPh>
    <rPh sb="4" eb="6">
      <t>チュウショク</t>
    </rPh>
    <rPh sb="6" eb="8">
      <t>バショ</t>
    </rPh>
    <phoneticPr fontId="11"/>
  </si>
  <si>
    <t>・室内で喫煙できるが分煙対策を施している</t>
    <phoneticPr fontId="11"/>
  </si>
  <si>
    <t>・あり(専用の部屋がある）</t>
    <phoneticPr fontId="11"/>
  </si>
  <si>
    <t>・あり（専用の部屋はないが、受講者のプライバシーは確保されている）</t>
    <rPh sb="4" eb="6">
      <t>センヨウ</t>
    </rPh>
    <rPh sb="7" eb="9">
      <t>ヘヤ</t>
    </rPh>
    <rPh sb="14" eb="17">
      <t>ジュコウシャ</t>
    </rPh>
    <rPh sb="25" eb="27">
      <t>カクホ</t>
    </rPh>
    <phoneticPr fontId="11"/>
  </si>
  <si>
    <t>運営状況等</t>
    <rPh sb="0" eb="2">
      <t>ウンエイ</t>
    </rPh>
    <rPh sb="2" eb="4">
      <t>ジョウキョウ</t>
    </rPh>
    <rPh sb="4" eb="5">
      <t>トウ</t>
    </rPh>
    <phoneticPr fontId="11"/>
  </si>
  <si>
    <t>講師の資格・免許</t>
    <rPh sb="0" eb="2">
      <t>コウシ</t>
    </rPh>
    <rPh sb="3" eb="5">
      <t>シカク</t>
    </rPh>
    <rPh sb="6" eb="8">
      <t>メンキョ</t>
    </rPh>
    <phoneticPr fontId="11"/>
  </si>
  <si>
    <t>講師の指導経験・業務経験年数</t>
    <rPh sb="0" eb="2">
      <t>コウシ</t>
    </rPh>
    <rPh sb="3" eb="5">
      <t>シドウ</t>
    </rPh>
    <rPh sb="5" eb="7">
      <t>ケイケン</t>
    </rPh>
    <rPh sb="8" eb="10">
      <t>ギョウム</t>
    </rPh>
    <rPh sb="10" eb="12">
      <t>ケイケン</t>
    </rPh>
    <rPh sb="12" eb="14">
      <t>ネンスウ</t>
    </rPh>
    <phoneticPr fontId="11"/>
  </si>
  <si>
    <t>講師の数</t>
    <rPh sb="0" eb="2">
      <t>コウシ</t>
    </rPh>
    <rPh sb="3" eb="4">
      <t>カズ</t>
    </rPh>
    <phoneticPr fontId="11"/>
  </si>
  <si>
    <t>学科</t>
    <phoneticPr fontId="11"/>
  </si>
  <si>
    <t>・受講者30人あたり１人以上配置している</t>
    <phoneticPr fontId="11"/>
  </si>
  <si>
    <t>質疑応答の体制</t>
    <phoneticPr fontId="11"/>
  </si>
  <si>
    <t>・日々の訓練時間外に最低１時間以上、質疑応答ができる講師の支援体制がある</t>
    <phoneticPr fontId="11"/>
  </si>
  <si>
    <t>訓練記録
（訓練日誌）</t>
    <rPh sb="0" eb="2">
      <t>クンレン</t>
    </rPh>
    <rPh sb="2" eb="4">
      <t>キロク</t>
    </rPh>
    <rPh sb="6" eb="8">
      <t>クンレン</t>
    </rPh>
    <rPh sb="8" eb="10">
      <t>ニッシ</t>
    </rPh>
    <phoneticPr fontId="11"/>
  </si>
  <si>
    <t>作成の有無</t>
    <rPh sb="3" eb="5">
      <t>ウム</t>
    </rPh>
    <phoneticPr fontId="11"/>
  </si>
  <si>
    <t>記載事項</t>
    <rPh sb="0" eb="2">
      <t>キサイ</t>
    </rPh>
    <rPh sb="2" eb="4">
      <t>ジコウ</t>
    </rPh>
    <phoneticPr fontId="11"/>
  </si>
  <si>
    <t>・次の事項を記載することとしている　　①訓練実施日　②訓練内容　③担当講師　④欠席・遅刻・早退者</t>
    <phoneticPr fontId="11"/>
  </si>
  <si>
    <t>個人情報保護の体制</t>
    <rPh sb="0" eb="2">
      <t>コジン</t>
    </rPh>
    <rPh sb="2" eb="4">
      <t>ジョウホウ</t>
    </rPh>
    <rPh sb="4" eb="6">
      <t>ホゴ</t>
    </rPh>
    <rPh sb="7" eb="9">
      <t>タイセイ</t>
    </rPh>
    <phoneticPr fontId="11"/>
  </si>
  <si>
    <t>苦情相談窓口の周知方法</t>
    <rPh sb="0" eb="2">
      <t>クジョウ</t>
    </rPh>
    <rPh sb="2" eb="4">
      <t>ソウダン</t>
    </rPh>
    <rPh sb="4" eb="6">
      <t>マドグチ</t>
    </rPh>
    <rPh sb="7" eb="9">
      <t>シュウチ</t>
    </rPh>
    <rPh sb="9" eb="11">
      <t>ホウホウ</t>
    </rPh>
    <phoneticPr fontId="11"/>
  </si>
  <si>
    <t>・受講者に対して書面を配付して周知</t>
    <phoneticPr fontId="11"/>
  </si>
  <si>
    <t>・掲示板に常時窓口を掲示</t>
    <rPh sb="1" eb="4">
      <t>ケイジバン</t>
    </rPh>
    <rPh sb="5" eb="7">
      <t>ジョウジ</t>
    </rPh>
    <rPh sb="7" eb="9">
      <t>マドグチ</t>
    </rPh>
    <rPh sb="10" eb="12">
      <t>ケイジ</t>
    </rPh>
    <phoneticPr fontId="11"/>
  </si>
  <si>
    <t>その他</t>
    <rPh sb="2" eb="3">
      <t>タ</t>
    </rPh>
    <phoneticPr fontId="11"/>
  </si>
  <si>
    <t>企業実習を行う場合</t>
    <rPh sb="0" eb="2">
      <t>キギョウ</t>
    </rPh>
    <rPh sb="2" eb="4">
      <t>ジッシュウ</t>
    </rPh>
    <rPh sb="5" eb="6">
      <t>オコナ</t>
    </rPh>
    <rPh sb="7" eb="9">
      <t>バアイ</t>
    </rPh>
    <phoneticPr fontId="11"/>
  </si>
  <si>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11"/>
  </si>
  <si>
    <t>特記事項（機構処理欄）</t>
    <rPh sb="0" eb="2">
      <t>トッキ</t>
    </rPh>
    <rPh sb="2" eb="4">
      <t>ジコウ</t>
    </rPh>
    <rPh sb="5" eb="7">
      <t>キコウ</t>
    </rPh>
    <rPh sb="7" eb="9">
      <t>ショリ</t>
    </rPh>
    <rPh sb="9" eb="10">
      <t>ラン</t>
    </rPh>
    <phoneticPr fontId="11"/>
  </si>
  <si>
    <t xml:space="preserve"> ※　計画審査に当たって特記する事項がある場合に記入すること。
</t>
    <rPh sb="3" eb="5">
      <t>ケイカク</t>
    </rPh>
    <rPh sb="5" eb="7">
      <t>シンサ</t>
    </rPh>
    <phoneticPr fontId="11"/>
  </si>
  <si>
    <t>認定様式第４号</t>
    <phoneticPr fontId="11"/>
  </si>
  <si>
    <t>訓練実施機関・施設の概要</t>
    <rPh sb="0" eb="2">
      <t>クンレン</t>
    </rPh>
    <rPh sb="2" eb="4">
      <t>ジッシ</t>
    </rPh>
    <rPh sb="4" eb="6">
      <t>キカン</t>
    </rPh>
    <rPh sb="7" eb="9">
      <t>シセツ</t>
    </rPh>
    <rPh sb="10" eb="12">
      <t>ガイヨウ</t>
    </rPh>
    <phoneticPr fontId="11"/>
  </si>
  <si>
    <t>【訓練実施機関】</t>
    <rPh sb="1" eb="3">
      <t>クンレン</t>
    </rPh>
    <rPh sb="3" eb="5">
      <t>ジッシ</t>
    </rPh>
    <rPh sb="5" eb="7">
      <t>キカン</t>
    </rPh>
    <phoneticPr fontId="11"/>
  </si>
  <si>
    <t>訓練実施機関番号</t>
    <rPh sb="0" eb="2">
      <t>クンレン</t>
    </rPh>
    <rPh sb="2" eb="4">
      <t>ジッシ</t>
    </rPh>
    <rPh sb="4" eb="6">
      <t>キカン</t>
    </rPh>
    <rPh sb="6" eb="8">
      <t>バンゴウ</t>
    </rPh>
    <phoneticPr fontId="11"/>
  </si>
  <si>
    <t>初回の申請</t>
    <phoneticPr fontId="11"/>
  </si>
  <si>
    <t>訓練実施機関名（カナ）</t>
    <rPh sb="0" eb="2">
      <t>クンレン</t>
    </rPh>
    <rPh sb="2" eb="4">
      <t>ジッシ</t>
    </rPh>
    <rPh sb="4" eb="6">
      <t>キカン</t>
    </rPh>
    <rPh sb="6" eb="7">
      <t>ジンメイ</t>
    </rPh>
    <phoneticPr fontId="11"/>
  </si>
  <si>
    <t>訓練実施機関名</t>
    <rPh sb="0" eb="2">
      <t>クンレン</t>
    </rPh>
    <rPh sb="2" eb="4">
      <t>ジッシ</t>
    </rPh>
    <rPh sb="4" eb="6">
      <t>キカン</t>
    </rPh>
    <rPh sb="6" eb="7">
      <t>ジンメイ</t>
    </rPh>
    <phoneticPr fontId="11"/>
  </si>
  <si>
    <t>雇用保険適用事業所番号</t>
    <rPh sb="0" eb="2">
      <t>コヨウ</t>
    </rPh>
    <rPh sb="2" eb="4">
      <t>ホケン</t>
    </rPh>
    <rPh sb="4" eb="6">
      <t>テキヨウ</t>
    </rPh>
    <rPh sb="6" eb="9">
      <t>ジギョウショ</t>
    </rPh>
    <rPh sb="9" eb="11">
      <t>バンゴウ</t>
    </rPh>
    <phoneticPr fontId="11"/>
  </si>
  <si>
    <t>-</t>
    <phoneticPr fontId="11"/>
  </si>
  <si>
    <t>所在地</t>
    <rPh sb="0" eb="3">
      <t>ショザイチ</t>
    </rPh>
    <phoneticPr fontId="11"/>
  </si>
  <si>
    <t>〒</t>
    <phoneticPr fontId="11"/>
  </si>
  <si>
    <t>最寄駅（　</t>
    <phoneticPr fontId="11"/>
  </si>
  <si>
    <t>）</t>
    <phoneticPr fontId="11"/>
  </si>
  <si>
    <t>ＴＥＬ</t>
    <phoneticPr fontId="11"/>
  </si>
  <si>
    <t>（役職名・氏名）</t>
    <rPh sb="1" eb="4">
      <t>ヤクショクメイ</t>
    </rPh>
    <rPh sb="5" eb="7">
      <t>シメイ</t>
    </rPh>
    <phoneticPr fontId="11"/>
  </si>
  <si>
    <t>設立年月日</t>
  </si>
  <si>
    <t>年</t>
    <rPh sb="0" eb="1">
      <t>ネン</t>
    </rPh>
    <phoneticPr fontId="11"/>
  </si>
  <si>
    <t>月</t>
    <rPh sb="0" eb="1">
      <t>ガツ</t>
    </rPh>
    <phoneticPr fontId="11"/>
  </si>
  <si>
    <t>日</t>
    <rPh sb="0" eb="1">
      <t>ニチ</t>
    </rPh>
    <phoneticPr fontId="11"/>
  </si>
  <si>
    <t>訓練実施機関の属性</t>
    <rPh sb="0" eb="2">
      <t>クンレン</t>
    </rPh>
    <rPh sb="2" eb="4">
      <t>ジッシ</t>
    </rPh>
    <rPh sb="4" eb="6">
      <t>キカン</t>
    </rPh>
    <rPh sb="7" eb="9">
      <t>ゾクセイ</t>
    </rPh>
    <phoneticPr fontId="11"/>
  </si>
  <si>
    <t>株式会社Ａ</t>
    <rPh sb="0" eb="2">
      <t>カブシキ</t>
    </rPh>
    <rPh sb="2" eb="4">
      <t>カイシャ</t>
    </rPh>
    <phoneticPr fontId="11"/>
  </si>
  <si>
    <t>株式会社Ｂ</t>
    <phoneticPr fontId="11"/>
  </si>
  <si>
    <t>株式会社Ｃ</t>
    <phoneticPr fontId="11"/>
  </si>
  <si>
    <t>株式会社Ｄ</t>
    <phoneticPr fontId="11"/>
  </si>
  <si>
    <t>株式会社以外の事業主</t>
    <phoneticPr fontId="11"/>
  </si>
  <si>
    <t>事業主団体等</t>
    <phoneticPr fontId="11"/>
  </si>
  <si>
    <t>専修学校・各種学校</t>
    <phoneticPr fontId="11"/>
  </si>
  <si>
    <t>大学等</t>
    <phoneticPr fontId="11"/>
  </si>
  <si>
    <t>一般公益社団法人等</t>
    <phoneticPr fontId="11"/>
  </si>
  <si>
    <t>社会福祉法人</t>
    <phoneticPr fontId="11"/>
  </si>
  <si>
    <t>職業訓練法人</t>
    <phoneticPr fontId="11"/>
  </si>
  <si>
    <t xml:space="preserve">ＮＰＯ法人  </t>
    <phoneticPr fontId="11"/>
  </si>
  <si>
    <t>その他（</t>
    <phoneticPr fontId="11"/>
  </si>
  <si>
    <t>　　）</t>
    <phoneticPr fontId="11"/>
  </si>
  <si>
    <t>加盟団体名</t>
    <rPh sb="0" eb="2">
      <t>カメイ</t>
    </rPh>
    <rPh sb="2" eb="4">
      <t>ダンタイ</t>
    </rPh>
    <rPh sb="4" eb="5">
      <t>メイ</t>
    </rPh>
    <phoneticPr fontId="11"/>
  </si>
  <si>
    <t>※「訓練実施機関の属性」欄の記載について</t>
    <phoneticPr fontId="11"/>
  </si>
  <si>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11"/>
  </si>
  <si>
    <t>どの選択肢に該当するものがない場合は、その他の欄に記入してください。</t>
    <phoneticPr fontId="11"/>
  </si>
  <si>
    <t>【訓練実施施設】</t>
    <rPh sb="1" eb="3">
      <t>クンレン</t>
    </rPh>
    <rPh sb="3" eb="5">
      <t>ジッシ</t>
    </rPh>
    <rPh sb="5" eb="7">
      <t>シセツ</t>
    </rPh>
    <phoneticPr fontId="11"/>
  </si>
  <si>
    <t>訓練実施施設名</t>
    <rPh sb="0" eb="2">
      <t>クンレン</t>
    </rPh>
    <rPh sb="2" eb="4">
      <t>ジッシ</t>
    </rPh>
    <rPh sb="4" eb="6">
      <t>シセツ</t>
    </rPh>
    <rPh sb="6" eb="7">
      <t>メイ</t>
    </rPh>
    <phoneticPr fontId="11"/>
  </si>
  <si>
    <t>訓練実施施設</t>
    <rPh sb="0" eb="2">
      <t>クンレン</t>
    </rPh>
    <rPh sb="2" eb="4">
      <t>ジッシ</t>
    </rPh>
    <rPh sb="4" eb="6">
      <t>シセツ</t>
    </rPh>
    <phoneticPr fontId="11"/>
  </si>
  <si>
    <r>
      <t>代表者</t>
    </r>
    <r>
      <rPr>
        <sz val="11"/>
        <rFont val="ＭＳ Ｐゴシック"/>
        <family val="3"/>
        <charset val="128"/>
      </rPr>
      <t>役職名・氏名</t>
    </r>
    <rPh sb="0" eb="3">
      <t>ダイヒョウシャ</t>
    </rPh>
    <rPh sb="7" eb="9">
      <t>シメイ</t>
    </rPh>
    <phoneticPr fontId="11"/>
  </si>
  <si>
    <t>実施教育訓練コース名等</t>
    <rPh sb="0" eb="2">
      <t>ジッシ</t>
    </rPh>
    <rPh sb="2" eb="4">
      <t>キョウイク</t>
    </rPh>
    <rPh sb="4" eb="6">
      <t>クンレン</t>
    </rPh>
    <rPh sb="9" eb="10">
      <t>メイ</t>
    </rPh>
    <rPh sb="10" eb="11">
      <t>トウ</t>
    </rPh>
    <phoneticPr fontId="11"/>
  </si>
  <si>
    <t>訓練内容等</t>
    <rPh sb="0" eb="2">
      <t>クンレン</t>
    </rPh>
    <rPh sb="2" eb="4">
      <t>ナイヨウ</t>
    </rPh>
    <rPh sb="4" eb="5">
      <t>トウ</t>
    </rPh>
    <phoneticPr fontId="11"/>
  </si>
  <si>
    <t>訓練期間</t>
    <rPh sb="0" eb="2">
      <t>クンレン</t>
    </rPh>
    <rPh sb="2" eb="4">
      <t>キカン</t>
    </rPh>
    <phoneticPr fontId="11"/>
  </si>
  <si>
    <t>総訓練時間</t>
    <rPh sb="0" eb="1">
      <t>ソウ</t>
    </rPh>
    <rPh sb="1" eb="3">
      <t>クンレン</t>
    </rPh>
    <rPh sb="3" eb="5">
      <t>ジカン</t>
    </rPh>
    <phoneticPr fontId="11"/>
  </si>
  <si>
    <t>実施人数</t>
    <rPh sb="0" eb="2">
      <t>ジッシ</t>
    </rPh>
    <rPh sb="2" eb="4">
      <t>ニンズウ</t>
    </rPh>
    <phoneticPr fontId="11"/>
  </si>
  <si>
    <t>修了人数</t>
    <rPh sb="0" eb="2">
      <t>シュウリョウ</t>
    </rPh>
    <rPh sb="2" eb="4">
      <t>ニンズウ</t>
    </rPh>
    <phoneticPr fontId="11"/>
  </si>
  <si>
    <t>開始日</t>
    <rPh sb="0" eb="3">
      <t>カイシビ</t>
    </rPh>
    <phoneticPr fontId="11"/>
  </si>
  <si>
    <t>終了日</t>
    <rPh sb="0" eb="3">
      <t>シュウリョウビ</t>
    </rPh>
    <phoneticPr fontId="11"/>
  </si>
  <si>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11"/>
  </si>
  <si>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11"/>
  </si>
  <si>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11"/>
  </si>
  <si>
    <r>
      <t>事業</t>
    </r>
    <r>
      <rPr>
        <sz val="11"/>
        <rFont val="ＭＳ Ｐゴシック"/>
        <family val="3"/>
        <charset val="128"/>
      </rPr>
      <t>内容</t>
    </r>
    <rPh sb="0" eb="2">
      <t>ジギョウ</t>
    </rPh>
    <rPh sb="2" eb="4">
      <t>ナイヨウ</t>
    </rPh>
    <phoneticPr fontId="11"/>
  </si>
  <si>
    <t>業種名</t>
    <rPh sb="0" eb="2">
      <t>ギョウシュ</t>
    </rPh>
    <rPh sb="2" eb="3">
      <t>メイ</t>
    </rPh>
    <phoneticPr fontId="11"/>
  </si>
  <si>
    <t>【訓練実施運営体制】</t>
    <rPh sb="1" eb="3">
      <t>クンレン</t>
    </rPh>
    <rPh sb="3" eb="5">
      <t>ジッシ</t>
    </rPh>
    <rPh sb="5" eb="7">
      <t>ウンエイ</t>
    </rPh>
    <rPh sb="7" eb="9">
      <t>タイセイ</t>
    </rPh>
    <phoneticPr fontId="11"/>
  </si>
  <si>
    <t>事務室所在地</t>
    <rPh sb="0" eb="3">
      <t>ジムシツ</t>
    </rPh>
    <rPh sb="3" eb="6">
      <t>ショザイチ</t>
    </rPh>
    <phoneticPr fontId="11"/>
  </si>
  <si>
    <t>訓練実施施設との距離　徒歩</t>
    <rPh sb="0" eb="2">
      <t>クンレン</t>
    </rPh>
    <rPh sb="2" eb="4">
      <t>ジッシ</t>
    </rPh>
    <rPh sb="4" eb="6">
      <t>シセツ</t>
    </rPh>
    <rPh sb="8" eb="10">
      <t>キョリ</t>
    </rPh>
    <rPh sb="11" eb="13">
      <t>トホ</t>
    </rPh>
    <phoneticPr fontId="11"/>
  </si>
  <si>
    <t>分</t>
    <rPh sb="0" eb="1">
      <t>フン</t>
    </rPh>
    <phoneticPr fontId="11"/>
  </si>
  <si>
    <t>責任者</t>
    <rPh sb="0" eb="3">
      <t>セキニンシャ</t>
    </rPh>
    <phoneticPr fontId="11"/>
  </si>
  <si>
    <t>氏名(役職）</t>
    <rPh sb="0" eb="2">
      <t>シメイ</t>
    </rPh>
    <rPh sb="3" eb="5">
      <t>ヤクショク</t>
    </rPh>
    <phoneticPr fontId="11"/>
  </si>
  <si>
    <t>ＴＥＬ</t>
    <phoneticPr fontId="11"/>
  </si>
  <si>
    <t>ＦＡＸ</t>
    <phoneticPr fontId="11"/>
  </si>
  <si>
    <t>Ｅメールアドレス</t>
    <phoneticPr fontId="11"/>
  </si>
  <si>
    <t>勤務形態</t>
    <rPh sb="0" eb="2">
      <t>キンム</t>
    </rPh>
    <rPh sb="2" eb="4">
      <t>ケイタイ</t>
    </rPh>
    <phoneticPr fontId="11"/>
  </si>
  <si>
    <t>専任</t>
    <phoneticPr fontId="11"/>
  </si>
  <si>
    <t>雇用形態</t>
    <rPh sb="0" eb="2">
      <t>コヨウ</t>
    </rPh>
    <rPh sb="2" eb="4">
      <t>ケイタイ</t>
    </rPh>
    <phoneticPr fontId="11"/>
  </si>
  <si>
    <t>直接雇用</t>
    <rPh sb="0" eb="2">
      <t>チョクセツ</t>
    </rPh>
    <rPh sb="2" eb="4">
      <t>コヨウ</t>
    </rPh>
    <phoneticPr fontId="11"/>
  </si>
  <si>
    <t>事務担当者
（訓練受講者からの手続に関する問合せ等に常時対応する窓口）</t>
    <rPh sb="0" eb="2">
      <t>ジム</t>
    </rPh>
    <rPh sb="2" eb="5">
      <t>タントウシャ</t>
    </rPh>
    <phoneticPr fontId="11"/>
  </si>
  <si>
    <t>苦情を処理する者</t>
    <rPh sb="0" eb="2">
      <t>クジョウ</t>
    </rPh>
    <rPh sb="3" eb="5">
      <t>ショリ</t>
    </rPh>
    <rPh sb="7" eb="8">
      <t>シャ</t>
    </rPh>
    <phoneticPr fontId="11"/>
  </si>
  <si>
    <t>講師と兼務しない</t>
    <phoneticPr fontId="11"/>
  </si>
  <si>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11"/>
  </si>
  <si>
    <t>※　苦情を処理する者については、講師または助手が兼務できません。兼務することとしていない場合、チェック欄（□）に✔を記入してください。</t>
    <rPh sb="2" eb="4">
      <t>クジョウ</t>
    </rPh>
    <rPh sb="5" eb="7">
      <t>ショリ</t>
    </rPh>
    <rPh sb="9" eb="10">
      <t>モノ</t>
    </rPh>
    <rPh sb="16" eb="18">
      <t>コウシ</t>
    </rPh>
    <rPh sb="21" eb="23">
      <t>ジョシュ</t>
    </rPh>
    <rPh sb="24" eb="26">
      <t>ケンム</t>
    </rPh>
    <rPh sb="32" eb="34">
      <t>ケンム</t>
    </rPh>
    <rPh sb="44" eb="46">
      <t>バアイ</t>
    </rPh>
    <phoneticPr fontId="11"/>
  </si>
  <si>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11"/>
  </si>
  <si>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11"/>
  </si>
  <si>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11"/>
  </si>
  <si>
    <t>認定様式第５号</t>
    <phoneticPr fontId="11"/>
  </si>
  <si>
    <t>訓練実施機関名：</t>
    <rPh sb="0" eb="2">
      <t>クンレン</t>
    </rPh>
    <rPh sb="2" eb="4">
      <t>ジッシ</t>
    </rPh>
    <rPh sb="4" eb="6">
      <t>キカン</t>
    </rPh>
    <rPh sb="6" eb="7">
      <t>メイ</t>
    </rPh>
    <phoneticPr fontId="11"/>
  </si>
  <si>
    <t>訓練科名</t>
    <rPh sb="0" eb="2">
      <t>クンレン</t>
    </rPh>
    <rPh sb="2" eb="4">
      <t>カメイ</t>
    </rPh>
    <phoneticPr fontId="11"/>
  </si>
  <si>
    <t>※40文字以内で記入してください。</t>
    <phoneticPr fontId="11"/>
  </si>
  <si>
    <t>募集期間（予定）</t>
    <rPh sb="0" eb="2">
      <t>ボシュウ</t>
    </rPh>
    <rPh sb="2" eb="4">
      <t>キカン</t>
    </rPh>
    <rPh sb="5" eb="7">
      <t>ヨテイ</t>
    </rPh>
    <phoneticPr fontId="11"/>
  </si>
  <si>
    <t>選考日（予定）</t>
    <rPh sb="0" eb="2">
      <t>センコウ</t>
    </rPh>
    <rPh sb="2" eb="3">
      <t>ヒ</t>
    </rPh>
    <rPh sb="4" eb="6">
      <t>ヨテイ</t>
    </rPh>
    <phoneticPr fontId="11"/>
  </si>
  <si>
    <t>選考方法</t>
    <rPh sb="0" eb="2">
      <t>センコウ</t>
    </rPh>
    <rPh sb="2" eb="4">
      <t>ホウホウ</t>
    </rPh>
    <phoneticPr fontId="11"/>
  </si>
  <si>
    <t>選考結果通知日</t>
    <rPh sb="0" eb="2">
      <t>センコウ</t>
    </rPh>
    <rPh sb="2" eb="4">
      <t>ケッカ</t>
    </rPh>
    <rPh sb="4" eb="6">
      <t>ツウチ</t>
    </rPh>
    <rPh sb="6" eb="7">
      <t>ビ</t>
    </rPh>
    <phoneticPr fontId="11"/>
  </si>
  <si>
    <t>訓練時間</t>
    <rPh sb="0" eb="2">
      <t>クンレン</t>
    </rPh>
    <rPh sb="2" eb="4">
      <t>ジカン</t>
    </rPh>
    <phoneticPr fontId="11"/>
  </si>
  <si>
    <t>時</t>
    <rPh sb="0" eb="1">
      <t>ジ</t>
    </rPh>
    <phoneticPr fontId="11"/>
  </si>
  <si>
    <t>訓練目標
（仕上がり像）</t>
    <rPh sb="0" eb="2">
      <t>クンレン</t>
    </rPh>
    <rPh sb="2" eb="4">
      <t>モクヒョウ</t>
    </rPh>
    <rPh sb="6" eb="8">
      <t>シア</t>
    </rPh>
    <rPh sb="10" eb="11">
      <t>ゾウ</t>
    </rPh>
    <phoneticPr fontId="11"/>
  </si>
  <si>
    <t>訓練修了後に取得
できる資格</t>
    <rPh sb="0" eb="2">
      <t>クンレン</t>
    </rPh>
    <rPh sb="2" eb="5">
      <t>シュウリョウゴ</t>
    </rPh>
    <rPh sb="6" eb="8">
      <t>シュトク</t>
    </rPh>
    <rPh sb="12" eb="14">
      <t>シカク</t>
    </rPh>
    <phoneticPr fontId="11"/>
  </si>
  <si>
    <t>任意受験</t>
    <rPh sb="0" eb="2">
      <t>ニンイ</t>
    </rPh>
    <rPh sb="2" eb="4">
      <t>ジュケン</t>
    </rPh>
    <phoneticPr fontId="11"/>
  </si>
  <si>
    <t>科目</t>
    <rPh sb="0" eb="2">
      <t>カモク</t>
    </rPh>
    <phoneticPr fontId="11"/>
  </si>
  <si>
    <t>科目の内容</t>
    <rPh sb="0" eb="2">
      <t>カモク</t>
    </rPh>
    <rPh sb="3" eb="5">
      <t>ナイヨウ</t>
    </rPh>
    <phoneticPr fontId="11"/>
  </si>
  <si>
    <t>実   技</t>
    <rPh sb="0" eb="1">
      <t>ジツ</t>
    </rPh>
    <rPh sb="4" eb="5">
      <t>ワザ</t>
    </rPh>
    <phoneticPr fontId="11"/>
  </si>
  <si>
    <t>企業実習</t>
    <rPh sb="0" eb="2">
      <t>キギョウ</t>
    </rPh>
    <rPh sb="2" eb="4">
      <t>ジッシュウ</t>
    </rPh>
    <phoneticPr fontId="11"/>
  </si>
  <si>
    <t>合計</t>
    <rPh sb="0" eb="2">
      <t>ゴウケイ</t>
    </rPh>
    <phoneticPr fontId="11"/>
  </si>
  <si>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11"/>
  </si>
  <si>
    <t>認定様式第６号</t>
    <phoneticPr fontId="11"/>
  </si>
  <si>
    <t>訓練科名</t>
    <rPh sb="0" eb="2">
      <t>クンレン</t>
    </rPh>
    <rPh sb="2" eb="3">
      <t>カ</t>
    </rPh>
    <rPh sb="3" eb="4">
      <t>メイ</t>
    </rPh>
    <phoneticPr fontId="11"/>
  </si>
  <si>
    <t>曜</t>
    <rPh sb="0" eb="1">
      <t>ヒカリ</t>
    </rPh>
    <phoneticPr fontId="11"/>
  </si>
  <si>
    <t>訓</t>
    <rPh sb="0" eb="1">
      <t>クン</t>
    </rPh>
    <phoneticPr fontId="11"/>
  </si>
  <si>
    <t>練</t>
    <rPh sb="0" eb="1">
      <t>レン</t>
    </rPh>
    <phoneticPr fontId="11"/>
  </si>
  <si>
    <t>内</t>
    <rPh sb="0" eb="1">
      <t>ナイ</t>
    </rPh>
    <phoneticPr fontId="11"/>
  </si>
  <si>
    <t>容</t>
    <rPh sb="0" eb="1">
      <t>ヨウ</t>
    </rPh>
    <phoneticPr fontId="11"/>
  </si>
  <si>
    <t>成績考査等</t>
    <rPh sb="0" eb="2">
      <t>セイセキ</t>
    </rPh>
    <rPh sb="2" eb="4">
      <t>コウサ</t>
    </rPh>
    <rPh sb="4" eb="5">
      <t>トウ</t>
    </rPh>
    <phoneticPr fontId="11"/>
  </si>
  <si>
    <t>講師</t>
    <rPh sb="0" eb="2">
      <t>コウシ</t>
    </rPh>
    <phoneticPr fontId="11"/>
  </si>
  <si>
    <t>備考</t>
    <rPh sb="0" eb="2">
      <t>ビコウ</t>
    </rPh>
    <phoneticPr fontId="11"/>
  </si>
  <si>
    <t>時間割表</t>
    <rPh sb="0" eb="3">
      <t>ジカンワリ</t>
    </rPh>
    <rPh sb="3" eb="4">
      <t>ヒョウ</t>
    </rPh>
    <phoneticPr fontId="11"/>
  </si>
  <si>
    <t>区分</t>
    <rPh sb="0" eb="2">
      <t>クブン</t>
    </rPh>
    <phoneticPr fontId="11"/>
  </si>
  <si>
    <t>受講時間</t>
    <rPh sb="0" eb="2">
      <t>ジュコウ</t>
    </rPh>
    <rPh sb="2" eb="4">
      <t>ジカン</t>
    </rPh>
    <phoneticPr fontId="11"/>
  </si>
  <si>
    <t>実施期間</t>
    <rPh sb="0" eb="2">
      <t>ジッシ</t>
    </rPh>
    <rPh sb="2" eb="4">
      <t>キカン</t>
    </rPh>
    <phoneticPr fontId="11"/>
  </si>
  <si>
    <t>備　考</t>
    <rPh sb="0" eb="1">
      <t>ソナエ</t>
    </rPh>
    <rPh sb="2" eb="3">
      <t>コウ</t>
    </rPh>
    <phoneticPr fontId="11"/>
  </si>
  <si>
    <t>１限目</t>
    <rPh sb="1" eb="2">
      <t>ゲン</t>
    </rPh>
    <rPh sb="2" eb="3">
      <t>メ</t>
    </rPh>
    <phoneticPr fontId="11"/>
  </si>
  <si>
    <t>１回目</t>
    <rPh sb="1" eb="2">
      <t>カイ</t>
    </rPh>
    <rPh sb="2" eb="3">
      <t>メ</t>
    </rPh>
    <phoneticPr fontId="11"/>
  </si>
  <si>
    <t>２限目</t>
    <rPh sb="1" eb="2">
      <t>ゲン</t>
    </rPh>
    <rPh sb="2" eb="3">
      <t>メ</t>
    </rPh>
    <phoneticPr fontId="11"/>
  </si>
  <si>
    <t>２回目</t>
    <rPh sb="1" eb="2">
      <t>カイ</t>
    </rPh>
    <rPh sb="2" eb="3">
      <t>メ</t>
    </rPh>
    <phoneticPr fontId="11"/>
  </si>
  <si>
    <t>３限目</t>
    <rPh sb="1" eb="2">
      <t>ゲン</t>
    </rPh>
    <rPh sb="2" eb="3">
      <t>メ</t>
    </rPh>
    <phoneticPr fontId="11"/>
  </si>
  <si>
    <t>３回目</t>
    <rPh sb="1" eb="2">
      <t>カイ</t>
    </rPh>
    <rPh sb="2" eb="3">
      <t>メ</t>
    </rPh>
    <phoneticPr fontId="11"/>
  </si>
  <si>
    <t>４限目</t>
    <rPh sb="1" eb="2">
      <t>ゲン</t>
    </rPh>
    <rPh sb="2" eb="3">
      <t>メ</t>
    </rPh>
    <phoneticPr fontId="11"/>
  </si>
  <si>
    <t>※キャリアコンサルティングは、訓練時間に含まれません。</t>
    <rPh sb="15" eb="17">
      <t>クンレン</t>
    </rPh>
    <rPh sb="17" eb="19">
      <t>ジカン</t>
    </rPh>
    <rPh sb="20" eb="21">
      <t>フク</t>
    </rPh>
    <phoneticPr fontId="11"/>
  </si>
  <si>
    <t>５限目</t>
    <rPh sb="1" eb="2">
      <t>ゲン</t>
    </rPh>
    <rPh sb="2" eb="3">
      <t>メ</t>
    </rPh>
    <phoneticPr fontId="11"/>
  </si>
  <si>
    <t>６限目</t>
    <rPh sb="1" eb="2">
      <t>ゲン</t>
    </rPh>
    <rPh sb="2" eb="3">
      <t>メ</t>
    </rPh>
    <phoneticPr fontId="11"/>
  </si>
  <si>
    <t>質疑応答</t>
    <rPh sb="0" eb="2">
      <t>シツギ</t>
    </rPh>
    <rPh sb="2" eb="4">
      <t>オウトウ</t>
    </rPh>
    <phoneticPr fontId="11"/>
  </si>
  <si>
    <t>４回目</t>
    <rPh sb="1" eb="2">
      <t>カイ</t>
    </rPh>
    <rPh sb="2" eb="3">
      <t>メ</t>
    </rPh>
    <phoneticPr fontId="11"/>
  </si>
  <si>
    <t>５回目</t>
    <rPh sb="1" eb="2">
      <t>カイ</t>
    </rPh>
    <rPh sb="2" eb="3">
      <t>メ</t>
    </rPh>
    <phoneticPr fontId="11"/>
  </si>
  <si>
    <t>１か月目</t>
    <rPh sb="2" eb="3">
      <t>ゲツ</t>
    </rPh>
    <rPh sb="3" eb="4">
      <t>メ</t>
    </rPh>
    <phoneticPr fontId="11"/>
  </si>
  <si>
    <t>２か月目</t>
    <rPh sb="2" eb="3">
      <t>ゲツ</t>
    </rPh>
    <rPh sb="3" eb="4">
      <t>メ</t>
    </rPh>
    <phoneticPr fontId="11"/>
  </si>
  <si>
    <t>３か月目</t>
    <rPh sb="2" eb="3">
      <t>ゲツ</t>
    </rPh>
    <rPh sb="3" eb="4">
      <t>メ</t>
    </rPh>
    <phoneticPr fontId="11"/>
  </si>
  <si>
    <t>４か月目</t>
    <rPh sb="2" eb="3">
      <t>ゲツ</t>
    </rPh>
    <rPh sb="3" eb="4">
      <t>メ</t>
    </rPh>
    <phoneticPr fontId="11"/>
  </si>
  <si>
    <t>５か月目</t>
    <rPh sb="2" eb="3">
      <t>ゲツ</t>
    </rPh>
    <rPh sb="3" eb="4">
      <t>メ</t>
    </rPh>
    <phoneticPr fontId="11"/>
  </si>
  <si>
    <t>６か月目</t>
    <rPh sb="2" eb="3">
      <t>ゲツ</t>
    </rPh>
    <rPh sb="3" eb="4">
      <t>メ</t>
    </rPh>
    <phoneticPr fontId="11"/>
  </si>
  <si>
    <t>月</t>
  </si>
  <si>
    <t>講　師　一　覧</t>
    <phoneticPr fontId="11"/>
  </si>
  <si>
    <t>訓練科名：</t>
    <rPh sb="0" eb="3">
      <t>クンレンカ</t>
    </rPh>
    <rPh sb="3" eb="4">
      <t>メイ</t>
    </rPh>
    <phoneticPr fontId="11"/>
  </si>
  <si>
    <t>Ｎｏ</t>
    <phoneticPr fontId="11"/>
  </si>
  <si>
    <t>氏名</t>
    <rPh sb="0" eb="2">
      <t>シメイ</t>
    </rPh>
    <phoneticPr fontId="11"/>
  </si>
  <si>
    <t>担当科目</t>
    <rPh sb="0" eb="2">
      <t>タントウ</t>
    </rPh>
    <rPh sb="2" eb="4">
      <t>カモク</t>
    </rPh>
    <phoneticPr fontId="11"/>
  </si>
  <si>
    <t>類型</t>
    <rPh sb="0" eb="2">
      <t>ルイケイ</t>
    </rPh>
    <phoneticPr fontId="11"/>
  </si>
  <si>
    <t>助手</t>
    <rPh sb="0" eb="2">
      <t>ジョシュ</t>
    </rPh>
    <phoneticPr fontId="11"/>
  </si>
  <si>
    <t>認定様式第７の３号</t>
    <phoneticPr fontId="11"/>
  </si>
  <si>
    <t>講 師 の 経 歴 等 確 認 書</t>
    <rPh sb="0" eb="1">
      <t>コウ</t>
    </rPh>
    <rPh sb="2" eb="3">
      <t>シ</t>
    </rPh>
    <rPh sb="6" eb="7">
      <t>キョウ</t>
    </rPh>
    <rPh sb="8" eb="9">
      <t>レキ</t>
    </rPh>
    <rPh sb="10" eb="11">
      <t>トウ</t>
    </rPh>
    <rPh sb="12" eb="13">
      <t>アキラ</t>
    </rPh>
    <rPh sb="14" eb="15">
      <t>シノブ</t>
    </rPh>
    <rPh sb="16" eb="17">
      <t>ショ</t>
    </rPh>
    <phoneticPr fontId="11"/>
  </si>
  <si>
    <t>フ　リ　ガ　ナ</t>
    <phoneticPr fontId="11"/>
  </si>
  <si>
    <t xml:space="preserve"> 氏          名</t>
    <rPh sb="1" eb="13">
      <t>シメイ</t>
    </rPh>
    <phoneticPr fontId="11"/>
  </si>
  <si>
    <t>年　齢</t>
    <rPh sb="0" eb="1">
      <t>トシ</t>
    </rPh>
    <rPh sb="2" eb="3">
      <t>トシ</t>
    </rPh>
    <phoneticPr fontId="11"/>
  </si>
  <si>
    <t>歳</t>
    <rPh sb="0" eb="1">
      <t>サイ</t>
    </rPh>
    <phoneticPr fontId="11"/>
  </si>
  <si>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11"/>
  </si>
  <si>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11"/>
  </si>
  <si>
    <t>期　　　間</t>
    <rPh sb="0" eb="1">
      <t>キ</t>
    </rPh>
    <rPh sb="4" eb="5">
      <t>アイダ</t>
    </rPh>
    <phoneticPr fontId="11"/>
  </si>
  <si>
    <t>実務経験</t>
    <rPh sb="0" eb="2">
      <t>ジツム</t>
    </rPh>
    <rPh sb="2" eb="4">
      <t>ケイケン</t>
    </rPh>
    <phoneticPr fontId="11"/>
  </si>
  <si>
    <t>指導（等）業務の経験</t>
    <rPh sb="0" eb="2">
      <t>シドウ</t>
    </rPh>
    <rPh sb="3" eb="4">
      <t>トウ</t>
    </rPh>
    <rPh sb="5" eb="7">
      <t>ギョウム</t>
    </rPh>
    <rPh sb="8" eb="10">
      <t>ケイケン</t>
    </rPh>
    <phoneticPr fontId="11"/>
  </si>
  <si>
    <t>月</t>
    <rPh sb="0" eb="1">
      <t>ツキ</t>
    </rPh>
    <phoneticPr fontId="11"/>
  </si>
  <si>
    <t>認定様式第８号</t>
    <phoneticPr fontId="11"/>
  </si>
  <si>
    <t>訓練科名：</t>
    <phoneticPr fontId="11"/>
  </si>
  <si>
    <t>１．受講者が購入する教科書代</t>
    <rPh sb="2" eb="5">
      <t>ジュコウシャ</t>
    </rPh>
    <rPh sb="6" eb="8">
      <t>コウニュウ</t>
    </rPh>
    <rPh sb="10" eb="13">
      <t>キョウカショ</t>
    </rPh>
    <rPh sb="13" eb="14">
      <t>ダイ</t>
    </rPh>
    <phoneticPr fontId="11"/>
  </si>
  <si>
    <t>教科書等</t>
    <rPh sb="0" eb="3">
      <t>キョウカショ</t>
    </rPh>
    <rPh sb="3" eb="4">
      <t>トウ</t>
    </rPh>
    <phoneticPr fontId="11"/>
  </si>
  <si>
    <t>出版社名等</t>
    <rPh sb="0" eb="3">
      <t>シュッパンシャ</t>
    </rPh>
    <rPh sb="3" eb="4">
      <t>メイ</t>
    </rPh>
    <rPh sb="4" eb="5">
      <t>トウ</t>
    </rPh>
    <phoneticPr fontId="11"/>
  </si>
  <si>
    <t>価格</t>
    <rPh sb="0" eb="2">
      <t>カカク</t>
    </rPh>
    <phoneticPr fontId="11"/>
  </si>
  <si>
    <t>使用科目</t>
    <rPh sb="0" eb="2">
      <t>シヨウ</t>
    </rPh>
    <rPh sb="2" eb="4">
      <t>カモク</t>
    </rPh>
    <phoneticPr fontId="11"/>
  </si>
  <si>
    <t>　　</t>
    <phoneticPr fontId="11"/>
  </si>
  <si>
    <t>合　　　計</t>
    <rPh sb="0" eb="5">
      <t>ゴウケイ</t>
    </rPh>
    <phoneticPr fontId="11"/>
  </si>
  <si>
    <t>２．受講者が負担するその他費用</t>
    <rPh sb="2" eb="5">
      <t>ジュコウシャ</t>
    </rPh>
    <rPh sb="6" eb="8">
      <t>フタン</t>
    </rPh>
    <rPh sb="12" eb="13">
      <t>タ</t>
    </rPh>
    <rPh sb="13" eb="15">
      <t>ヒヨウ</t>
    </rPh>
    <phoneticPr fontId="11"/>
  </si>
  <si>
    <t>内容</t>
    <rPh sb="0" eb="2">
      <t>ナイヨウ</t>
    </rPh>
    <phoneticPr fontId="11"/>
  </si>
  <si>
    <t>金額</t>
    <rPh sb="0" eb="2">
      <t>キンガク</t>
    </rPh>
    <phoneticPr fontId="11"/>
  </si>
  <si>
    <t>【受講者に配付するもの】</t>
    <rPh sb="1" eb="4">
      <t>ジュコウシャ</t>
    </rPh>
    <rPh sb="5" eb="7">
      <t>ハイフ</t>
    </rPh>
    <phoneticPr fontId="11"/>
  </si>
  <si>
    <t>出版社名（オリジナル）等</t>
    <rPh sb="0" eb="2">
      <t>シュッパン</t>
    </rPh>
    <rPh sb="2" eb="4">
      <t>シャメイ</t>
    </rPh>
    <rPh sb="11" eb="12">
      <t>トウ</t>
    </rPh>
    <phoneticPr fontId="11"/>
  </si>
  <si>
    <t>認定様式第９号</t>
    <phoneticPr fontId="11"/>
  </si>
  <si>
    <t>各種就職支援等の実施</t>
    <rPh sb="0" eb="2">
      <t>カクシュ</t>
    </rPh>
    <rPh sb="2" eb="4">
      <t>シュウショク</t>
    </rPh>
    <rPh sb="4" eb="6">
      <t>シエン</t>
    </rPh>
    <rPh sb="6" eb="7">
      <t>トウ</t>
    </rPh>
    <rPh sb="8" eb="10">
      <t>ジッシ</t>
    </rPh>
    <phoneticPr fontId="11"/>
  </si>
  <si>
    <t>訓練実施機関名：</t>
    <phoneticPr fontId="11"/>
  </si>
  <si>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11"/>
  </si>
  <si>
    <t>公共職業安定所への来所日前に、訪問指導を行うこと。＜必須＞※　来所日は、認定様式６号日別計画表のとおり</t>
    <phoneticPr fontId="11"/>
  </si>
  <si>
    <t>　</t>
    <phoneticPr fontId="11"/>
  </si>
  <si>
    <t>【就職支援等の内容】</t>
    <phoneticPr fontId="11"/>
  </si>
  <si>
    <t>必須項目</t>
    <rPh sb="0" eb="2">
      <t>ヒッス</t>
    </rPh>
    <rPh sb="2" eb="4">
      <t>コウモク</t>
    </rPh>
    <phoneticPr fontId="11"/>
  </si>
  <si>
    <t>①職業相談の実施</t>
    <rPh sb="1" eb="3">
      <t>ショクギョウ</t>
    </rPh>
    <phoneticPr fontId="11"/>
  </si>
  <si>
    <t>②求人情報の提供</t>
    <phoneticPr fontId="11"/>
  </si>
  <si>
    <t>③履歴書の作成に係る指導</t>
    <phoneticPr fontId="11"/>
  </si>
  <si>
    <t>④公共職業安定所が行う就職説明会の周知</t>
    <phoneticPr fontId="11"/>
  </si>
  <si>
    <t>⑤求人者に面接するに当たっての指導</t>
    <rPh sb="1" eb="3">
      <t>キュウジン</t>
    </rPh>
    <rPh sb="3" eb="4">
      <t>シャ</t>
    </rPh>
    <rPh sb="10" eb="11">
      <t>ア</t>
    </rPh>
    <phoneticPr fontId="11"/>
  </si>
  <si>
    <t>⑥ジョブ・カードの作成支援</t>
    <rPh sb="11" eb="13">
      <t>シエン</t>
    </rPh>
    <phoneticPr fontId="11"/>
  </si>
  <si>
    <t>必須項目以外</t>
    <rPh sb="0" eb="2">
      <t>ヒッス</t>
    </rPh>
    <rPh sb="2" eb="4">
      <t>コウモク</t>
    </rPh>
    <rPh sb="4" eb="6">
      <t>イガイ</t>
    </rPh>
    <phoneticPr fontId="11"/>
  </si>
  <si>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11"/>
  </si>
  <si>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11"/>
  </si>
  <si>
    <t>許可等取得の有無</t>
    <rPh sb="0" eb="2">
      <t>キョカ</t>
    </rPh>
    <rPh sb="2" eb="3">
      <t>ナド</t>
    </rPh>
    <rPh sb="3" eb="5">
      <t>シュトク</t>
    </rPh>
    <rPh sb="6" eb="8">
      <t>ウム</t>
    </rPh>
    <phoneticPr fontId="11"/>
  </si>
  <si>
    <t>有</t>
    <rPh sb="0" eb="1">
      <t>ア</t>
    </rPh>
    <phoneticPr fontId="11"/>
  </si>
  <si>
    <t>許可等取得年月日</t>
    <rPh sb="0" eb="2">
      <t>キョカ</t>
    </rPh>
    <rPh sb="2" eb="3">
      <t>ナド</t>
    </rPh>
    <rPh sb="3" eb="5">
      <t>シュトク</t>
    </rPh>
    <rPh sb="5" eb="8">
      <t>ネンガッピ</t>
    </rPh>
    <phoneticPr fontId="11"/>
  </si>
  <si>
    <t>許可等取得予定の有無</t>
    <rPh sb="0" eb="2">
      <t>キョカ</t>
    </rPh>
    <rPh sb="2" eb="3">
      <t>ナド</t>
    </rPh>
    <rPh sb="3" eb="5">
      <t>シュトク</t>
    </rPh>
    <rPh sb="5" eb="7">
      <t>ヨテイ</t>
    </rPh>
    <rPh sb="8" eb="10">
      <t>ウム</t>
    </rPh>
    <phoneticPr fontId="11"/>
  </si>
  <si>
    <t>許可等取得予定年月日</t>
    <rPh sb="0" eb="2">
      <t>キョカ</t>
    </rPh>
    <rPh sb="2" eb="3">
      <t>ナド</t>
    </rPh>
    <rPh sb="3" eb="5">
      <t>シュトク</t>
    </rPh>
    <rPh sb="5" eb="7">
      <t>ヨテイ</t>
    </rPh>
    <rPh sb="7" eb="10">
      <t>ネンガッピ</t>
    </rPh>
    <phoneticPr fontId="11"/>
  </si>
  <si>
    <t>職業紹介責任者の(役職）氏名</t>
    <rPh sb="0" eb="2">
      <t>ショクギョウ</t>
    </rPh>
    <rPh sb="2" eb="4">
      <t>ショウカイ</t>
    </rPh>
    <rPh sb="4" eb="7">
      <t>セキニンシャ</t>
    </rPh>
    <rPh sb="9" eb="11">
      <t>ヤクショク</t>
    </rPh>
    <rPh sb="12" eb="14">
      <t>シメイ</t>
    </rPh>
    <phoneticPr fontId="11"/>
  </si>
  <si>
    <t>（役職名）　</t>
    <rPh sb="1" eb="4">
      <t>ヤクショクメイ</t>
    </rPh>
    <phoneticPr fontId="11"/>
  </si>
  <si>
    <t>(氏名）</t>
    <phoneticPr fontId="11"/>
  </si>
  <si>
    <t>職業紹介事業の主な内容</t>
    <rPh sb="0" eb="2">
      <t>ショクギョウ</t>
    </rPh>
    <rPh sb="2" eb="4">
      <t>ショウカイ</t>
    </rPh>
    <rPh sb="4" eb="6">
      <t>ジギョウ</t>
    </rPh>
    <rPh sb="7" eb="8">
      <t>オモ</t>
    </rPh>
    <rPh sb="9" eb="11">
      <t>ナイヨウ</t>
    </rPh>
    <phoneticPr fontId="11"/>
  </si>
  <si>
    <t>企　業　実　習　先　一　覧</t>
    <rPh sb="0" eb="1">
      <t>キ</t>
    </rPh>
    <rPh sb="2" eb="3">
      <t>ギョウ</t>
    </rPh>
    <rPh sb="4" eb="5">
      <t>ジツ</t>
    </rPh>
    <rPh sb="6" eb="7">
      <t>シュウ</t>
    </rPh>
    <rPh sb="8" eb="9">
      <t>サキ</t>
    </rPh>
    <rPh sb="10" eb="11">
      <t>イッ</t>
    </rPh>
    <rPh sb="12" eb="13">
      <t>ラン</t>
    </rPh>
    <phoneticPr fontId="11"/>
  </si>
  <si>
    <t>企業実習先施設名</t>
    <rPh sb="0" eb="2">
      <t>キギョウ</t>
    </rPh>
    <rPh sb="2" eb="4">
      <t>ジッシュウ</t>
    </rPh>
    <rPh sb="4" eb="5">
      <t>サキ</t>
    </rPh>
    <rPh sb="5" eb="8">
      <t>シセツメイ</t>
    </rPh>
    <phoneticPr fontId="11"/>
  </si>
  <si>
    <t>事業内容（品目）</t>
    <rPh sb="0" eb="2">
      <t>ジギョウ</t>
    </rPh>
    <rPh sb="2" eb="4">
      <t>ナイヨウ</t>
    </rPh>
    <rPh sb="5" eb="7">
      <t>ヒンモク</t>
    </rPh>
    <phoneticPr fontId="11"/>
  </si>
  <si>
    <t>代表者役職・氏名</t>
    <rPh sb="0" eb="2">
      <t>ダイヒョウ</t>
    </rPh>
    <rPh sb="2" eb="3">
      <t>シャ</t>
    </rPh>
    <rPh sb="3" eb="5">
      <t>ヤクショク</t>
    </rPh>
    <rPh sb="6" eb="8">
      <t>シメイ</t>
    </rPh>
    <phoneticPr fontId="11"/>
  </si>
  <si>
    <t>訓練内容</t>
    <rPh sb="0" eb="2">
      <t>クンレン</t>
    </rPh>
    <rPh sb="2" eb="4">
      <t>ナイヨウ</t>
    </rPh>
    <phoneticPr fontId="11"/>
  </si>
  <si>
    <t>カリキュラム番号</t>
    <rPh sb="6" eb="8">
      <t>バンゴウ</t>
    </rPh>
    <phoneticPr fontId="11"/>
  </si>
  <si>
    <t>講師数</t>
    <rPh sb="0" eb="2">
      <t>コウシ</t>
    </rPh>
    <rPh sb="2" eb="3">
      <t>スウ</t>
    </rPh>
    <phoneticPr fontId="11"/>
  </si>
  <si>
    <t>人</t>
    <rPh sb="0" eb="1">
      <t>ニン</t>
    </rPh>
    <phoneticPr fontId="11"/>
  </si>
  <si>
    <t>管理責任者</t>
    <rPh sb="0" eb="2">
      <t>カンリ</t>
    </rPh>
    <rPh sb="2" eb="5">
      <t>セキニンシャ</t>
    </rPh>
    <phoneticPr fontId="11"/>
  </si>
  <si>
    <t>訓練評価者</t>
    <rPh sb="0" eb="2">
      <t>クンレン</t>
    </rPh>
    <rPh sb="2" eb="5">
      <t>ヒョウカシャ</t>
    </rPh>
    <phoneticPr fontId="11"/>
  </si>
  <si>
    <t>事務担当者</t>
    <rPh sb="0" eb="2">
      <t>ジム</t>
    </rPh>
    <rPh sb="2" eb="5">
      <t>タントウシャ</t>
    </rPh>
    <phoneticPr fontId="11"/>
  </si>
  <si>
    <t>※事務担当者は、訓練受講状況等をお問い合わせする際に、確実に対応できる方を記入してください。</t>
    <rPh sb="1" eb="3">
      <t>ジム</t>
    </rPh>
    <rPh sb="3" eb="6">
      <t>タントウシャ</t>
    </rPh>
    <rPh sb="8" eb="10">
      <t>クンレン</t>
    </rPh>
    <rPh sb="10" eb="12">
      <t>ジュコウ</t>
    </rPh>
    <rPh sb="12" eb="15">
      <t>ジョウキョウトウ</t>
    </rPh>
    <rPh sb="17" eb="18">
      <t>ト</t>
    </rPh>
    <rPh sb="19" eb="20">
      <t>ア</t>
    </rPh>
    <rPh sb="24" eb="25">
      <t>サイ</t>
    </rPh>
    <rPh sb="27" eb="29">
      <t>カクジツ</t>
    </rPh>
    <rPh sb="30" eb="32">
      <t>タイオウ</t>
    </rPh>
    <rPh sb="35" eb="36">
      <t>カタ</t>
    </rPh>
    <rPh sb="37" eb="39">
      <t>キニュウ</t>
    </rPh>
    <phoneticPr fontId="11"/>
  </si>
  <si>
    <t>訓練カリキュラム（企業実習用）</t>
    <rPh sb="0" eb="2">
      <t>クンレン</t>
    </rPh>
    <rPh sb="9" eb="11">
      <t>キギョウ</t>
    </rPh>
    <rPh sb="11" eb="13">
      <t>ジッシュウ</t>
    </rPh>
    <rPh sb="13" eb="14">
      <t>ヨウ</t>
    </rPh>
    <phoneticPr fontId="11"/>
  </si>
  <si>
    <t>カリキュラム番号：</t>
    <rPh sb="6" eb="8">
      <t>バンゴウ</t>
    </rPh>
    <phoneticPr fontId="11"/>
  </si>
  <si>
    <t>企業実習での
訓練目標</t>
    <rPh sb="0" eb="2">
      <t>キギョウ</t>
    </rPh>
    <rPh sb="2" eb="4">
      <t>ジッシュウ</t>
    </rPh>
    <rPh sb="7" eb="9">
      <t>クンレン</t>
    </rPh>
    <rPh sb="9" eb="11">
      <t>モクヒョウ</t>
    </rPh>
    <phoneticPr fontId="11"/>
  </si>
  <si>
    <t>訓 練 の 内 容</t>
    <rPh sb="0" eb="1">
      <t>クン</t>
    </rPh>
    <rPh sb="2" eb="3">
      <t>ネリ</t>
    </rPh>
    <rPh sb="6" eb="7">
      <t>ナイ</t>
    </rPh>
    <rPh sb="8" eb="9">
      <t>カタチ</t>
    </rPh>
    <phoneticPr fontId="11"/>
  </si>
  <si>
    <t>　訓練時間総合計</t>
    <rPh sb="1" eb="3">
      <t>クンレン</t>
    </rPh>
    <rPh sb="3" eb="5">
      <t>ジカン</t>
    </rPh>
    <rPh sb="5" eb="6">
      <t>ソウ</t>
    </rPh>
    <rPh sb="6" eb="8">
      <t>ゴウケイ</t>
    </rPh>
    <phoneticPr fontId="11"/>
  </si>
  <si>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1"/>
  </si>
  <si>
    <t>①訓練実施機関名</t>
    <rPh sb="1" eb="3">
      <t>クンレン</t>
    </rPh>
    <rPh sb="3" eb="5">
      <t>ジッシ</t>
    </rPh>
    <rPh sb="5" eb="7">
      <t>キカン</t>
    </rPh>
    <rPh sb="7" eb="8">
      <t>メイ</t>
    </rPh>
    <phoneticPr fontId="11"/>
  </si>
  <si>
    <t>②訓練科名</t>
    <rPh sb="1" eb="3">
      <t>クンレン</t>
    </rPh>
    <rPh sb="3" eb="5">
      <t>カメイ</t>
    </rPh>
    <phoneticPr fontId="11"/>
  </si>
  <si>
    <t>③
求職者支援訓練
認定番号</t>
    <rPh sb="2" eb="4">
      <t>キュウショク</t>
    </rPh>
    <rPh sb="4" eb="5">
      <t>シャ</t>
    </rPh>
    <rPh sb="5" eb="7">
      <t>シエン</t>
    </rPh>
    <rPh sb="7" eb="9">
      <t>クンレン</t>
    </rPh>
    <rPh sb="10" eb="12">
      <t>ニンテイ</t>
    </rPh>
    <rPh sb="12" eb="14">
      <t>バンゴウ</t>
    </rPh>
    <phoneticPr fontId="11"/>
  </si>
  <si>
    <t>⑤
訓練分野
※リストから
選択すること。</t>
    <rPh sb="2" eb="4">
      <t>クンレン</t>
    </rPh>
    <rPh sb="4" eb="6">
      <t>ブンヤ</t>
    </rPh>
    <rPh sb="15" eb="17">
      <t>センタク</t>
    </rPh>
    <phoneticPr fontId="42"/>
  </si>
  <si>
    <t>⑥
訓練科名</t>
    <rPh sb="2" eb="4">
      <t>クンレン</t>
    </rPh>
    <rPh sb="4" eb="5">
      <t>カ</t>
    </rPh>
    <rPh sb="5" eb="6">
      <t>メイ</t>
    </rPh>
    <phoneticPr fontId="42"/>
  </si>
  <si>
    <t xml:space="preserve">⑦
訓練期間
</t>
    <phoneticPr fontId="11"/>
  </si>
  <si>
    <t>受講者</t>
    <rPh sb="0" eb="3">
      <t>ジュコウシャ</t>
    </rPh>
    <phoneticPr fontId="11"/>
  </si>
  <si>
    <t>中退者</t>
    <rPh sb="0" eb="3">
      <t>チュウタイシャ</t>
    </rPh>
    <phoneticPr fontId="11"/>
  </si>
  <si>
    <t xml:space="preserve">
⑩
うち
就職者</t>
    <rPh sb="6" eb="9">
      <t>シュウショクシャ</t>
    </rPh>
    <phoneticPr fontId="11"/>
  </si>
  <si>
    <t>修了者</t>
    <rPh sb="0" eb="3">
      <t>シュウリョウシャ</t>
    </rPh>
    <phoneticPr fontId="11"/>
  </si>
  <si>
    <t>(例)</t>
    <rPh sb="1" eb="2">
      <t>レイ</t>
    </rPh>
    <phoneticPr fontId="42"/>
  </si>
  <si>
    <t>介護福祉科</t>
    <rPh sb="0" eb="2">
      <t>カイゴ</t>
    </rPh>
    <rPh sb="2" eb="4">
      <t>フクシ</t>
    </rPh>
    <rPh sb="4" eb="5">
      <t>カ</t>
    </rPh>
    <phoneticPr fontId="11"/>
  </si>
  <si>
    <t>合計欄</t>
    <rPh sb="0" eb="2">
      <t>ゴウケイ</t>
    </rPh>
    <rPh sb="2" eb="3">
      <t>ラン</t>
    </rPh>
    <phoneticPr fontId="11"/>
  </si>
  <si>
    <t>①求職者支援訓練課程コード</t>
    <rPh sb="1" eb="3">
      <t>キュウショク</t>
    </rPh>
    <rPh sb="3" eb="4">
      <t>シャ</t>
    </rPh>
    <rPh sb="4" eb="6">
      <t>シエン</t>
    </rPh>
    <rPh sb="6" eb="8">
      <t>クンレン</t>
    </rPh>
    <rPh sb="8" eb="10">
      <t>カテイ</t>
    </rPh>
    <phoneticPr fontId="11"/>
  </si>
  <si>
    <t>実践コース</t>
    <rPh sb="0" eb="2">
      <t>ジッセン</t>
    </rPh>
    <phoneticPr fontId="11"/>
  </si>
  <si>
    <t>基礎コース</t>
    <rPh sb="0" eb="2">
      <t>キソ</t>
    </rPh>
    <phoneticPr fontId="11"/>
  </si>
  <si>
    <t>②基金訓練分野コード</t>
    <rPh sb="1" eb="3">
      <t>キキン</t>
    </rPh>
    <rPh sb="3" eb="5">
      <t>クンレン</t>
    </rPh>
    <rPh sb="5" eb="7">
      <t>ブンヤ</t>
    </rPh>
    <phoneticPr fontId="11"/>
  </si>
  <si>
    <t>08　旅行・観光分野</t>
    <rPh sb="3" eb="5">
      <t>リョコウ</t>
    </rPh>
    <phoneticPr fontId="11"/>
  </si>
  <si>
    <t>20　その他の分野（サービス分野・製造分野）</t>
    <rPh sb="14" eb="16">
      <t>ブンヤ</t>
    </rPh>
    <rPh sb="17" eb="19">
      <t>セイゾウ</t>
    </rPh>
    <rPh sb="19" eb="21">
      <t>ブンヤ</t>
    </rPh>
    <phoneticPr fontId="11"/>
  </si>
  <si>
    <t>訓練実施機関名:</t>
    <rPh sb="0" eb="2">
      <t>クンレン</t>
    </rPh>
    <rPh sb="2" eb="4">
      <t>ジッシ</t>
    </rPh>
    <rPh sb="4" eb="7">
      <t>キカンメイ</t>
    </rPh>
    <phoneticPr fontId="11"/>
  </si>
  <si>
    <t>訓練種別</t>
    <rPh sb="0" eb="2">
      <t>クンレン</t>
    </rPh>
    <rPh sb="2" eb="4">
      <t>シュベツ</t>
    </rPh>
    <phoneticPr fontId="11"/>
  </si>
  <si>
    <t>定員</t>
    <rPh sb="0" eb="2">
      <t>テイイン</t>
    </rPh>
    <phoneticPr fontId="11"/>
  </si>
  <si>
    <t>１　申請した訓練の内容や質</t>
    <rPh sb="2" eb="4">
      <t>シンセイ</t>
    </rPh>
    <rPh sb="6" eb="8">
      <t>クンレン</t>
    </rPh>
    <rPh sb="9" eb="11">
      <t>ナイヨウ</t>
    </rPh>
    <rPh sb="12" eb="13">
      <t>シツ</t>
    </rPh>
    <phoneticPr fontId="11"/>
  </si>
  <si>
    <t>（１）地域の求人ニーズ等を踏まえた訓練内容</t>
    <phoneticPr fontId="11"/>
  </si>
  <si>
    <t>時間</t>
    <rPh sb="0" eb="2">
      <t>ジカン</t>
    </rPh>
    <phoneticPr fontId="11"/>
  </si>
  <si>
    <t>％</t>
    <phoneticPr fontId="11"/>
  </si>
  <si>
    <t>２　質の向上に取り組んでいる等の運営体制</t>
    <phoneticPr fontId="11"/>
  </si>
  <si>
    <t>（１）就職支援責任者が、以下に該当する場合はチェックを入れてください。</t>
    <rPh sb="3" eb="5">
      <t>シュウショク</t>
    </rPh>
    <rPh sb="5" eb="7">
      <t>シエン</t>
    </rPh>
    <rPh sb="7" eb="9">
      <t>セキニン</t>
    </rPh>
    <rPh sb="9" eb="10">
      <t>シャ</t>
    </rPh>
    <phoneticPr fontId="11"/>
  </si>
  <si>
    <t>訓練科名</t>
    <rPh sb="0" eb="3">
      <t>クンレンカ</t>
    </rPh>
    <rPh sb="3" eb="4">
      <t>メイ</t>
    </rPh>
    <phoneticPr fontId="11"/>
  </si>
  <si>
    <t>委託元</t>
    <rPh sb="0" eb="2">
      <t>イタク</t>
    </rPh>
    <rPh sb="2" eb="3">
      <t>モト</t>
    </rPh>
    <phoneticPr fontId="11"/>
  </si>
  <si>
    <t>契約日</t>
    <rPh sb="0" eb="3">
      <t>ケイヤクビ</t>
    </rPh>
    <phoneticPr fontId="11"/>
  </si>
  <si>
    <t>①</t>
    <phoneticPr fontId="11"/>
  </si>
  <si>
    <t>②</t>
    <phoneticPr fontId="11"/>
  </si>
  <si>
    <t>③</t>
    <phoneticPr fontId="11"/>
  </si>
  <si>
    <t>④</t>
    <phoneticPr fontId="11"/>
  </si>
  <si>
    <t>⑤</t>
    <phoneticPr fontId="11"/>
  </si>
  <si>
    <t>※　併せて契約書の写しを添付してください。</t>
    <rPh sb="2" eb="3">
      <t>アワ</t>
    </rPh>
    <rPh sb="5" eb="8">
      <t>ケイヤクショ</t>
    </rPh>
    <rPh sb="9" eb="10">
      <t>ウツ</t>
    </rPh>
    <rPh sb="12" eb="14">
      <t>テンプ</t>
    </rPh>
    <phoneticPr fontId="11"/>
  </si>
  <si>
    <t>※　適宜行を挿入してください。</t>
    <rPh sb="2" eb="4">
      <t>テキギ</t>
    </rPh>
    <rPh sb="4" eb="5">
      <t>ギョウ</t>
    </rPh>
    <rPh sb="6" eb="8">
      <t>ソウニュウ</t>
    </rPh>
    <phoneticPr fontId="11"/>
  </si>
  <si>
    <t>求職者支援法に基づく認定職業訓練に係る改善計画書</t>
    <rPh sb="0" eb="3">
      <t>キュウショクシャ</t>
    </rPh>
    <rPh sb="3" eb="5">
      <t>シエン</t>
    </rPh>
    <rPh sb="5" eb="6">
      <t>ホウ</t>
    </rPh>
    <rPh sb="7" eb="8">
      <t>モト</t>
    </rPh>
    <rPh sb="10" eb="12">
      <t>ニンテイ</t>
    </rPh>
    <phoneticPr fontId="11"/>
  </si>
  <si>
    <t>申請する訓練科名</t>
    <rPh sb="0" eb="2">
      <t>シンセイ</t>
    </rPh>
    <rPh sb="4" eb="7">
      <t>クンレンカ</t>
    </rPh>
    <rPh sb="7" eb="8">
      <t>メイ</t>
    </rPh>
    <phoneticPr fontId="11"/>
  </si>
  <si>
    <t>～</t>
    <phoneticPr fontId="11"/>
  </si>
  <si>
    <t>訓練分野　</t>
  </si>
  <si>
    <t>訓練科名</t>
  </si>
  <si>
    <t>訓練期間　</t>
  </si>
  <si>
    <t>訓練実施施設名　</t>
  </si>
  <si>
    <t>訓練実施施設所在地　</t>
  </si>
  <si>
    <t xml:space="preserve"> 改善するための取組</t>
    <rPh sb="1" eb="3">
      <t>カイゼン</t>
    </rPh>
    <rPh sb="8" eb="10">
      <t>トリクミ</t>
    </rPh>
    <phoneticPr fontId="11"/>
  </si>
  <si>
    <t>3の訓練科について就職率が低調となった要因</t>
    <rPh sb="2" eb="4">
      <t>クンレン</t>
    </rPh>
    <rPh sb="4" eb="5">
      <t>カ</t>
    </rPh>
    <rPh sb="9" eb="12">
      <t>シュウショクリツ</t>
    </rPh>
    <rPh sb="13" eb="15">
      <t>テイチョウ</t>
    </rPh>
    <rPh sb="19" eb="21">
      <t>ヨウイン</t>
    </rPh>
    <phoneticPr fontId="11"/>
  </si>
  <si>
    <t>(1)を踏まえた就職率の改善に向けた取組</t>
    <rPh sb="4" eb="5">
      <t>フ</t>
    </rPh>
    <rPh sb="8" eb="11">
      <t>シュウショクリツ</t>
    </rPh>
    <rPh sb="12" eb="14">
      <t>カイゼン</t>
    </rPh>
    <rPh sb="15" eb="16">
      <t>ム</t>
    </rPh>
    <rPh sb="18" eb="19">
      <t>ト</t>
    </rPh>
    <rPh sb="19" eb="20">
      <t>ク</t>
    </rPh>
    <phoneticPr fontId="11"/>
  </si>
  <si>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1"/>
  </si>
  <si>
    <t>訓練実施機関番号：</t>
    <rPh sb="0" eb="2">
      <t>クンレン</t>
    </rPh>
    <rPh sb="2" eb="4">
      <t>ジッシ</t>
    </rPh>
    <rPh sb="4" eb="6">
      <t>キカン</t>
    </rPh>
    <rPh sb="6" eb="8">
      <t>バンゴウ</t>
    </rPh>
    <phoneticPr fontId="11"/>
  </si>
  <si>
    <t>訓練科名：</t>
    <rPh sb="0" eb="2">
      <t>クンレン</t>
    </rPh>
    <rPh sb="2" eb="4">
      <t>カメイ</t>
    </rPh>
    <phoneticPr fontId="11"/>
  </si>
  <si>
    <t>開講訓練科で提出</t>
    <rPh sb="0" eb="2">
      <t>カイコウ</t>
    </rPh>
    <rPh sb="2" eb="5">
      <t>クンレンカ</t>
    </rPh>
    <rPh sb="6" eb="8">
      <t>テイシュツ</t>
    </rPh>
    <phoneticPr fontId="11"/>
  </si>
  <si>
    <t>受理番号</t>
    <rPh sb="0" eb="2">
      <t>ジュリ</t>
    </rPh>
    <rPh sb="2" eb="4">
      <t>バンゴウ</t>
    </rPh>
    <phoneticPr fontId="11"/>
  </si>
  <si>
    <t>（１）訓練実施施設</t>
    <rPh sb="3" eb="5">
      <t>クンレン</t>
    </rPh>
    <rPh sb="5" eb="7">
      <t>ジッシ</t>
    </rPh>
    <rPh sb="7" eb="9">
      <t>シセツ</t>
    </rPh>
    <phoneticPr fontId="11"/>
  </si>
  <si>
    <t>訓練実施施設所在地</t>
    <rPh sb="0" eb="2">
      <t>クンレン</t>
    </rPh>
    <rPh sb="2" eb="4">
      <t>ジッシ</t>
    </rPh>
    <rPh sb="4" eb="6">
      <t>シセツ</t>
    </rPh>
    <rPh sb="6" eb="9">
      <t>ショザイチ</t>
    </rPh>
    <phoneticPr fontId="11"/>
  </si>
  <si>
    <t>提出済みの書類</t>
    <rPh sb="0" eb="2">
      <t>テイシュツ</t>
    </rPh>
    <rPh sb="2" eb="3">
      <t>ズ</t>
    </rPh>
    <rPh sb="5" eb="7">
      <t>ショルイ</t>
    </rPh>
    <phoneticPr fontId="11"/>
  </si>
  <si>
    <t>自ら所有する訓練実施場所を使用する場合の必要書類
（不動産登記簿謄本（写）等）</t>
    <phoneticPr fontId="11"/>
  </si>
  <si>
    <t>変更届出書等
提出あり</t>
    <rPh sb="0" eb="2">
      <t>ヘンコウ</t>
    </rPh>
    <rPh sb="2" eb="3">
      <t>トド</t>
    </rPh>
    <rPh sb="3" eb="5">
      <t>デショ</t>
    </rPh>
    <rPh sb="5" eb="6">
      <t>トウ</t>
    </rPh>
    <rPh sb="7" eb="9">
      <t>テイシュツ</t>
    </rPh>
    <phoneticPr fontId="11"/>
  </si>
  <si>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11"/>
  </si>
  <si>
    <t>賃貸借契約期間（更新している場合は更新した賃貸借期間）</t>
    <rPh sb="8" eb="10">
      <t>コウシン</t>
    </rPh>
    <rPh sb="14" eb="16">
      <t>バアイ</t>
    </rPh>
    <rPh sb="17" eb="19">
      <t>コウシン</t>
    </rPh>
    <rPh sb="21" eb="24">
      <t>チンタイシャク</t>
    </rPh>
    <rPh sb="24" eb="26">
      <t>キカン</t>
    </rPh>
    <phoneticPr fontId="11"/>
  </si>
  <si>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11"/>
  </si>
  <si>
    <t>（２）事務室</t>
    <rPh sb="3" eb="6">
      <t>ジムシツ</t>
    </rPh>
    <phoneticPr fontId="11"/>
  </si>
  <si>
    <t>（１）の内容で確認できる
　　※　以下（２）について記載不要</t>
    <rPh sb="4" eb="6">
      <t>ナイヨウ</t>
    </rPh>
    <rPh sb="7" eb="9">
      <t>カクニン</t>
    </rPh>
    <rPh sb="17" eb="19">
      <t>イカ</t>
    </rPh>
    <rPh sb="26" eb="28">
      <t>キサイ</t>
    </rPh>
    <rPh sb="28" eb="30">
      <t>フヨウ</t>
    </rPh>
    <phoneticPr fontId="11"/>
  </si>
  <si>
    <t>（１）の内容では確認できない</t>
    <rPh sb="4" eb="6">
      <t>ナイヨウ</t>
    </rPh>
    <rPh sb="8" eb="10">
      <t>カクニン</t>
    </rPh>
    <phoneticPr fontId="11"/>
  </si>
  <si>
    <t>自ら所有する事務室を使用する場合の必要書類
（不動産登記簿謄本（写）等）</t>
    <rPh sb="6" eb="9">
      <t>ジムシツ</t>
    </rPh>
    <phoneticPr fontId="11"/>
  </si>
  <si>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11"/>
  </si>
  <si>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11"/>
  </si>
  <si>
    <t>保険会社</t>
    <rPh sb="0" eb="2">
      <t>ホケン</t>
    </rPh>
    <rPh sb="2" eb="4">
      <t>ガイシャ</t>
    </rPh>
    <phoneticPr fontId="11"/>
  </si>
  <si>
    <t>商品名</t>
    <rPh sb="0" eb="3">
      <t>ショウヒンメイ</t>
    </rPh>
    <phoneticPr fontId="11"/>
  </si>
  <si>
    <t>加入期間</t>
    <rPh sb="0" eb="2">
      <t>カニュウ</t>
    </rPh>
    <rPh sb="2" eb="4">
      <t>キカン</t>
    </rPh>
    <phoneticPr fontId="11"/>
  </si>
  <si>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11"/>
  </si>
  <si>
    <t>代表者氏名・役員一覧</t>
    <rPh sb="0" eb="3">
      <t>ダイヒョウシャ</t>
    </rPh>
    <rPh sb="3" eb="5">
      <t>シメイ</t>
    </rPh>
    <rPh sb="6" eb="8">
      <t>ヤクイン</t>
    </rPh>
    <rPh sb="8" eb="10">
      <t>イチラン</t>
    </rPh>
    <phoneticPr fontId="11"/>
  </si>
  <si>
    <t>事業所の名称</t>
    <rPh sb="0" eb="3">
      <t>ジギョウショ</t>
    </rPh>
    <rPh sb="4" eb="6">
      <t>メイショウ</t>
    </rPh>
    <phoneticPr fontId="11"/>
  </si>
  <si>
    <t>雇用保険適用事業所番号
（4ケタ-6ケタ-1ケタ）</t>
    <rPh sb="0" eb="2">
      <t>コヨウ</t>
    </rPh>
    <rPh sb="2" eb="4">
      <t>ホケン</t>
    </rPh>
    <rPh sb="4" eb="6">
      <t>テキヨウ</t>
    </rPh>
    <rPh sb="6" eb="9">
      <t>ジギョウショ</t>
    </rPh>
    <rPh sb="9" eb="11">
      <t>バンゴウ</t>
    </rPh>
    <phoneticPr fontId="11"/>
  </si>
  <si>
    <t>雇用保険適用事業所設置届（写）
事業主事業所各種変更届の事業主控（写）</t>
    <rPh sb="13" eb="14">
      <t>ウツ</t>
    </rPh>
    <rPh sb="33" eb="34">
      <t>ウツ</t>
    </rPh>
    <phoneticPr fontId="11"/>
  </si>
  <si>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11"/>
  </si>
  <si>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11"/>
  </si>
  <si>
    <t>②新規の訓練分野への進出</t>
    <rPh sb="1" eb="3">
      <t>シンキ</t>
    </rPh>
    <rPh sb="4" eb="6">
      <t>クンレン</t>
    </rPh>
    <phoneticPr fontId="11"/>
  </si>
  <si>
    <t>訓練実施機関番号</t>
  </si>
  <si>
    <t>分類</t>
  </si>
  <si>
    <t>分野</t>
  </si>
  <si>
    <t>訓練期間月数</t>
  </si>
  <si>
    <t>訓練日数</t>
  </si>
  <si>
    <t>訓練総時間数</t>
  </si>
  <si>
    <t>訓練目標</t>
  </si>
  <si>
    <t>自己負担の額（教科書代）</t>
  </si>
  <si>
    <t>自己負担の額（その他）</t>
  </si>
  <si>
    <t>　　申請を行おうとする都道府県において、過去１年間に終了する委託訓練を受託した実績を有する場合は、
　以下の項目をご記入ください。</t>
    <rPh sb="2" eb="4">
      <t>シンセイ</t>
    </rPh>
    <rPh sb="5" eb="6">
      <t>オコナ</t>
    </rPh>
    <rPh sb="11" eb="15">
      <t>トドウフケン</t>
    </rPh>
    <rPh sb="20" eb="22">
      <t>カコ</t>
    </rPh>
    <rPh sb="23" eb="25">
      <t>ネンカン</t>
    </rPh>
    <rPh sb="26" eb="28">
      <t>シュウリョウ</t>
    </rPh>
    <rPh sb="30" eb="32">
      <t>イタク</t>
    </rPh>
    <rPh sb="32" eb="34">
      <t>クンレン</t>
    </rPh>
    <rPh sb="35" eb="37">
      <t>ジュタク</t>
    </rPh>
    <rPh sb="39" eb="41">
      <t>ジッセキ</t>
    </rPh>
    <rPh sb="42" eb="43">
      <t>ユウ</t>
    </rPh>
    <rPh sb="45" eb="47">
      <t>バアイ</t>
    </rPh>
    <rPh sb="51" eb="53">
      <t>イカ</t>
    </rPh>
    <rPh sb="54" eb="56">
      <t>コウモク</t>
    </rPh>
    <rPh sb="58" eb="59">
      <t>キ</t>
    </rPh>
    <rPh sb="59" eb="60">
      <t>イレル</t>
    </rPh>
    <phoneticPr fontId="11"/>
  </si>
  <si>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ること。）。</t>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11"/>
  </si>
  <si>
    <t>認定様式第３号</t>
    <phoneticPr fontId="11"/>
  </si>
  <si>
    <t>支部受理日</t>
    <rPh sb="0" eb="2">
      <t>シブ</t>
    </rPh>
    <rPh sb="2" eb="4">
      <t>ジュリ</t>
    </rPh>
    <rPh sb="3" eb="4">
      <t>リ</t>
    </rPh>
    <rPh sb="4" eb="5">
      <t>ヒ</t>
    </rPh>
    <phoneticPr fontId="11"/>
  </si>
  <si>
    <t>支部受理日</t>
    <rPh sb="2" eb="4">
      <t>ジュリ</t>
    </rPh>
    <rPh sb="3" eb="4">
      <t>リ</t>
    </rPh>
    <rPh sb="4" eb="5">
      <t>ヒ</t>
    </rPh>
    <phoneticPr fontId="11"/>
  </si>
  <si>
    <t>退校処分の取扱いに係る周知方法</t>
    <rPh sb="0" eb="2">
      <t>タイコウ</t>
    </rPh>
    <rPh sb="2" eb="4">
      <t>ショブン</t>
    </rPh>
    <phoneticPr fontId="11"/>
  </si>
  <si>
    <t>　　厚生労働省及び高齢・障害・求職者雇用支援機構において、情報開示する場合があります。</t>
    <rPh sb="7" eb="8">
      <t>オヨ</t>
    </rPh>
    <phoneticPr fontId="11"/>
  </si>
  <si>
    <t>災害補償制度の措置等に係る保険への加入</t>
    <rPh sb="7" eb="9">
      <t>ソチ</t>
    </rPh>
    <rPh sb="11" eb="12">
      <t>カカ</t>
    </rPh>
    <rPh sb="13" eb="15">
      <t>ホケン</t>
    </rPh>
    <rPh sb="17" eb="19">
      <t>カニュウ</t>
    </rPh>
    <phoneticPr fontId="11"/>
  </si>
  <si>
    <t>加入予定の保険に関するリーフレット等</t>
    <rPh sb="0" eb="2">
      <t>カニュウ</t>
    </rPh>
    <rPh sb="2" eb="4">
      <t>ヨテイ</t>
    </rPh>
    <rPh sb="5" eb="7">
      <t>ホケン</t>
    </rPh>
    <rPh sb="8" eb="9">
      <t>カン</t>
    </rPh>
    <rPh sb="17" eb="18">
      <t>トウ</t>
    </rPh>
    <phoneticPr fontId="11"/>
  </si>
  <si>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11"/>
  </si>
  <si>
    <t>(2)</t>
  </si>
  <si>
    <t>(3)</t>
  </si>
  <si>
    <t>(4)</t>
  </si>
  <si>
    <t>(5)</t>
  </si>
  <si>
    <t>（申請者）</t>
    <phoneticPr fontId="11"/>
  </si>
  <si>
    <t>所在地</t>
    <phoneticPr fontId="11"/>
  </si>
  <si>
    <t>商号又は名称</t>
    <phoneticPr fontId="11"/>
  </si>
  <si>
    <t>付けで認定申請した職業訓練の実施等による特定求職者の就職の</t>
    <phoneticPr fontId="11"/>
  </si>
  <si>
    <t>支援に関する法律（求職者支援法）に基づく職業訓練について、下記のとおり誓約します。</t>
    <phoneticPr fontId="11"/>
  </si>
  <si>
    <t>　（１）提出する書類については事実と相違ないこと。</t>
    <phoneticPr fontId="11"/>
  </si>
  <si>
    <t>（注意事項）</t>
    <phoneticPr fontId="11"/>
  </si>
  <si>
    <t xml:space="preserve"> 認定職業訓練実施奨励金等について不正受給等を行った場合は、都道府県労働局により</t>
    <phoneticPr fontId="11"/>
  </si>
  <si>
    <t>　　奨励金の不支給・返還、不正の事実の公表等の措置が講じられ、事案によっては刑事告訴を</t>
    <phoneticPr fontId="11"/>
  </si>
  <si>
    <t>　　受けることがあります。</t>
    <phoneticPr fontId="11"/>
  </si>
  <si>
    <t xml:space="preserve"> 認定された訓練コースの実施に係る事項（「就職率」、「応募倍率」など）について、</t>
    <phoneticPr fontId="11"/>
  </si>
  <si>
    <t>⑧</t>
    <phoneticPr fontId="11"/>
  </si>
  <si>
    <t>⑨</t>
    <phoneticPr fontId="11"/>
  </si>
  <si>
    <t>３　公共職業訓練の実績</t>
    <rPh sb="2" eb="4">
      <t>コウキョウ</t>
    </rPh>
    <rPh sb="4" eb="6">
      <t>ショクギョウ</t>
    </rPh>
    <rPh sb="6" eb="8">
      <t>クンレン</t>
    </rPh>
    <rPh sb="9" eb="11">
      <t>ジッセキ</t>
    </rPh>
    <phoneticPr fontId="11"/>
  </si>
  <si>
    <t>実践コース</t>
    <phoneticPr fontId="11"/>
  </si>
  <si>
    <t>：</t>
    <phoneticPr fontId="11"/>
  </si>
  <si>
    <t>⑪</t>
    <phoneticPr fontId="42"/>
  </si>
  <si>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11"/>
  </si>
  <si>
    <t>すでに加入している。</t>
    <rPh sb="3" eb="5">
      <t>カニュウ</t>
    </rPh>
    <phoneticPr fontId="11"/>
  </si>
  <si>
    <t>※　ここで言う「過去１年間」とは、申請受付開始日から１年前の日が属する月の初日までの間を言います。</t>
    <rPh sb="5" eb="6">
      <t>イ</t>
    </rPh>
    <rPh sb="8" eb="10">
      <t>カコ</t>
    </rPh>
    <rPh sb="11" eb="13">
      <t>ネンカン</t>
    </rPh>
    <rPh sb="17" eb="19">
      <t>シンセイ</t>
    </rPh>
    <rPh sb="19" eb="21">
      <t>ウケツケ</t>
    </rPh>
    <rPh sb="21" eb="24">
      <t>カイシビ</t>
    </rPh>
    <rPh sb="27" eb="29">
      <t>ネンマエ</t>
    </rPh>
    <rPh sb="30" eb="31">
      <t>ヒ</t>
    </rPh>
    <rPh sb="32" eb="33">
      <t>ゾク</t>
    </rPh>
    <rPh sb="35" eb="36">
      <t>ツキ</t>
    </rPh>
    <rPh sb="37" eb="39">
      <t>ショニチ</t>
    </rPh>
    <rPh sb="42" eb="43">
      <t>アイダ</t>
    </rPh>
    <rPh sb="44" eb="45">
      <t>イ</t>
    </rPh>
    <phoneticPr fontId="11"/>
  </si>
  <si>
    <t>⑦職場見学等の機会提供</t>
    <phoneticPr fontId="11"/>
  </si>
  <si>
    <t>⑧地域の雇用情勢等に関する就職講話</t>
    <phoneticPr fontId="11"/>
  </si>
  <si>
    <t>⑩職業紹介（無料職業紹介又は有料職業紹介事業の許可を受けている場合に限る。）</t>
    <phoneticPr fontId="11"/>
  </si>
  <si>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11"/>
  </si>
  <si>
    <t>キャリアコンサルティング実施予定表</t>
    <rPh sb="12" eb="14">
      <t>ジッシ</t>
    </rPh>
    <rPh sb="14" eb="16">
      <t>ヨテイ</t>
    </rPh>
    <rPh sb="16" eb="17">
      <t>ヒョウ</t>
    </rPh>
    <phoneticPr fontId="11"/>
  </si>
  <si>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
　　　　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54" eb="156">
      <t>カクホ</t>
    </rPh>
    <rPh sb="167" eb="169">
      <t>シュウショク</t>
    </rPh>
    <rPh sb="169" eb="171">
      <t>シエン</t>
    </rPh>
    <rPh sb="172" eb="173">
      <t>カン</t>
    </rPh>
    <rPh sb="176" eb="178">
      <t>コウキョウ</t>
    </rPh>
    <rPh sb="178" eb="180">
      <t>ショクギョウ</t>
    </rPh>
    <rPh sb="180" eb="183">
      <t>アンテイショ</t>
    </rPh>
    <rPh sb="185" eb="186">
      <t>タ</t>
    </rPh>
    <rPh sb="186" eb="188">
      <t>ショクギョウ</t>
    </rPh>
    <rPh sb="188" eb="190">
      <t>ショウカイ</t>
    </rPh>
    <rPh sb="190" eb="192">
      <t>キカン</t>
    </rPh>
    <rPh sb="193" eb="196">
      <t>ジギョウヌシ</t>
    </rPh>
    <rPh sb="196" eb="198">
      <t>ダンタイ</t>
    </rPh>
    <rPh sb="198" eb="199">
      <t>トウ</t>
    </rPh>
    <rPh sb="201" eb="203">
      <t>レンケイ</t>
    </rPh>
    <rPh sb="204" eb="206">
      <t>カクホ</t>
    </rPh>
    <rPh sb="217" eb="219">
      <t>クンレン</t>
    </rPh>
    <rPh sb="219" eb="222">
      <t>シュウリョウシャ</t>
    </rPh>
    <rPh sb="222" eb="223">
      <t>オヨ</t>
    </rPh>
    <rPh sb="224" eb="226">
      <t>シュウショク</t>
    </rPh>
    <rPh sb="226" eb="228">
      <t>リユウ</t>
    </rPh>
    <rPh sb="228" eb="230">
      <t>タイコウ</t>
    </rPh>
    <rPh sb="230" eb="231">
      <t>シャ</t>
    </rPh>
    <rPh sb="232" eb="234">
      <t>シュウショク</t>
    </rPh>
    <rPh sb="234" eb="236">
      <t>ジョウキョウ</t>
    </rPh>
    <rPh sb="237" eb="239">
      <t>ハアク</t>
    </rPh>
    <rPh sb="240" eb="242">
      <t>カンリ</t>
    </rPh>
    <phoneticPr fontId="11"/>
  </si>
  <si>
    <t>⑨キャリアコンサルタントを招へいした個別相談</t>
    <phoneticPr fontId="11"/>
  </si>
  <si>
    <t>１級又は２級キャリアコンサルティング技能士</t>
    <rPh sb="1" eb="2">
      <t>キュウ</t>
    </rPh>
    <rPh sb="2" eb="3">
      <t>マタ</t>
    </rPh>
    <rPh sb="5" eb="6">
      <t>キュウ</t>
    </rPh>
    <phoneticPr fontId="11"/>
  </si>
  <si>
    <t>キャリアコンサルティングを行う場所</t>
    <rPh sb="13" eb="14">
      <t>オコナ</t>
    </rPh>
    <rPh sb="15" eb="17">
      <t>バショ</t>
    </rPh>
    <phoneticPr fontId="11"/>
  </si>
  <si>
    <t>※介護職員養成研修等の指定通知書の写しを添付すること</t>
    <rPh sb="9" eb="10">
      <t>トウ</t>
    </rPh>
    <rPh sb="15" eb="16">
      <t>ショ</t>
    </rPh>
    <phoneticPr fontId="11"/>
  </si>
  <si>
    <t>６　法人番号</t>
    <rPh sb="2" eb="4">
      <t>ホウジン</t>
    </rPh>
    <rPh sb="4" eb="6">
      <t>バンゴウ</t>
    </rPh>
    <phoneticPr fontId="11"/>
  </si>
  <si>
    <t>訓練の種別</t>
    <rPh sb="0" eb="2">
      <t>クンレン</t>
    </rPh>
    <rPh sb="3" eb="5">
      <t>シュベツ</t>
    </rPh>
    <phoneticPr fontId="11"/>
  </si>
  <si>
    <t>基礎コース</t>
    <phoneticPr fontId="11"/>
  </si>
  <si>
    <t>（</t>
    <phoneticPr fontId="59"/>
  </si>
  <si>
    <t>）</t>
    <phoneticPr fontId="59"/>
  </si>
  <si>
    <t>面接</t>
  </si>
  <si>
    <t>時</t>
    <rPh sb="0" eb="1">
      <t>ジ</t>
    </rPh>
    <phoneticPr fontId="59"/>
  </si>
  <si>
    <t>分</t>
    <rPh sb="0" eb="1">
      <t>フン</t>
    </rPh>
    <phoneticPr fontId="59"/>
  </si>
  <si>
    <t>訓練定員</t>
    <rPh sb="0" eb="2">
      <t>クンレン</t>
    </rPh>
    <rPh sb="2" eb="4">
      <t>テイイン</t>
    </rPh>
    <phoneticPr fontId="59"/>
  </si>
  <si>
    <t>名</t>
    <rPh sb="0" eb="1">
      <t>メイ</t>
    </rPh>
    <phoneticPr fontId="59"/>
  </si>
  <si>
    <t>障害者</t>
  </si>
  <si>
    <t>名称 （</t>
    <rPh sb="0" eb="2">
      <t>メイショウ</t>
    </rPh>
    <phoneticPr fontId="11"/>
  </si>
  <si>
    <t>科目の内容</t>
    <rPh sb="0" eb="2">
      <t>カモク</t>
    </rPh>
    <rPh sb="3" eb="5">
      <t>ナイヨウ</t>
    </rPh>
    <phoneticPr fontId="59"/>
  </si>
  <si>
    <t>職業能力開発講習</t>
    <rPh sb="0" eb="2">
      <t>ショクギョウ</t>
    </rPh>
    <rPh sb="2" eb="4">
      <t>ノウリョク</t>
    </rPh>
    <rPh sb="4" eb="6">
      <t>カイハツ</t>
    </rPh>
    <rPh sb="6" eb="8">
      <t>コウシュウ</t>
    </rPh>
    <phoneticPr fontId="59"/>
  </si>
  <si>
    <t>就職活動計画</t>
    <rPh sb="0" eb="2">
      <t>シュウショク</t>
    </rPh>
    <rPh sb="2" eb="4">
      <t>カツドウ</t>
    </rPh>
    <rPh sb="4" eb="6">
      <t>ケイカク</t>
    </rPh>
    <phoneticPr fontId="59"/>
  </si>
  <si>
    <t>職業生活設計</t>
    <rPh sb="0" eb="2">
      <t>ショクギョウ</t>
    </rPh>
    <rPh sb="2" eb="4">
      <t>セイカツ</t>
    </rPh>
    <rPh sb="4" eb="6">
      <t>セッケイ</t>
    </rPh>
    <phoneticPr fontId="59"/>
  </si>
  <si>
    <t>学科</t>
    <rPh sb="0" eb="2">
      <t>ガッカ</t>
    </rPh>
    <phoneticPr fontId="59"/>
  </si>
  <si>
    <t>実技</t>
    <rPh sb="0" eb="2">
      <t>ジツギ</t>
    </rPh>
    <phoneticPr fontId="59"/>
  </si>
  <si>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</si>
  <si>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59"/>
  </si>
  <si>
    <t>企業実習</t>
    <rPh sb="0" eb="2">
      <t>キギョウ</t>
    </rPh>
    <rPh sb="2" eb="4">
      <t>ジッシュウ</t>
    </rPh>
    <phoneticPr fontId="59"/>
  </si>
  <si>
    <t>受講者の負担する費用</t>
    <rPh sb="0" eb="3">
      <t>ジュコウシャ</t>
    </rPh>
    <rPh sb="4" eb="6">
      <t>フタン</t>
    </rPh>
    <rPh sb="8" eb="10">
      <t>ヒヨウ</t>
    </rPh>
    <phoneticPr fontId="11"/>
  </si>
  <si>
    <t>その他 （</t>
    <rPh sb="2" eb="3">
      <t>タ</t>
    </rPh>
    <phoneticPr fontId="59"/>
  </si>
  <si>
    <t>備考 （</t>
    <rPh sb="0" eb="2">
      <t>ビコウ</t>
    </rPh>
    <phoneticPr fontId="59"/>
  </si>
  <si>
    <t>訓練形態（個別指導・補講を除く）</t>
    <rPh sb="0" eb="2">
      <t>クンレン</t>
    </rPh>
    <rPh sb="2" eb="4">
      <t>ケイタイ</t>
    </rPh>
    <rPh sb="5" eb="7">
      <t>コベツ</t>
    </rPh>
    <rPh sb="7" eb="9">
      <t>シドウ</t>
    </rPh>
    <rPh sb="10" eb="12">
      <t>ホコウ</t>
    </rPh>
    <rPh sb="13" eb="14">
      <t>ノゾ</t>
    </rPh>
    <phoneticPr fontId="11"/>
  </si>
  <si>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11"/>
  </si>
  <si>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11"/>
  </si>
  <si>
    <t>※2　様式第6号の「日別計画表」を添付してください。</t>
    <rPh sb="3" eb="5">
      <t>テイヨウシキ</t>
    </rPh>
    <rPh sb="5" eb="6">
      <t>ダイ</t>
    </rPh>
    <rPh sb="7" eb="8">
      <t>ゴウ</t>
    </rPh>
    <rPh sb="10" eb="11">
      <t>ヒ</t>
    </rPh>
    <rPh sb="11" eb="12">
      <t>ベツ</t>
    </rPh>
    <rPh sb="12" eb="14">
      <t>ケイカク</t>
    </rPh>
    <rPh sb="14" eb="15">
      <t>ヒョウ</t>
    </rPh>
    <rPh sb="17" eb="19">
      <t>テンプ</t>
    </rPh>
    <phoneticPr fontId="11"/>
  </si>
  <si>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11"/>
  </si>
  <si>
    <t>訓練内容</t>
    <rPh sb="2" eb="4">
      <t>ナイヨウ</t>
    </rPh>
    <phoneticPr fontId="11"/>
  </si>
  <si>
    <t>ビジネステクニック</t>
    <phoneticPr fontId="59"/>
  </si>
  <si>
    <t>ビジネスヒューマン</t>
    <phoneticPr fontId="59"/>
  </si>
  <si>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11"/>
  </si>
  <si>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59"/>
  </si>
  <si>
    <t>訓練科名</t>
    <rPh sb="0" eb="2">
      <t>クンレン</t>
    </rPh>
    <rPh sb="2" eb="4">
      <t>カメイ</t>
    </rPh>
    <phoneticPr fontId="59"/>
  </si>
  <si>
    <t>訓練受講者氏名</t>
    <rPh sb="0" eb="2">
      <t>クンレン</t>
    </rPh>
    <rPh sb="2" eb="4">
      <t>ジュコウ</t>
    </rPh>
    <rPh sb="4" eb="5">
      <t>シャ</t>
    </rPh>
    <rPh sb="5" eb="7">
      <t>シメイ</t>
    </rPh>
    <phoneticPr fontId="59"/>
  </si>
  <si>
    <t>教育訓練実施機関</t>
    <rPh sb="0" eb="2">
      <t>キョウイク</t>
    </rPh>
    <rPh sb="2" eb="4">
      <t>クンレン</t>
    </rPh>
    <rPh sb="4" eb="6">
      <t>ジッシ</t>
    </rPh>
    <rPh sb="6" eb="8">
      <t>キカン</t>
    </rPh>
    <phoneticPr fontId="59"/>
  </si>
  <si>
    <t>所在地</t>
    <rPh sb="0" eb="3">
      <t>ショザイチ</t>
    </rPh>
    <phoneticPr fontId="59"/>
  </si>
  <si>
    <t>就職支援責任者　氏名</t>
    <rPh sb="0" eb="2">
      <t>シュウショク</t>
    </rPh>
    <rPh sb="2" eb="4">
      <t>シエン</t>
    </rPh>
    <rPh sb="4" eb="7">
      <t>セキニンシャ</t>
    </rPh>
    <rPh sb="8" eb="10">
      <t>シメイ</t>
    </rPh>
    <phoneticPr fontId="59"/>
  </si>
  <si>
    <t>訓練実施施設の責任者　氏名</t>
    <rPh sb="0" eb="2">
      <t>クンレン</t>
    </rPh>
    <rPh sb="2" eb="4">
      <t>ジッシ</t>
    </rPh>
    <rPh sb="4" eb="6">
      <t>シセツ</t>
    </rPh>
    <rPh sb="7" eb="10">
      <t>セキニンシャ</t>
    </rPh>
    <rPh sb="11" eb="13">
      <t>シメイ</t>
    </rPh>
    <phoneticPr fontId="59"/>
  </si>
  <si>
    <t>Ⅰ　訓練期間・訓練目標</t>
    <rPh sb="2" eb="4">
      <t>クンレン</t>
    </rPh>
    <rPh sb="4" eb="6">
      <t>キカン</t>
    </rPh>
    <rPh sb="7" eb="9">
      <t>クンレン</t>
    </rPh>
    <rPh sb="9" eb="11">
      <t>モクヒョウ</t>
    </rPh>
    <phoneticPr fontId="59"/>
  </si>
  <si>
    <t>訓練期間</t>
    <rPh sb="0" eb="2">
      <t>クンレン</t>
    </rPh>
    <rPh sb="2" eb="4">
      <t>キカン</t>
    </rPh>
    <phoneticPr fontId="59"/>
  </si>
  <si>
    <t>訓練時間</t>
    <rPh sb="0" eb="2">
      <t>クンレン</t>
    </rPh>
    <rPh sb="2" eb="4">
      <t>ジカン</t>
    </rPh>
    <phoneticPr fontId="59"/>
  </si>
  <si>
    <t>訓練目標（仕上がり像）</t>
    <rPh sb="0" eb="2">
      <t>クンレン</t>
    </rPh>
    <rPh sb="2" eb="4">
      <t>モクヒョウ</t>
    </rPh>
    <rPh sb="5" eb="7">
      <t>シア</t>
    </rPh>
    <rPh sb="9" eb="10">
      <t>ゾウ</t>
    </rPh>
    <phoneticPr fontId="59"/>
  </si>
  <si>
    <t>（１）科目評価</t>
    <rPh sb="3" eb="5">
      <t>カモク</t>
    </rPh>
    <rPh sb="5" eb="7">
      <t>ヒョウカ</t>
    </rPh>
    <phoneticPr fontId="59"/>
  </si>
  <si>
    <t>評価</t>
    <rPh sb="0" eb="2">
      <t>ヒョウカ</t>
    </rPh>
    <phoneticPr fontId="59"/>
  </si>
  <si>
    <t>A</t>
    <phoneticPr fontId="59"/>
  </si>
  <si>
    <t>B</t>
    <phoneticPr fontId="59"/>
  </si>
  <si>
    <t>C</t>
    <phoneticPr fontId="59"/>
  </si>
  <si>
    <t>(1)</t>
    <phoneticPr fontId="59"/>
  </si>
  <si>
    <t>（総評・コメント）</t>
    <rPh sb="1" eb="3">
      <t>ソウヒョウ</t>
    </rPh>
    <phoneticPr fontId="59"/>
  </si>
  <si>
    <t>（特記事項）</t>
    <rPh sb="1" eb="3">
      <t>トッキ</t>
    </rPh>
    <rPh sb="3" eb="5">
      <t>ジコウ</t>
    </rPh>
    <phoneticPr fontId="59"/>
  </si>
  <si>
    <t>取得日</t>
    <rPh sb="0" eb="3">
      <t>シュトクビ</t>
    </rPh>
    <phoneticPr fontId="59"/>
  </si>
  <si>
    <t>雇用保険適用就職率</t>
    <rPh sb="0" eb="2">
      <t>コヨウ</t>
    </rPh>
    <rPh sb="2" eb="4">
      <t>ホケン</t>
    </rPh>
    <rPh sb="4" eb="6">
      <t>テキヨウ</t>
    </rPh>
    <rPh sb="6" eb="9">
      <t>シュウショクリツ</t>
    </rPh>
    <phoneticPr fontId="11"/>
  </si>
  <si>
    <t>法人番号</t>
    <rPh sb="0" eb="2">
      <t>ホウジン</t>
    </rPh>
    <rPh sb="2" eb="4">
      <t>バンゴウ</t>
    </rPh>
    <phoneticPr fontId="11"/>
  </si>
  <si>
    <t>職  業  能  力  開  発  講  習  委  託　先　の　概　要　等</t>
    <rPh sb="0" eb="1">
      <t>ショク</t>
    </rPh>
    <rPh sb="3" eb="4">
      <t>ギョウ</t>
    </rPh>
    <rPh sb="6" eb="7">
      <t>ノウ</t>
    </rPh>
    <rPh sb="9" eb="10">
      <t>チカラ</t>
    </rPh>
    <rPh sb="12" eb="13">
      <t>カイ</t>
    </rPh>
    <rPh sb="15" eb="16">
      <t>ハツ</t>
    </rPh>
    <rPh sb="18" eb="19">
      <t>コウ</t>
    </rPh>
    <rPh sb="21" eb="22">
      <t>ナライ</t>
    </rPh>
    <rPh sb="24" eb="25">
      <t>イ</t>
    </rPh>
    <rPh sb="27" eb="28">
      <t>コトヅケ</t>
    </rPh>
    <rPh sb="29" eb="30">
      <t>サキ</t>
    </rPh>
    <rPh sb="33" eb="34">
      <t>オオムネ</t>
    </rPh>
    <rPh sb="35" eb="36">
      <t>ヨウ</t>
    </rPh>
    <rPh sb="37" eb="38">
      <t>トウ</t>
    </rPh>
    <phoneticPr fontId="11"/>
  </si>
  <si>
    <t>【委託先機関】</t>
    <rPh sb="1" eb="3">
      <t>イタク</t>
    </rPh>
    <rPh sb="3" eb="4">
      <t>サキ</t>
    </rPh>
    <rPh sb="4" eb="6">
      <t>キカン</t>
    </rPh>
    <phoneticPr fontId="11"/>
  </si>
  <si>
    <t>【委託先施設】</t>
    <rPh sb="1" eb="3">
      <t>イタク</t>
    </rPh>
    <rPh sb="3" eb="4">
      <t>サキ</t>
    </rPh>
    <rPh sb="4" eb="6">
      <t>シセツ</t>
    </rPh>
    <phoneticPr fontId="11"/>
  </si>
  <si>
    <t>委託先施設名</t>
    <rPh sb="0" eb="2">
      <t>イタク</t>
    </rPh>
    <rPh sb="2" eb="3">
      <t>サキ</t>
    </rPh>
    <rPh sb="3" eb="6">
      <t>シセツメイ</t>
    </rPh>
    <phoneticPr fontId="11"/>
  </si>
  <si>
    <t>委託先機関名</t>
    <rPh sb="0" eb="2">
      <t>イタク</t>
    </rPh>
    <rPh sb="2" eb="3">
      <t>サキ</t>
    </rPh>
    <rPh sb="3" eb="5">
      <t>キカン</t>
    </rPh>
    <rPh sb="5" eb="6">
      <t>メイ</t>
    </rPh>
    <phoneticPr fontId="11"/>
  </si>
  <si>
    <t>各科目の受講前の自己チェックと受講後の自己チェックを行ってください。</t>
    <rPh sb="0" eb="1">
      <t>カク</t>
    </rPh>
    <rPh sb="1" eb="3">
      <t>カモク</t>
    </rPh>
    <rPh sb="4" eb="6">
      <t>ジュコウ</t>
    </rPh>
    <rPh sb="6" eb="7">
      <t>マエ</t>
    </rPh>
    <rPh sb="8" eb="10">
      <t>ジコ</t>
    </rPh>
    <rPh sb="15" eb="17">
      <t>ジュコウ</t>
    </rPh>
    <rPh sb="17" eb="18">
      <t>ゴ</t>
    </rPh>
    <rPh sb="19" eb="21">
      <t>ジコ</t>
    </rPh>
    <rPh sb="26" eb="27">
      <t>オコナ</t>
    </rPh>
    <phoneticPr fontId="59"/>
  </si>
  <si>
    <t>A：自信がある　B：どちらでもない（わからない）　C：自信がない</t>
    <rPh sb="2" eb="4">
      <t>ジシン</t>
    </rPh>
    <rPh sb="27" eb="29">
      <t>ジシン</t>
    </rPh>
    <phoneticPr fontId="59"/>
  </si>
  <si>
    <t>自己評価</t>
    <rPh sb="0" eb="2">
      <t>ジコ</t>
    </rPh>
    <rPh sb="2" eb="4">
      <t>ヒョウカ</t>
    </rPh>
    <phoneticPr fontId="59"/>
  </si>
  <si>
    <t>チェック項目</t>
    <rPh sb="4" eb="6">
      <t>コウモク</t>
    </rPh>
    <phoneticPr fontId="59"/>
  </si>
  <si>
    <t>受講前</t>
    <rPh sb="0" eb="2">
      <t>ジュコウ</t>
    </rPh>
    <rPh sb="2" eb="3">
      <t>マエ</t>
    </rPh>
    <phoneticPr fontId="59"/>
  </si>
  <si>
    <t>受講後</t>
    <rPh sb="0" eb="2">
      <t>ジュコウ</t>
    </rPh>
    <rPh sb="2" eb="3">
      <t>ゴ</t>
    </rPh>
    <phoneticPr fontId="59"/>
  </si>
  <si>
    <t>就職活動計画/職業生活設計　自己評価シート</t>
    <rPh sb="0" eb="2">
      <t>シュウショク</t>
    </rPh>
    <rPh sb="2" eb="4">
      <t>カツドウ</t>
    </rPh>
    <rPh sb="4" eb="6">
      <t>ケイカク</t>
    </rPh>
    <rPh sb="7" eb="9">
      <t>ショクギョウ</t>
    </rPh>
    <rPh sb="9" eb="11">
      <t>セイカツ</t>
    </rPh>
    <rPh sb="11" eb="13">
      <t>セッケイ</t>
    </rPh>
    <rPh sb="14" eb="16">
      <t>ジコ</t>
    </rPh>
    <rPh sb="16" eb="18">
      <t>ヒョウカ</t>
    </rPh>
    <phoneticPr fontId="59"/>
  </si>
  <si>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59"/>
  </si>
  <si>
    <t>委託する訓練科目</t>
    <rPh sb="0" eb="2">
      <t>イタク</t>
    </rPh>
    <rPh sb="4" eb="6">
      <t>クンレン</t>
    </rPh>
    <rPh sb="6" eb="8">
      <t>カモク</t>
    </rPh>
    <phoneticPr fontId="11"/>
  </si>
  <si>
    <t>記載例</t>
    <rPh sb="0" eb="3">
      <t>キサイレイ</t>
    </rPh>
    <phoneticPr fontId="11"/>
  </si>
  <si>
    <t>筆記試験</t>
    <phoneticPr fontId="11"/>
  </si>
  <si>
    <t>その他 （</t>
    <phoneticPr fontId="11"/>
  </si>
  <si>
    <t>）</t>
    <phoneticPr fontId="59"/>
  </si>
  <si>
    <t>～</t>
    <phoneticPr fontId="11"/>
  </si>
  <si>
    <t>（</t>
    <phoneticPr fontId="11"/>
  </si>
  <si>
    <t>か月 ）</t>
    <phoneticPr fontId="59"/>
  </si>
  <si>
    <t>（ 訓練日数</t>
    <phoneticPr fontId="11"/>
  </si>
  <si>
    <t>日 ）</t>
    <phoneticPr fontId="11"/>
  </si>
  <si>
    <t>～</t>
    <phoneticPr fontId="11"/>
  </si>
  <si>
    <r>
      <t xml:space="preserve">訓練推奨者
</t>
    </r>
    <r>
      <rPr>
        <sz val="6"/>
        <rFont val="ＭＳ Ｐゴシック"/>
        <family val="3"/>
        <charset val="128"/>
      </rPr>
      <t>(特定の者を想定する場合のみ)</t>
    </r>
    <phoneticPr fontId="11"/>
  </si>
  <si>
    <t>新規学校卒業者</t>
    <phoneticPr fontId="11"/>
  </si>
  <si>
    <t>被災者</t>
    <phoneticPr fontId="11"/>
  </si>
  <si>
    <t>（</t>
    <phoneticPr fontId="59"/>
  </si>
  <si>
    <t>）</t>
    <phoneticPr fontId="11"/>
  </si>
  <si>
    <t>） 認定機関 （</t>
    <phoneticPr fontId="11"/>
  </si>
  <si>
    <t>訓練概要</t>
    <phoneticPr fontId="11"/>
  </si>
  <si>
    <t>実施しない</t>
    <phoneticPr fontId="11"/>
  </si>
  <si>
    <t>※実施する場合、カリキュラムは別途作成し、総時間のみ記入してください。</t>
    <phoneticPr fontId="11"/>
  </si>
  <si>
    <t>訓練時間総合計</t>
    <phoneticPr fontId="59"/>
  </si>
  <si>
    <t>教科書代</t>
    <phoneticPr fontId="11"/>
  </si>
  <si>
    <t>）</t>
    <phoneticPr fontId="59"/>
  </si>
  <si>
    <t>指導方法</t>
    <phoneticPr fontId="11"/>
  </si>
  <si>
    <t>全ての受講者を一堂に集め、講師が直接指導する</t>
    <phoneticPr fontId="11"/>
  </si>
  <si>
    <t>委託先総訓練時間</t>
    <rPh sb="0" eb="3">
      <t>イタクサキ</t>
    </rPh>
    <rPh sb="3" eb="4">
      <t>ソウ</t>
    </rPh>
    <rPh sb="4" eb="6">
      <t>クンレン</t>
    </rPh>
    <rPh sb="6" eb="8">
      <t>ジカン</t>
    </rPh>
    <phoneticPr fontId="11"/>
  </si>
  <si>
    <t>委託する訓練日</t>
    <rPh sb="0" eb="2">
      <t>イタク</t>
    </rPh>
    <rPh sb="4" eb="6">
      <t>クンレン</t>
    </rPh>
    <rPh sb="6" eb="7">
      <t>ビ</t>
    </rPh>
    <phoneticPr fontId="11"/>
  </si>
  <si>
    <t>【委託する訓練内容】</t>
    <rPh sb="1" eb="3">
      <t>イタク</t>
    </rPh>
    <rPh sb="5" eb="7">
      <t>クンレン</t>
    </rPh>
    <rPh sb="7" eb="9">
      <t>ナイヨウ</t>
    </rPh>
    <phoneticPr fontId="11"/>
  </si>
  <si>
    <t>10/3,10/4,10/5</t>
    <phoneticPr fontId="11"/>
  </si>
  <si>
    <t>○</t>
  </si>
  <si>
    <t>訓練対象者の条件</t>
    <rPh sb="0" eb="2">
      <t>クンレン</t>
    </rPh>
    <rPh sb="2" eb="5">
      <t>タイショウシャ</t>
    </rPh>
    <rPh sb="6" eb="8">
      <t>ジョウケン</t>
    </rPh>
    <phoneticPr fontId="11"/>
  </si>
  <si>
    <t>ニート等の若者</t>
    <phoneticPr fontId="11"/>
  </si>
  <si>
    <t>外国人</t>
    <phoneticPr fontId="11"/>
  </si>
  <si>
    <t>その他</t>
    <phoneticPr fontId="11"/>
  </si>
  <si>
    <t>母子家庭の母等</t>
    <phoneticPr fontId="11"/>
  </si>
  <si>
    <t>株式会社○○○○</t>
    <rPh sb="0" eb="4">
      <t>カブシキガイシャ</t>
    </rPh>
    <phoneticPr fontId="11"/>
  </si>
  <si>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11"/>
  </si>
  <si>
    <t>ハローワーク来所予定表</t>
    <rPh sb="6" eb="8">
      <t>ライショ</t>
    </rPh>
    <rPh sb="8" eb="10">
      <t>ヨテイ</t>
    </rPh>
    <rPh sb="10" eb="11">
      <t>ヒョウ</t>
    </rPh>
    <phoneticPr fontId="11"/>
  </si>
  <si>
    <t>※ハローワーク来所日は、訓練時間に含まれません。</t>
    <rPh sb="7" eb="9">
      <t>ライショ</t>
    </rPh>
    <rPh sb="9" eb="10">
      <t>ビ</t>
    </rPh>
    <rPh sb="12" eb="14">
      <t>クンレン</t>
    </rPh>
    <rPh sb="14" eb="16">
      <t>ジカン</t>
    </rPh>
    <rPh sb="17" eb="18">
      <t>フク</t>
    </rPh>
    <phoneticPr fontId="11"/>
  </si>
  <si>
    <t>職場見学</t>
    <rPh sb="0" eb="2">
      <t>ショクバ</t>
    </rPh>
    <rPh sb="2" eb="4">
      <t>ケンガク</t>
    </rPh>
    <phoneticPr fontId="11"/>
  </si>
  <si>
    <t>最寄駅（</t>
    <phoneticPr fontId="11"/>
  </si>
  <si>
    <t>)</t>
    <phoneticPr fontId="11"/>
  </si>
  <si>
    <t>科目名</t>
    <phoneticPr fontId="59"/>
  </si>
  <si>
    <t>(1)</t>
    <phoneticPr fontId="59"/>
  </si>
  <si>
    <t>科目名</t>
    <phoneticPr fontId="59"/>
  </si>
  <si>
    <t>A</t>
    <phoneticPr fontId="59"/>
  </si>
  <si>
    <t>B</t>
    <phoneticPr fontId="59"/>
  </si>
  <si>
    <t>C</t>
    <phoneticPr fontId="59"/>
  </si>
  <si>
    <t>上記の者の訓練期間における当社としての職業能力についての評価は、以下のとおりです。</t>
    <phoneticPr fontId="59"/>
  </si>
  <si>
    <t>Ⅱ　知識、技能・技術に関する能力　　（「知識、技能・技術に関する評価項目」ごとに、該当する欄に○を記入）　　</t>
    <phoneticPr fontId="59"/>
  </si>
  <si>
    <t>知識、技能・技術に関する評価項目</t>
    <phoneticPr fontId="59"/>
  </si>
  <si>
    <t>コード</t>
    <phoneticPr fontId="59"/>
  </si>
  <si>
    <t>ビジネスヒューマン</t>
    <phoneticPr fontId="59"/>
  </si>
  <si>
    <t>(5)</t>
    <phoneticPr fontId="59"/>
  </si>
  <si>
    <t>（２）訓練の受講を通じて取得した資格（任意）</t>
    <phoneticPr fontId="59"/>
  </si>
  <si>
    <t>ビジネステクニック</t>
    <phoneticPr fontId="59"/>
  </si>
  <si>
    <t>職業能力開発講習
※基礎コースのみ</t>
    <rPh sb="0" eb="2">
      <t>ショクギョウ</t>
    </rPh>
    <rPh sb="2" eb="4">
      <t>ノウリョク</t>
    </rPh>
    <rPh sb="4" eb="6">
      <t>カイハツ</t>
    </rPh>
    <rPh sb="6" eb="8">
      <t>コウシュウ</t>
    </rPh>
    <rPh sb="10" eb="12">
      <t>キソ</t>
    </rPh>
    <phoneticPr fontId="11"/>
  </si>
  <si>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11"/>
  </si>
  <si>
    <t>職業能力開発講習を委託して行う場合
（基礎コースを申請し、当該講習カリキュラムを外部委託する場合のみ記入）</t>
    <rPh sb="0" eb="2">
      <t>ショクギョウ</t>
    </rPh>
    <rPh sb="2" eb="4">
      <t>ノウリョク</t>
    </rPh>
    <rPh sb="4" eb="6">
      <t>カイハツ</t>
    </rPh>
    <rPh sb="6" eb="8">
      <t>コウシュウ</t>
    </rPh>
    <rPh sb="9" eb="11">
      <t>イタク</t>
    </rPh>
    <rPh sb="13" eb="14">
      <t>オコナ</t>
    </rPh>
    <rPh sb="15" eb="17">
      <t>バアイ</t>
    </rPh>
    <rPh sb="19" eb="21">
      <t>キソ</t>
    </rPh>
    <rPh sb="25" eb="27">
      <t>シンセイ</t>
    </rPh>
    <rPh sb="29" eb="31">
      <t>トウガイ</t>
    </rPh>
    <rPh sb="31" eb="33">
      <t>コウシュウ</t>
    </rPh>
    <rPh sb="40" eb="42">
      <t>ガイブ</t>
    </rPh>
    <rPh sb="42" eb="44">
      <t>イタク</t>
    </rPh>
    <rPh sb="46" eb="48">
      <t>バアイ</t>
    </rPh>
    <rPh sb="50" eb="52">
      <t>キニュウ</t>
    </rPh>
    <phoneticPr fontId="11"/>
  </si>
  <si>
    <t>00 基礎分野</t>
  </si>
  <si>
    <t>02 IT分野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</si>
  <si>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</si>
  <si>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</si>
  <si>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</si>
  <si>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</si>
  <si>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</si>
  <si>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</si>
  <si>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</si>
  <si>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</si>
  <si>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</si>
  <si>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</si>
  <si>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</si>
  <si>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</si>
  <si>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</si>
  <si>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</si>
  <si>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</si>
  <si>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11"/>
  </si>
  <si>
    <t>コース情報登録内容</t>
    <rPh sb="3" eb="5">
      <t>ジョウホウ</t>
    </rPh>
    <rPh sb="5" eb="7">
      <t>トウロク</t>
    </rPh>
    <rPh sb="7" eb="9">
      <t>ナイヨウ</t>
    </rPh>
    <phoneticPr fontId="11"/>
  </si>
  <si>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</si>
  <si>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</si>
  <si>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</si>
  <si>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</si>
  <si>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</si>
  <si>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</si>
  <si>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</si>
  <si>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</si>
  <si>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</si>
  <si>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</si>
  <si>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</si>
  <si>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</si>
  <si>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</si>
  <si>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</si>
  <si>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</si>
  <si>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</si>
  <si>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</si>
  <si>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</si>
  <si>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</si>
  <si>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</si>
  <si>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</si>
  <si>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</si>
  <si>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</si>
  <si>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</si>
  <si>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</si>
  <si>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</si>
  <si>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</si>
  <si>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</si>
  <si>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</si>
  <si>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</si>
  <si>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11"/>
  </si>
  <si>
    <t>②ビジネスマナー（委託）</t>
    <rPh sb="9" eb="11">
      <t>イタク</t>
    </rPh>
    <phoneticPr fontId="11"/>
  </si>
  <si>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11"/>
  </si>
  <si>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11"/>
  </si>
  <si>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11"/>
  </si>
  <si>
    <r>
      <t xml:space="preserve">就職を想定する職業・職種
</t>
    </r>
    <r>
      <rPr>
        <sz val="8"/>
        <rFont val="ＭＳ Ｐゴシック"/>
        <family val="3"/>
        <charset val="128"/>
      </rPr>
      <t>（※基礎分野の場合は記載不要）</t>
    </r>
    <rPh sb="0" eb="2">
      <t>シュウショク</t>
    </rPh>
    <rPh sb="3" eb="5">
      <t>ソウテイ</t>
    </rPh>
    <rPh sb="7" eb="9">
      <t>ショクギョウ</t>
    </rPh>
    <rPh sb="10" eb="12">
      <t>ショクシュ</t>
    </rPh>
    <rPh sb="15" eb="17">
      <t>キソ</t>
    </rPh>
    <rPh sb="17" eb="19">
      <t>ブンヤ</t>
    </rPh>
    <rPh sb="20" eb="22">
      <t>バアイ</t>
    </rPh>
    <rPh sb="23" eb="25">
      <t>キサイ</t>
    </rPh>
    <rPh sb="25" eb="27">
      <t>フヨウ</t>
    </rPh>
    <phoneticPr fontId="11"/>
  </si>
  <si>
    <t>　　※5　　⑫は、基礎コースの実績を入力する場合のみ使用してください。</t>
    <rPh sb="9" eb="11">
      <t>キソ</t>
    </rPh>
    <rPh sb="15" eb="17">
      <t>ジッセキ</t>
    </rPh>
    <rPh sb="18" eb="20">
      <t>ニュウリョク</t>
    </rPh>
    <rPh sb="22" eb="24">
      <t>バアイ</t>
    </rPh>
    <rPh sb="26" eb="28">
      <t>シヨウ</t>
    </rPh>
    <phoneticPr fontId="11"/>
  </si>
  <si>
    <t>・加入しない</t>
    <phoneticPr fontId="11"/>
  </si>
  <si>
    <t>③ 職場見学、職場体験、職業人講話　（6～36時間）</t>
    <phoneticPr fontId="11"/>
  </si>
  <si>
    <t>A：到達水準を十分に上回った　B：到達水準に達した　C：到達水準に達しなかった (評価は、試験結果等に基づき記入されたものです）</t>
    <phoneticPr fontId="59"/>
  </si>
  <si>
    <t xml:space="preserve">　　　②職業スキル（学科・実技）      </t>
    <phoneticPr fontId="11"/>
  </si>
  <si>
    <t>職場見学等</t>
    <rPh sb="0" eb="2">
      <t>ショクバ</t>
    </rPh>
    <rPh sb="2" eb="4">
      <t>ケンガク</t>
    </rPh>
    <rPh sb="4" eb="5">
      <t>トウ</t>
    </rPh>
    <phoneticPr fontId="59"/>
  </si>
  <si>
    <t xml:space="preserve">
⑬
⑩及び⑪のうち、65歳以上の者（⑫を除く）</t>
    <rPh sb="6" eb="7">
      <t>オヨ</t>
    </rPh>
    <rPh sb="15" eb="16">
      <t>サイ</t>
    </rPh>
    <rPh sb="16" eb="18">
      <t>イジョウ</t>
    </rPh>
    <rPh sb="19" eb="20">
      <t>モノ</t>
    </rPh>
    <rPh sb="23" eb="24">
      <t>ノゾ</t>
    </rPh>
    <phoneticPr fontId="11"/>
  </si>
  <si>
    <t xml:space="preserve">
⑭
その他就職率適用就職者</t>
    <rPh sb="7" eb="8">
      <t>タ</t>
    </rPh>
    <rPh sb="8" eb="10">
      <t>シュウショク</t>
    </rPh>
    <rPh sb="10" eb="11">
      <t>リツ</t>
    </rPh>
    <rPh sb="11" eb="13">
      <t>テキヨウ</t>
    </rPh>
    <rPh sb="13" eb="16">
      <t>シュウショクシャ</t>
    </rPh>
    <phoneticPr fontId="11"/>
  </si>
  <si>
    <t xml:space="preserve">
⑮
雇用保険適用就職者</t>
    <rPh sb="5" eb="7">
      <t>コヨウ</t>
    </rPh>
    <rPh sb="7" eb="9">
      <t>ホケン</t>
    </rPh>
    <rPh sb="9" eb="11">
      <t>テキヨウ</t>
    </rPh>
    <rPh sb="11" eb="14">
      <t>シュウショクシャ</t>
    </rPh>
    <phoneticPr fontId="10"/>
  </si>
  <si>
    <t>実践コース</t>
    <phoneticPr fontId="11"/>
  </si>
  <si>
    <t>～</t>
    <phoneticPr fontId="11"/>
  </si>
  <si>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11"/>
  </si>
  <si>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11"/>
  </si>
  <si>
    <t>02　ＩＴ分野</t>
    <phoneticPr fontId="11"/>
  </si>
  <si>
    <t>03　営業・販売・事務分野</t>
    <phoneticPr fontId="11"/>
  </si>
  <si>
    <t>04　医療事務分野</t>
    <phoneticPr fontId="11"/>
  </si>
  <si>
    <t>06　農業分野</t>
    <phoneticPr fontId="11"/>
  </si>
  <si>
    <t>07　林業分野</t>
    <phoneticPr fontId="11"/>
  </si>
  <si>
    <t>09　警備・保安分野</t>
    <phoneticPr fontId="11"/>
  </si>
  <si>
    <t>10　クリエート（企画・創作）分野</t>
    <phoneticPr fontId="11"/>
  </si>
  <si>
    <t>11　デザイン分野</t>
    <phoneticPr fontId="11"/>
  </si>
  <si>
    <t>12　輸送サービス分野</t>
    <phoneticPr fontId="11"/>
  </si>
  <si>
    <t>13　エコ分野</t>
    <phoneticPr fontId="11"/>
  </si>
  <si>
    <t>14　調理分野</t>
    <phoneticPr fontId="11"/>
  </si>
  <si>
    <t>15　電気関連分野</t>
    <phoneticPr fontId="11"/>
  </si>
  <si>
    <t>16　機械関連分野</t>
    <phoneticPr fontId="11"/>
  </si>
  <si>
    <t>17　金属関連分野</t>
    <phoneticPr fontId="11"/>
  </si>
  <si>
    <t>18　建設関連分野</t>
    <phoneticPr fontId="11"/>
  </si>
  <si>
    <t>19　理容・美容関連分野</t>
    <phoneticPr fontId="11"/>
  </si>
  <si>
    <t>省略の有無</t>
    <rPh sb="0" eb="2">
      <t>ショウリャク</t>
    </rPh>
    <rPh sb="3" eb="5">
      <t>ウム</t>
    </rPh>
    <phoneticPr fontId="11"/>
  </si>
  <si>
    <t>受理番号</t>
    <phoneticPr fontId="11"/>
  </si>
  <si>
    <t>講師氏名</t>
    <rPh sb="0" eb="2">
      <t>コウシ</t>
    </rPh>
    <rPh sb="2" eb="4">
      <t>シメイ</t>
    </rPh>
    <phoneticPr fontId="11"/>
  </si>
  <si>
    <t>登録番号</t>
    <rPh sb="0" eb="2">
      <t>トウロク</t>
    </rPh>
    <rPh sb="2" eb="4">
      <t>バンゴウ</t>
    </rPh>
    <phoneticPr fontId="11"/>
  </si>
  <si>
    <t>20 その他の分野</t>
    <phoneticPr fontId="11"/>
  </si>
  <si>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11"/>
  </si>
  <si>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11"/>
  </si>
  <si>
    <t>　（３）職業訓練の実施に関して必要な法令等に基づく手続きが適切に行われていること。</t>
    <rPh sb="4" eb="6">
      <t>ショクギョウ</t>
    </rPh>
    <rPh sb="6" eb="8">
      <t>クンレン</t>
    </rPh>
    <rPh sb="9" eb="11">
      <t>ジッシ</t>
    </rPh>
    <rPh sb="12" eb="13">
      <t>カン</t>
    </rPh>
    <rPh sb="15" eb="17">
      <t>ヒツヨウ</t>
    </rPh>
    <rPh sb="18" eb="20">
      <t>ホウレイ</t>
    </rPh>
    <rPh sb="20" eb="21">
      <t>トウ</t>
    </rPh>
    <rPh sb="22" eb="23">
      <t>モト</t>
    </rPh>
    <rPh sb="25" eb="27">
      <t>テツヅ</t>
    </rPh>
    <rPh sb="29" eb="31">
      <t>テキセツ</t>
    </rPh>
    <rPh sb="32" eb="33">
      <t>オコナ</t>
    </rPh>
    <phoneticPr fontId="11"/>
  </si>
  <si>
    <t>職場復帰支援コース
(※基礎コースのみ）</t>
    <rPh sb="0" eb="2">
      <t>ショクバ</t>
    </rPh>
    <rPh sb="2" eb="4">
      <t>フッキ</t>
    </rPh>
    <rPh sb="4" eb="6">
      <t>シエン</t>
    </rPh>
    <rPh sb="12" eb="14">
      <t>キソ</t>
    </rPh>
    <phoneticPr fontId="11"/>
  </si>
  <si>
    <t>03 営業・販売・事務分野</t>
    <rPh sb="3" eb="5">
      <t>エイギョウ</t>
    </rPh>
    <rPh sb="6" eb="8">
      <t>ハンバイ</t>
    </rPh>
    <rPh sb="9" eb="11">
      <t>ジム</t>
    </rPh>
    <phoneticPr fontId="11"/>
  </si>
  <si>
    <t>変更届出書等
提出あり</t>
    <rPh sb="0" eb="2">
      <t>ヘンコウ</t>
    </rPh>
    <rPh sb="2" eb="5">
      <t>トドケデショ</t>
    </rPh>
    <rPh sb="5" eb="6">
      <t>ナド</t>
    </rPh>
    <rPh sb="7" eb="9">
      <t>テイシュツ</t>
    </rPh>
    <phoneticPr fontId="11"/>
  </si>
  <si>
    <t>日</t>
    <rPh sb="0" eb="1">
      <t>ヒ</t>
    </rPh>
    <phoneticPr fontId="11"/>
  </si>
  <si>
    <t>オリエンテーション時に告知する事項の内容</t>
    <rPh sb="9" eb="10">
      <t>ジ</t>
    </rPh>
    <rPh sb="11" eb="13">
      <t>コクチ</t>
    </rPh>
    <rPh sb="15" eb="17">
      <t>ジコウ</t>
    </rPh>
    <rPh sb="18" eb="20">
      <t>ナイヨウ</t>
    </rPh>
    <phoneticPr fontId="11"/>
  </si>
  <si>
    <t>事務室の平面図</t>
    <rPh sb="0" eb="3">
      <t>ジムシツ</t>
    </rPh>
    <rPh sb="4" eb="7">
      <t>ヘイメンズ</t>
    </rPh>
    <phoneticPr fontId="11"/>
  </si>
  <si>
    <t>00　基礎分野</t>
    <rPh sb="3" eb="5">
      <t>キソ</t>
    </rPh>
    <rPh sb="5" eb="7">
      <t>ブンヤ</t>
    </rPh>
    <phoneticPr fontId="11"/>
  </si>
  <si>
    <t>‐</t>
    <phoneticPr fontId="11"/>
  </si>
  <si>
    <t>時間
小計</t>
    <rPh sb="0" eb="2">
      <t>ジカン</t>
    </rPh>
    <rPh sb="3" eb="5">
      <t>ショウケイ</t>
    </rPh>
    <phoneticPr fontId="11"/>
  </si>
  <si>
    <t>訓練開始日</t>
    <rPh sb="0" eb="2">
      <t>クンレン</t>
    </rPh>
    <rPh sb="2" eb="4">
      <t>カイシ</t>
    </rPh>
    <rPh sb="4" eb="5">
      <t>ヒ</t>
    </rPh>
    <phoneticPr fontId="11"/>
  </si>
  <si>
    <t>訓練終了日</t>
    <rPh sb="0" eb="2">
      <t>クンレン</t>
    </rPh>
    <rPh sb="2" eb="4">
      <t>シュウリョウ</t>
    </rPh>
    <rPh sb="4" eb="5">
      <t>ヒ</t>
    </rPh>
    <phoneticPr fontId="11"/>
  </si>
  <si>
    <t>暦日数</t>
    <rPh sb="0" eb="1">
      <t>コヨミ</t>
    </rPh>
    <rPh sb="1" eb="3">
      <t>ニッスウ</t>
    </rPh>
    <phoneticPr fontId="11"/>
  </si>
  <si>
    <t>✔</t>
  </si>
  <si>
    <t>施設所在地・電話番号</t>
    <rPh sb="0" eb="2">
      <t>シセツ</t>
    </rPh>
    <rPh sb="2" eb="5">
      <t>ショザイチ</t>
    </rPh>
    <rPh sb="6" eb="8">
      <t>デンワ</t>
    </rPh>
    <rPh sb="8" eb="10">
      <t>バンゴウ</t>
    </rPh>
    <phoneticPr fontId="11"/>
  </si>
  <si>
    <t>最寄駅</t>
    <rPh sb="0" eb="2">
      <t>モヨ</t>
    </rPh>
    <rPh sb="2" eb="3">
      <t>エキ</t>
    </rPh>
    <phoneticPr fontId="11"/>
  </si>
  <si>
    <t>訓練内容及び受入体制</t>
    <rPh sb="0" eb="2">
      <t>クンレン</t>
    </rPh>
    <rPh sb="2" eb="4">
      <t>ナイヨウ</t>
    </rPh>
    <rPh sb="4" eb="5">
      <t>オヨ</t>
    </rPh>
    <rPh sb="6" eb="7">
      <t>ウ</t>
    </rPh>
    <rPh sb="7" eb="8">
      <t>イ</t>
    </rPh>
    <rPh sb="8" eb="10">
      <t>タイセイ</t>
    </rPh>
    <phoneticPr fontId="11"/>
  </si>
  <si>
    <t>管理責任者
氏名(役職)</t>
    <rPh sb="0" eb="2">
      <t>カンリ</t>
    </rPh>
    <rPh sb="2" eb="5">
      <t>セキニンシャ</t>
    </rPh>
    <rPh sb="6" eb="8">
      <t>シメイ</t>
    </rPh>
    <rPh sb="9" eb="11">
      <t>ヤクショク</t>
    </rPh>
    <phoneticPr fontId="11"/>
  </si>
  <si>
    <t>訓練評価者
氏名（役職）</t>
    <rPh sb="0" eb="2">
      <t>クンレン</t>
    </rPh>
    <rPh sb="2" eb="5">
      <t>ヒョウカシャ</t>
    </rPh>
    <rPh sb="6" eb="8">
      <t>シメイ</t>
    </rPh>
    <rPh sb="9" eb="11">
      <t>ヤクショク</t>
    </rPh>
    <phoneticPr fontId="11"/>
  </si>
  <si>
    <t>事務担当者
氏名(役職)</t>
    <rPh sb="0" eb="2">
      <t>ジム</t>
    </rPh>
    <rPh sb="2" eb="5">
      <t>タントウシャ</t>
    </rPh>
    <rPh sb="6" eb="8">
      <t>シメイ</t>
    </rPh>
    <rPh sb="9" eb="11">
      <t>ヤクショク</t>
    </rPh>
    <phoneticPr fontId="11"/>
  </si>
  <si>
    <t>受講者15人あたり1人以上（助手を含む。グループに分かれる場合にはグループごと）配置し、かつ実技の危険の程度・指導の難易度・受講者の特性に応じて、きめ細かい指導ができる講師の数である。</t>
    <rPh sb="0" eb="3">
      <t>ジュコウシャ</t>
    </rPh>
    <rPh sb="5" eb="6">
      <t>ヒト</t>
    </rPh>
    <rPh sb="10" eb="11">
      <t>ヒト</t>
    </rPh>
    <rPh sb="11" eb="13">
      <t>イジョウ</t>
    </rPh>
    <rPh sb="14" eb="16">
      <t>ジョシュ</t>
    </rPh>
    <rPh sb="17" eb="18">
      <t>フク</t>
    </rPh>
    <rPh sb="25" eb="26">
      <t>ワ</t>
    </rPh>
    <rPh sb="29" eb="31">
      <t>バアイ</t>
    </rPh>
    <rPh sb="40" eb="42">
      <t>ハイチ</t>
    </rPh>
    <rPh sb="46" eb="48">
      <t>ジツギ</t>
    </rPh>
    <rPh sb="49" eb="51">
      <t>キケン</t>
    </rPh>
    <rPh sb="52" eb="54">
      <t>テイド</t>
    </rPh>
    <rPh sb="55" eb="57">
      <t>シドウ</t>
    </rPh>
    <rPh sb="58" eb="61">
      <t>ナンイド</t>
    </rPh>
    <rPh sb="62" eb="65">
      <t>ジュコウシャ</t>
    </rPh>
    <rPh sb="66" eb="68">
      <t>トクセイ</t>
    </rPh>
    <rPh sb="69" eb="70">
      <t>オウ</t>
    </rPh>
    <rPh sb="75" eb="76">
      <t>コマ</t>
    </rPh>
    <rPh sb="78" eb="80">
      <t>シドウ</t>
    </rPh>
    <rPh sb="84" eb="86">
      <t>コウシ</t>
    </rPh>
    <rPh sb="87" eb="88">
      <t>カズ</t>
    </rPh>
    <phoneticPr fontId="11"/>
  </si>
  <si>
    <t>受入予定人数</t>
    <rPh sb="0" eb="1">
      <t>ウ</t>
    </rPh>
    <rPh sb="1" eb="2">
      <t>イ</t>
    </rPh>
    <rPh sb="2" eb="4">
      <t>ヨテイ</t>
    </rPh>
    <rPh sb="4" eb="6">
      <t>ニンズウ</t>
    </rPh>
    <phoneticPr fontId="11"/>
  </si>
  <si>
    <t>か月目</t>
    <rPh sb="1" eb="2">
      <t>ゲツ</t>
    </rPh>
    <rPh sb="2" eb="3">
      <t>メ</t>
    </rPh>
    <phoneticPr fontId="11"/>
  </si>
  <si>
    <t>No</t>
    <phoneticPr fontId="11"/>
  </si>
  <si>
    <t>TEL</t>
    <phoneticPr fontId="11"/>
  </si>
  <si>
    <t>訓練運営体制</t>
    <rPh sb="0" eb="2">
      <t>クンレン</t>
    </rPh>
    <rPh sb="2" eb="4">
      <t>ウンエイ</t>
    </rPh>
    <rPh sb="4" eb="6">
      <t>タイセイ</t>
    </rPh>
    <phoneticPr fontId="11"/>
  </si>
  <si>
    <t>のとおり</t>
    <phoneticPr fontId="11"/>
  </si>
  <si>
    <t>第１３の１号</t>
    <rPh sb="5" eb="6">
      <t>ゴウ</t>
    </rPh>
    <phoneticPr fontId="10"/>
  </si>
  <si>
    <t>第１３の２号</t>
    <rPh sb="5" eb="6">
      <t>ゴウ</t>
    </rPh>
    <phoneticPr fontId="10"/>
  </si>
  <si>
    <t>第１４号</t>
    <rPh sb="0" eb="1">
      <t>ダイ</t>
    </rPh>
    <rPh sb="3" eb="4">
      <t>ゴウ</t>
    </rPh>
    <phoneticPr fontId="10"/>
  </si>
  <si>
    <t>第１５の１号</t>
    <rPh sb="0" eb="1">
      <t>ダイ</t>
    </rPh>
    <rPh sb="5" eb="6">
      <t>ゴウ</t>
    </rPh>
    <phoneticPr fontId="11"/>
  </si>
  <si>
    <t>第１５の２号</t>
    <rPh sb="0" eb="1">
      <t>ダイ</t>
    </rPh>
    <rPh sb="5" eb="6">
      <t>ゴウ</t>
    </rPh>
    <phoneticPr fontId="11"/>
  </si>
  <si>
    <t>第１６の２号</t>
    <rPh sb="5" eb="6">
      <t>ゴウ</t>
    </rPh>
    <phoneticPr fontId="11"/>
  </si>
  <si>
    <t>第１７号</t>
    <rPh sb="0" eb="1">
      <t>ダイ</t>
    </rPh>
    <phoneticPr fontId="11"/>
  </si>
  <si>
    <t>第１８号</t>
    <rPh sb="0" eb="1">
      <t>ダイ</t>
    </rPh>
    <phoneticPr fontId="11"/>
  </si>
  <si>
    <t>認定様式第12号</t>
    <phoneticPr fontId="11"/>
  </si>
  <si>
    <t>認定様式第14号</t>
    <phoneticPr fontId="11"/>
  </si>
  <si>
    <t>認定様式第15の１号</t>
    <rPh sb="0" eb="2">
      <t>ニンテイ</t>
    </rPh>
    <rPh sb="2" eb="4">
      <t>ヨウシキ</t>
    </rPh>
    <rPh sb="4" eb="5">
      <t>ダイ</t>
    </rPh>
    <rPh sb="9" eb="10">
      <t>ゴウ</t>
    </rPh>
    <phoneticPr fontId="11"/>
  </si>
  <si>
    <t>認定様式第15の２号</t>
    <rPh sb="0" eb="2">
      <t>ニンテイ</t>
    </rPh>
    <rPh sb="2" eb="4">
      <t>ヨウシキ</t>
    </rPh>
    <rPh sb="4" eb="5">
      <t>ダイ</t>
    </rPh>
    <rPh sb="9" eb="10">
      <t>ゴウ</t>
    </rPh>
    <phoneticPr fontId="11"/>
  </si>
  <si>
    <t>認定様式第17号</t>
    <rPh sb="0" eb="2">
      <t>ニンテイ</t>
    </rPh>
    <rPh sb="2" eb="4">
      <t>ヨウシキ</t>
    </rPh>
    <rPh sb="4" eb="5">
      <t>ダイ</t>
    </rPh>
    <rPh sb="7" eb="8">
      <t>ゴウ</t>
    </rPh>
    <phoneticPr fontId="11"/>
  </si>
  <si>
    <t>認定様式第18号</t>
    <phoneticPr fontId="11"/>
  </si>
  <si>
    <t>月/日</t>
    <rPh sb="0" eb="1">
      <t>ツキ</t>
    </rPh>
    <rPh sb="2" eb="3">
      <t>ヒ</t>
    </rPh>
    <phoneticPr fontId="11"/>
  </si>
  <si>
    <r>
      <t>代表者</t>
    </r>
    <r>
      <rPr>
        <sz val="11"/>
        <rFont val="ＭＳ Ｐゴシック"/>
        <family val="3"/>
        <charset val="128"/>
      </rPr>
      <t>役職名・氏名</t>
    </r>
    <rPh sb="0" eb="2">
      <t>ダイヒョウ</t>
    </rPh>
    <rPh sb="2" eb="3">
      <t>シャ</t>
    </rPh>
    <rPh sb="3" eb="6">
      <t>ヤクショクメイ</t>
    </rPh>
    <rPh sb="7" eb="9">
      <t>シメイ</t>
    </rPh>
    <phoneticPr fontId="11"/>
  </si>
  <si>
    <t>※1　企業実習を予定している場合は、様式第10号～12号を作成のうえ提出してください。</t>
    <rPh sb="3" eb="5">
      <t>キギョウ</t>
    </rPh>
    <rPh sb="5" eb="7">
      <t>ジッシュウ</t>
    </rPh>
    <rPh sb="8" eb="10">
      <t>ヨテイ</t>
    </rPh>
    <rPh sb="14" eb="16">
      <t>バアイ</t>
    </rPh>
    <rPh sb="18" eb="20">
      <t>ヨウシキ</t>
    </rPh>
    <rPh sb="20" eb="21">
      <t>ダイ</t>
    </rPh>
    <rPh sb="23" eb="24">
      <t>ゴウ</t>
    </rPh>
    <rPh sb="27" eb="28">
      <t>ゴウ</t>
    </rPh>
    <rPh sb="29" eb="31">
      <t>サクセイ</t>
    </rPh>
    <rPh sb="34" eb="36">
      <t>テイシュツ</t>
    </rPh>
    <phoneticPr fontId="11"/>
  </si>
  <si>
    <t>時間合計</t>
    <rPh sb="0" eb="2">
      <t>ジカン</t>
    </rPh>
    <rPh sb="2" eb="4">
      <t>ゴウケイ</t>
    </rPh>
    <phoneticPr fontId="11"/>
  </si>
  <si>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1"/>
  </si>
  <si>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5">
      <t>コウツウヒ</t>
    </rPh>
    <rPh sb="55" eb="56">
      <t>ナド</t>
    </rPh>
    <rPh sb="57" eb="58">
      <t>フク</t>
    </rPh>
    <rPh sb="61" eb="63">
      <t>キニュウ</t>
    </rPh>
    <phoneticPr fontId="11"/>
  </si>
  <si>
    <t>訓練期間中に少なくとも３回以上（訓練を受ける期間が３か月に満たない場合は、１か月に少なくとも１回以上）ジョブ・カードを活用したキャリアコンサルティングを行うこと。＜必須＞※　実施時期を様式6号日別計画表に記載してください。</t>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phoneticPr fontId="11"/>
  </si>
  <si>
    <t>認定様式第２号</t>
    <phoneticPr fontId="11"/>
  </si>
  <si>
    <t>　　　　年　　　　月　　　　日</t>
    <rPh sb="4" eb="5">
      <t>ネン</t>
    </rPh>
    <rPh sb="9" eb="10">
      <t>ツキ</t>
    </rPh>
    <rPh sb="14" eb="15">
      <t>ヒ</t>
    </rPh>
    <phoneticPr fontId="59"/>
  </si>
  <si>
    <t>　 　年 　　月 　　日</t>
    <rPh sb="3" eb="4">
      <t>ネン</t>
    </rPh>
    <rPh sb="7" eb="8">
      <t>ツキ</t>
    </rPh>
    <rPh sb="11" eb="12">
      <t>ヒ</t>
    </rPh>
    <phoneticPr fontId="59"/>
  </si>
  <si>
    <t>証明書類</t>
    <rPh sb="0" eb="2">
      <t>ショウメイ</t>
    </rPh>
    <rPh sb="2" eb="4">
      <t>ショルイ</t>
    </rPh>
    <phoneticPr fontId="11"/>
  </si>
  <si>
    <t>　　　※　記入した類型に該当することを証明する職務経歴書、資格・免許証等の写しを併せて提出してください。</t>
    <phoneticPr fontId="11"/>
  </si>
  <si>
    <t>認定様式第7の1号（表面）</t>
    <rPh sb="10" eb="11">
      <t>オモテ</t>
    </rPh>
    <rPh sb="11" eb="12">
      <t>メン</t>
    </rPh>
    <phoneticPr fontId="11"/>
  </si>
  <si>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11"/>
  </si>
  <si>
    <t>資格・免許証</t>
    <rPh sb="0" eb="2">
      <t>シカク</t>
    </rPh>
    <rPh sb="3" eb="6">
      <t>メンキョショウ</t>
    </rPh>
    <phoneticPr fontId="11"/>
  </si>
  <si>
    <t>その他</t>
    <rPh sb="2" eb="3">
      <t>ホカ</t>
    </rPh>
    <phoneticPr fontId="11"/>
  </si>
  <si>
    <t>　　　　　　　　   　(注意事項)</t>
    <phoneticPr fontId="11"/>
  </si>
  <si>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11"/>
  </si>
  <si>
    <t>　　　　   　　   　    なお、認定取消等となった場合、当該取消の日から起算して５年間又は永久に、当該都道府県又は全国において求職者支援訓練の認定を受けることが</t>
    <phoneticPr fontId="11"/>
  </si>
  <si>
    <t>　　　　　　　　　　　できませんのでご留意ください。</t>
    <phoneticPr fontId="11"/>
  </si>
  <si>
    <t xml:space="preserve">       いることを確認してください。</t>
    <phoneticPr fontId="11"/>
  </si>
  <si>
    <t>　　　　　　なお、講師が職務経歴書を作成していない場合や職務経歴書の記載内容だけでは「求職者支援訓練の講師として認められる類型」に適合することが確認できない</t>
    <phoneticPr fontId="11"/>
  </si>
  <si>
    <t>　　　　　場合には「講師の経歴等確認書（認定様式第７の３号）」を提出してください。　</t>
    <phoneticPr fontId="11"/>
  </si>
  <si>
    <t>勤務
形態</t>
    <rPh sb="0" eb="2">
      <t>キンム</t>
    </rPh>
    <rPh sb="3" eb="5">
      <t>ケイタイ</t>
    </rPh>
    <phoneticPr fontId="11"/>
  </si>
  <si>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11"/>
  </si>
  <si>
    <t>　　 ④　実技にあっては、受講者15人を超えるときは講師を２人以上配置する必要がありますが、２人目以降の講師の代わりに助手を配置することが出来ます。</t>
    <rPh sb="5" eb="7">
      <t>ジツギ</t>
    </rPh>
    <rPh sb="55" eb="56">
      <t>カ</t>
    </rPh>
    <rPh sb="59" eb="61">
      <t>ジョシュ</t>
    </rPh>
    <rPh sb="62" eb="64">
      <t>ハイチ</t>
    </rPh>
    <rPh sb="69" eb="71">
      <t>デキ</t>
    </rPh>
    <phoneticPr fontId="11"/>
  </si>
  <si>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11"/>
  </si>
  <si>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11"/>
  </si>
  <si>
    <t>選定における加点要素確認表（実績枠）</t>
    <rPh sb="0" eb="2">
      <t>センテイ</t>
    </rPh>
    <rPh sb="6" eb="8">
      <t>カテン</t>
    </rPh>
    <rPh sb="8" eb="10">
      <t>ヨウソ</t>
    </rPh>
    <rPh sb="10" eb="13">
      <t>カクニンヒョウ</t>
    </rPh>
    <rPh sb="14" eb="16">
      <t>ジッセキ</t>
    </rPh>
    <rPh sb="16" eb="17">
      <t>ワク</t>
    </rPh>
    <phoneticPr fontId="11"/>
  </si>
  <si>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11"/>
  </si>
  <si>
    <t>ビジネスヒューマン</t>
    <phoneticPr fontId="59"/>
  </si>
  <si>
    <t>最終行</t>
    <rPh sb="0" eb="3">
      <t>サイシュウギョウ</t>
    </rPh>
    <phoneticPr fontId="11"/>
  </si>
  <si>
    <t>№</t>
    <phoneticPr fontId="11"/>
  </si>
  <si>
    <t>第２号</t>
    <phoneticPr fontId="11"/>
  </si>
  <si>
    <t>第３号</t>
    <phoneticPr fontId="11"/>
  </si>
  <si>
    <t>第４号</t>
    <phoneticPr fontId="11"/>
  </si>
  <si>
    <t>第５号</t>
    <phoneticPr fontId="11"/>
  </si>
  <si>
    <t>第６号</t>
    <phoneticPr fontId="11"/>
  </si>
  <si>
    <t>日別計画表</t>
    <phoneticPr fontId="11"/>
  </si>
  <si>
    <t>第８号</t>
    <phoneticPr fontId="11"/>
  </si>
  <si>
    <t>第９号</t>
    <phoneticPr fontId="11"/>
  </si>
  <si>
    <t>第１０号</t>
    <phoneticPr fontId="11"/>
  </si>
  <si>
    <t>第１２号</t>
    <phoneticPr fontId="11"/>
  </si>
  <si>
    <t>就職活動計画/職業生活設計　自己評価シート</t>
    <phoneticPr fontId="11"/>
  </si>
  <si>
    <t>－</t>
    <phoneticPr fontId="11"/>
  </si>
  <si>
    <t>２　訓練分野</t>
    <phoneticPr fontId="11"/>
  </si>
  <si>
    <t>03 営業・販売・事務分野</t>
    <phoneticPr fontId="11"/>
  </si>
  <si>
    <t>（貴機関が初めて本分野の訓練を実施する場合はチェックしてください）</t>
    <phoneticPr fontId="11"/>
  </si>
  <si>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11"/>
  </si>
  <si>
    <t>　３　加入予定の保険に関するリーフレット等</t>
    <rPh sb="8" eb="10">
      <t>ホケン</t>
    </rPh>
    <phoneticPr fontId="11"/>
  </si>
  <si>
    <t>提出済みの書類</t>
    <phoneticPr fontId="11"/>
  </si>
  <si>
    <t>　４　事業実績を確認できる書類</t>
    <rPh sb="3" eb="5">
      <t>ジギョウ</t>
    </rPh>
    <rPh sb="5" eb="7">
      <t>ジッセキ</t>
    </rPh>
    <rPh sb="8" eb="10">
      <t>カクニン</t>
    </rPh>
    <rPh sb="13" eb="15">
      <t>ショルイ</t>
    </rPh>
    <phoneticPr fontId="11"/>
  </si>
  <si>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11"/>
  </si>
  <si>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11"/>
  </si>
  <si>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11"/>
  </si>
  <si>
    <t>令和</t>
    <rPh sb="0" eb="2">
      <t>レイワ</t>
    </rPh>
    <phoneticPr fontId="11"/>
  </si>
  <si>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11"/>
  </si>
  <si>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11"/>
  </si>
  <si>
    <t>FBB1G0202</t>
    <phoneticPr fontId="11"/>
  </si>
  <si>
    <t>訓練実施会場名</t>
    <rPh sb="0" eb="1">
      <t>クンレン</t>
    </rPh>
    <rPh sb="3" eb="5">
      <t>カイジョウ</t>
    </rPh>
    <rPh sb="5" eb="6">
      <t>メイ</t>
    </rPh>
    <phoneticPr fontId="11"/>
  </si>
  <si>
    <t>訓練実施会場郵便番号</t>
    <rPh sb="0" eb="2">
      <t>クンレン</t>
    </rPh>
    <rPh sb="4" eb="6">
      <t>カイジョウ</t>
    </rPh>
    <phoneticPr fontId="11"/>
  </si>
  <si>
    <t>訓練実施会場所在地１</t>
    <phoneticPr fontId="11"/>
  </si>
  <si>
    <t>訓練実施会場所在地２</t>
    <phoneticPr fontId="11"/>
  </si>
  <si>
    <t>担当者氏名</t>
    <rPh sb="0" eb="3">
      <t>タントウシャ</t>
    </rPh>
    <phoneticPr fontId="11"/>
  </si>
  <si>
    <t>担当者連絡先電話番号１</t>
    <rPh sb="0" eb="3">
      <t>タントウシャ</t>
    </rPh>
    <phoneticPr fontId="11"/>
  </si>
  <si>
    <t>担当者連絡先電話番号２</t>
    <phoneticPr fontId="11"/>
  </si>
  <si>
    <t>担当者連絡先電話番号３</t>
    <phoneticPr fontId="11"/>
  </si>
  <si>
    <t>担当者連絡先メールアドレス</t>
    <phoneticPr fontId="11"/>
  </si>
  <si>
    <t>４　訓練実施会場</t>
    <rPh sb="2" eb="8">
      <t>クンレンジッシカイジョウ</t>
    </rPh>
    <phoneticPr fontId="11"/>
  </si>
  <si>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184" eb="186">
      <t>メイショウ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11"/>
  </si>
  <si>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11"/>
  </si>
  <si>
    <t>訓練実施施設名</t>
    <rPh sb="0" eb="2">
      <t>クンレン</t>
    </rPh>
    <rPh sb="2" eb="4">
      <t>ジッシ</t>
    </rPh>
    <rPh sb="4" eb="6">
      <t>シセツ</t>
    </rPh>
    <rPh sb="6" eb="7">
      <t>メイ</t>
    </rPh>
    <phoneticPr fontId="11"/>
  </si>
  <si>
    <t>訓練コース番号</t>
    <rPh sb="0" eb="2">
      <t>クンレン</t>
    </rPh>
    <rPh sb="5" eb="7">
      <t>バンゴウ</t>
    </rPh>
    <phoneticPr fontId="59"/>
  </si>
  <si>
    <t>05 介護・医療・福祉分野</t>
    <phoneticPr fontId="11"/>
  </si>
  <si>
    <t>05 介護・医療・福祉分野</t>
    <phoneticPr fontId="11"/>
  </si>
  <si>
    <t>・いずれもサポート対象になっているものである</t>
    <phoneticPr fontId="11"/>
  </si>
  <si>
    <t>・サポート対象より古いものがある
　（訓練で必要がある場合は任意様式でその理由書を添付すること　）</t>
    <rPh sb="5" eb="7">
      <t>タイショウ</t>
    </rPh>
    <phoneticPr fontId="11"/>
  </si>
  <si>
    <t>④
訓練の種別
※リストから
選択すること。</t>
    <rPh sb="2" eb="4">
      <t>クンレン</t>
    </rPh>
    <rPh sb="5" eb="7">
      <t>シュベツ</t>
    </rPh>
    <rPh sb="16" eb="18">
      <t>センタク</t>
    </rPh>
    <phoneticPr fontId="42"/>
  </si>
  <si>
    <t>訓練科名(訓練コース番号)</t>
    <rPh sb="0" eb="3">
      <t>クンレンカ</t>
    </rPh>
    <rPh sb="3" eb="4">
      <t>メイ</t>
    </rPh>
    <rPh sb="5" eb="7">
      <t>クンレン</t>
    </rPh>
    <rPh sb="10" eb="12">
      <t>バンゴウ</t>
    </rPh>
    <phoneticPr fontId="11"/>
  </si>
  <si>
    <t>　キャリアコンサルティング担当者氏名：</t>
    <rPh sb="13" eb="16">
      <t>タントウシャ</t>
    </rPh>
    <rPh sb="16" eb="18">
      <t>シメイ</t>
    </rPh>
    <phoneticPr fontId="11"/>
  </si>
  <si>
    <t>以下に掲げる要件を保有し、業務を行う就職支援責任者を配置していること。＜必須＞</t>
    <phoneticPr fontId="11"/>
  </si>
  <si>
    <t>（２）キャリアコンサルティング担当者の配置</t>
    <rPh sb="15" eb="18">
      <t>タントウシャ</t>
    </rPh>
    <rPh sb="19" eb="21">
      <t>ハイチ</t>
    </rPh>
    <phoneticPr fontId="11"/>
  </si>
  <si>
    <t>キャリアコンサルティングを行う者として、業務を行うキャリアコンサルティング担当者を配置している。</t>
    <rPh sb="37" eb="40">
      <t>タントウシャ</t>
    </rPh>
    <phoneticPr fontId="11"/>
  </si>
  <si>
    <t>過去１年間に「民間教育訓練機関における職業訓練サービスの質の向上のための自己診断表」を作成して検証等を行っている。</t>
    <rPh sb="0" eb="2">
      <t>カコ</t>
    </rPh>
    <rPh sb="3" eb="5">
      <t>ネンカン</t>
    </rPh>
    <rPh sb="7" eb="9">
      <t>ミンカン</t>
    </rPh>
    <rPh sb="9" eb="11">
      <t>キョウイク</t>
    </rPh>
    <rPh sb="11" eb="13">
      <t>クンレン</t>
    </rPh>
    <rPh sb="13" eb="15">
      <t>キカン</t>
    </rPh>
    <rPh sb="19" eb="21">
      <t>ショクギョウ</t>
    </rPh>
    <rPh sb="21" eb="23">
      <t>クンレン</t>
    </rPh>
    <rPh sb="28" eb="29">
      <t>シツ</t>
    </rPh>
    <rPh sb="30" eb="32">
      <t>コウジョウ</t>
    </rPh>
    <rPh sb="36" eb="38">
      <t>ジコ</t>
    </rPh>
    <rPh sb="38" eb="40">
      <t>シンダン</t>
    </rPh>
    <rPh sb="40" eb="41">
      <t>オモテ</t>
    </rPh>
    <rPh sb="43" eb="45">
      <t>サクセイ</t>
    </rPh>
    <rPh sb="47" eb="49">
      <t>ケンショウ</t>
    </rPh>
    <rPh sb="49" eb="50">
      <t>トウ</t>
    </rPh>
    <rPh sb="51" eb="52">
      <t>オコナ</t>
    </rPh>
    <phoneticPr fontId="11"/>
  </si>
  <si>
    <t>過去１年間に「民間教育訓練機関における職業訓練サービスの質の向上のための自己診断表」を作成して検証等を行っている。</t>
    <phoneticPr fontId="11"/>
  </si>
  <si>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11"/>
  </si>
  <si>
    <t>・【サービスガイド研修受講】あり
修了証書（写）、修了証明書（写）又は受講証明書（写）を添付
（講師又は事務担当者の場合は、申請者と直接雇用関係であることがわかる書類を添付）</t>
    <rPh sb="9" eb="11">
      <t>ケンシュウ</t>
    </rPh>
    <rPh sb="11" eb="13">
      <t>ジュコウ</t>
    </rPh>
    <rPh sb="17" eb="19">
      <t>シュウリョウ</t>
    </rPh>
    <phoneticPr fontId="11"/>
  </si>
  <si>
    <t>・定員分の企業実習先を確保している（詳細は様式第１０号）</t>
    <phoneticPr fontId="11"/>
  </si>
  <si>
    <t>・実際に生産活動や営業活動を行っている事業所における、雇用関係に入らずに行う実習形式による実践的な訓練内容である</t>
    <phoneticPr fontId="11"/>
  </si>
  <si>
    <t>・訓練実施事業所の就業規則に基づく所定労働時間内に行われている</t>
    <phoneticPr fontId="11"/>
  </si>
  <si>
    <t>・企業実習先に、実習指導者、訓練評価者、管理責任者を１名以上確保している（それぞれは兼務可）</t>
    <phoneticPr fontId="11"/>
  </si>
  <si>
    <t>・安全衛生に関する知識・技術の習得を目的としたカリキュラムを含んでいる</t>
    <phoneticPr fontId="11"/>
  </si>
  <si>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11"/>
  </si>
  <si>
    <t>・企業実習先への指導が適正かつ効果的に実施できる</t>
    <phoneticPr fontId="11"/>
  </si>
  <si>
    <t>・実習が行われる事業所の事業主及び従業員が、認定基準の欠格要件に該当しないことを確認している</t>
    <rPh sb="22" eb="24">
      <t>ニンテイ</t>
    </rPh>
    <rPh sb="24" eb="26">
      <t>キジュン</t>
    </rPh>
    <phoneticPr fontId="11"/>
  </si>
  <si>
    <t>・委託先に、講師、訓練評価者、管理責任者を１名以上確保している（それぞれは兼務可）</t>
    <rPh sb="1" eb="4">
      <t>イタクサキ</t>
    </rPh>
    <rPh sb="6" eb="8">
      <t>コウシ</t>
    </rPh>
    <phoneticPr fontId="11"/>
  </si>
  <si>
    <t>・職業能力開発講習の教科の一部又は全部を委託する機関を確保している（詳細は様式第１8号）</t>
    <rPh sb="1" eb="3">
      <t>ショクギョウ</t>
    </rPh>
    <rPh sb="3" eb="5">
      <t>ノウリョク</t>
    </rPh>
    <rPh sb="5" eb="7">
      <t>カイハツ</t>
    </rPh>
    <rPh sb="7" eb="9">
      <t>コウシュウ</t>
    </rPh>
    <rPh sb="10" eb="12">
      <t>キョウカ</t>
    </rPh>
    <rPh sb="13" eb="15">
      <t>イチブ</t>
    </rPh>
    <rPh sb="15" eb="16">
      <t>マタ</t>
    </rPh>
    <rPh sb="17" eb="19">
      <t>ゼンブ</t>
    </rPh>
    <rPh sb="20" eb="22">
      <t>イタク</t>
    </rPh>
    <rPh sb="24" eb="26">
      <t>キカン</t>
    </rPh>
    <rPh sb="27" eb="29">
      <t>カクホ</t>
    </rPh>
    <rPh sb="34" eb="36">
      <t>ショウサイ</t>
    </rPh>
    <rPh sb="37" eb="39">
      <t>ヨウシキ</t>
    </rPh>
    <rPh sb="39" eb="40">
      <t>ダイ</t>
    </rPh>
    <rPh sb="42" eb="43">
      <t>ゴウ</t>
    </rPh>
    <phoneticPr fontId="11"/>
  </si>
  <si>
    <t>・委託先が、労働基準法及び労働安全衛生法等の規定に準ずる取扱いをしていることを確認している</t>
    <rPh sb="1" eb="3">
      <t>イタク</t>
    </rPh>
    <rPh sb="13" eb="15">
      <t>ロウドウ</t>
    </rPh>
    <rPh sb="15" eb="17">
      <t>アンゼン</t>
    </rPh>
    <rPh sb="17" eb="20">
      <t>エイセイホウ</t>
    </rPh>
    <rPh sb="20" eb="21">
      <t>ナド</t>
    </rPh>
    <phoneticPr fontId="11"/>
  </si>
  <si>
    <t>・委託先への指導が適正かつ効果的に実施できる</t>
    <rPh sb="1" eb="3">
      <t>イタク</t>
    </rPh>
    <phoneticPr fontId="11"/>
  </si>
  <si>
    <t>・委託業務の実施に係る関係書類を整備し、委託元及び機構からの照会等に対応できる</t>
    <rPh sb="1" eb="3">
      <t>イタク</t>
    </rPh>
    <rPh sb="3" eb="5">
      <t>ギョウム</t>
    </rPh>
    <rPh sb="6" eb="8">
      <t>ジッシ</t>
    </rPh>
    <rPh sb="9" eb="10">
      <t>カカ</t>
    </rPh>
    <rPh sb="11" eb="13">
      <t>カンケイ</t>
    </rPh>
    <rPh sb="13" eb="15">
      <t>ショルイ</t>
    </rPh>
    <rPh sb="16" eb="18">
      <t>セイビ</t>
    </rPh>
    <rPh sb="20" eb="22">
      <t>イタク</t>
    </rPh>
    <rPh sb="22" eb="23">
      <t>モト</t>
    </rPh>
    <rPh sb="23" eb="24">
      <t>オヨ</t>
    </rPh>
    <rPh sb="25" eb="27">
      <t>キコウ</t>
    </rPh>
    <rPh sb="30" eb="32">
      <t>ショウカイ</t>
    </rPh>
    <rPh sb="32" eb="33">
      <t>トウ</t>
    </rPh>
    <rPh sb="34" eb="36">
      <t>タイオウ</t>
    </rPh>
    <phoneticPr fontId="11"/>
  </si>
  <si>
    <t>・委託先の事業主及び従業員が、認定基準の欠格要件に該当しないことを確認している</t>
    <rPh sb="1" eb="4">
      <t>イタクサキ</t>
    </rPh>
    <rPh sb="15" eb="17">
      <t>ニンテイ</t>
    </rPh>
    <rPh sb="17" eb="19">
      <t>キジュン</t>
    </rPh>
    <phoneticPr fontId="11"/>
  </si>
  <si>
    <t>実技（パソコンを使用する科目を含む）</t>
    <rPh sb="0" eb="2">
      <t>ジツギ</t>
    </rPh>
    <phoneticPr fontId="11"/>
  </si>
  <si>
    <t>・　研修を実施する事業所の所在する都道府県等で研修の指定申請手続きを済ませている</t>
    <rPh sb="21" eb="22">
      <t>トウ</t>
    </rPh>
    <phoneticPr fontId="11"/>
  </si>
  <si>
    <t>・事務、休憩エリアは含まない</t>
    <rPh sb="1" eb="3">
      <t>ジム</t>
    </rPh>
    <rPh sb="4" eb="6">
      <t>キュウケイ</t>
    </rPh>
    <rPh sb="10" eb="11">
      <t>フク</t>
    </rPh>
    <phoneticPr fontId="11"/>
  </si>
  <si>
    <t>※就職支援責任者がキャリアコンサルティングを行う場合は、就職支援責任者の氏名及び登録番号を記入、添付書類を添付してください。</t>
    <rPh sb="48" eb="50">
      <t>テンプ</t>
    </rPh>
    <rPh sb="50" eb="52">
      <t>ショルイ</t>
    </rPh>
    <rPh sb="53" eb="55">
      <t>テンプ</t>
    </rPh>
    <phoneticPr fontId="11"/>
  </si>
  <si>
    <t>（３）就職支援等の実施（実施する支援の□の該当箇所にチェックをしてください。）</t>
    <phoneticPr fontId="11"/>
  </si>
  <si>
    <t>職場見学等実施計画書</t>
    <rPh sb="0" eb="2">
      <t>ショクバ</t>
    </rPh>
    <rPh sb="2" eb="4">
      <t>ケンガク</t>
    </rPh>
    <rPh sb="4" eb="5">
      <t>トウ</t>
    </rPh>
    <rPh sb="5" eb="7">
      <t>ジッシ</t>
    </rPh>
    <rPh sb="7" eb="10">
      <t>ケイカクショ</t>
    </rPh>
    <phoneticPr fontId="10"/>
  </si>
  <si>
    <t>提出日：</t>
    <rPh sb="0" eb="3">
      <t>テイシュツビ</t>
    </rPh>
    <phoneticPr fontId="10"/>
  </si>
  <si>
    <t>■訓練実施機関名</t>
    <rPh sb="1" eb="3">
      <t>クンレン</t>
    </rPh>
    <rPh sb="3" eb="5">
      <t>ジッシ</t>
    </rPh>
    <rPh sb="5" eb="7">
      <t>キカン</t>
    </rPh>
    <rPh sb="7" eb="8">
      <t>メイ</t>
    </rPh>
    <phoneticPr fontId="11"/>
  </si>
  <si>
    <t>■訓練科名</t>
    <rPh sb="1" eb="3">
      <t>クンレン</t>
    </rPh>
    <rPh sb="3" eb="5">
      <t>カメイ</t>
    </rPh>
    <phoneticPr fontId="11"/>
  </si>
  <si>
    <t>事業所名</t>
    <rPh sb="0" eb="3">
      <t>ジギョウショ</t>
    </rPh>
    <rPh sb="3" eb="4">
      <t>メイ</t>
    </rPh>
    <phoneticPr fontId="11"/>
  </si>
  <si>
    <t>所在地</t>
    <rPh sb="0" eb="3">
      <t>ショザイチ</t>
    </rPh>
    <phoneticPr fontId="10"/>
  </si>
  <si>
    <t>連絡先</t>
    <rPh sb="0" eb="3">
      <t>レンラクサキ</t>
    </rPh>
    <phoneticPr fontId="10"/>
  </si>
  <si>
    <t>実施予定日</t>
    <rPh sb="0" eb="2">
      <t>ジッシ</t>
    </rPh>
    <rPh sb="2" eb="4">
      <t>ヨテイ</t>
    </rPh>
    <rPh sb="4" eb="5">
      <t>ビ</t>
    </rPh>
    <phoneticPr fontId="10"/>
  </si>
  <si>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10"/>
  </si>
  <si>
    <t>受入予定人数</t>
    <rPh sb="0" eb="2">
      <t>ウケイレ</t>
    </rPh>
    <rPh sb="2" eb="4">
      <t>ヨテイ</t>
    </rPh>
    <rPh sb="4" eb="6">
      <t>ニンズウ</t>
    </rPh>
    <phoneticPr fontId="10"/>
  </si>
  <si>
    <t>備考</t>
    <rPh sb="0" eb="2">
      <t>ビコウ</t>
    </rPh>
    <phoneticPr fontId="10"/>
  </si>
  <si>
    <t>機構処理欄</t>
    <rPh sb="0" eb="2">
      <t>キコウ</t>
    </rPh>
    <rPh sb="2" eb="4">
      <t>ショリ</t>
    </rPh>
    <rPh sb="4" eb="5">
      <t>ラン</t>
    </rPh>
    <phoneticPr fontId="11"/>
  </si>
  <si>
    <t>施設名：</t>
    <rPh sb="0" eb="2">
      <t>シセツ</t>
    </rPh>
    <rPh sb="2" eb="3">
      <t>メイ</t>
    </rPh>
    <phoneticPr fontId="11"/>
  </si>
  <si>
    <t>受理日：</t>
    <rPh sb="0" eb="2">
      <t>ジュリ</t>
    </rPh>
    <rPh sb="2" eb="3">
      <t>ビ</t>
    </rPh>
    <phoneticPr fontId="11"/>
  </si>
  <si>
    <t>認定申請書受理番号：</t>
    <rPh sb="0" eb="2">
      <t>ニンテイ</t>
    </rPh>
    <rPh sb="2" eb="5">
      <t>シンセイショ</t>
    </rPh>
    <rPh sb="5" eb="7">
      <t>ジュリ</t>
    </rPh>
    <rPh sb="7" eb="9">
      <t>バンゴウ</t>
    </rPh>
    <phoneticPr fontId="11"/>
  </si>
  <si>
    <t>（様式A-51）</t>
    <rPh sb="1" eb="3">
      <t>ヨウシキ</t>
    </rPh>
    <phoneticPr fontId="11"/>
  </si>
  <si>
    <t>■訓練実施機関番号</t>
    <phoneticPr fontId="10"/>
  </si>
  <si>
    <t>No.</t>
    <phoneticPr fontId="10"/>
  </si>
  <si>
    <t>サービス種類</t>
    <rPh sb="4" eb="6">
      <t>シュルイ</t>
    </rPh>
    <phoneticPr fontId="11"/>
  </si>
  <si>
    <t>A</t>
    <phoneticPr fontId="10"/>
  </si>
  <si>
    <t>B</t>
    <phoneticPr fontId="10"/>
  </si>
  <si>
    <t>C</t>
    <phoneticPr fontId="10"/>
  </si>
  <si>
    <t>D</t>
    <phoneticPr fontId="10"/>
  </si>
  <si>
    <t>E</t>
    <phoneticPr fontId="10"/>
  </si>
  <si>
    <t>F</t>
    <phoneticPr fontId="10"/>
  </si>
  <si>
    <t>担当者（署名）：</t>
    <rPh sb="0" eb="3">
      <t>タントウシャ</t>
    </rPh>
    <rPh sb="4" eb="6">
      <t>ショメイ</t>
    </rPh>
    <phoneticPr fontId="11"/>
  </si>
  <si>
    <t>　訓練時間の標準時間</t>
    <rPh sb="1" eb="3">
      <t>クンレン</t>
    </rPh>
    <rPh sb="3" eb="5">
      <t>ジカン</t>
    </rPh>
    <rPh sb="6" eb="8">
      <t>ヒョウジュン</t>
    </rPh>
    <rPh sb="8" eb="10">
      <t>ジカン</t>
    </rPh>
    <phoneticPr fontId="11"/>
  </si>
  <si>
    <t>基礎コース；カリキュラムに次の内容を含んでいる</t>
    <phoneticPr fontId="11"/>
  </si>
  <si>
    <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11"/>
  </si>
  <si>
    <t>1か月目</t>
    <phoneticPr fontId="11"/>
  </si>
  <si>
    <t>２か月目</t>
    <phoneticPr fontId="11"/>
  </si>
  <si>
    <t>３か月目</t>
    <phoneticPr fontId="11"/>
  </si>
  <si>
    <t>４か月目</t>
    <phoneticPr fontId="11"/>
  </si>
  <si>
    <t>・プリンタを使用する場合</t>
    <rPh sb="6" eb="8">
      <t>シヨウ</t>
    </rPh>
    <rPh sb="10" eb="12">
      <t>バアイ</t>
    </rPh>
    <phoneticPr fontId="11"/>
  </si>
  <si>
    <t>・インクジェットプリンタ　　（</t>
    <phoneticPr fontId="11"/>
  </si>
  <si>
    <t>・レーザープリンタ　　　　　（</t>
    <phoneticPr fontId="11"/>
  </si>
  <si>
    <t>・プリンタを使用しない</t>
    <rPh sb="6" eb="8">
      <t>シヨウ</t>
    </rPh>
    <phoneticPr fontId="11"/>
  </si>
  <si>
    <t>（様式A-9）</t>
    <phoneticPr fontId="11"/>
  </si>
  <si>
    <t>提出要否</t>
    <rPh sb="0" eb="2">
      <t>テイシュツ</t>
    </rPh>
    <rPh sb="2" eb="4">
      <t>ヨウヒ</t>
    </rPh>
    <phoneticPr fontId="10"/>
  </si>
  <si>
    <t>誓約書</t>
    <rPh sb="0" eb="3">
      <t>セイヤクショ</t>
    </rPh>
    <phoneticPr fontId="11"/>
  </si>
  <si>
    <t>必須</t>
    <rPh sb="0" eb="2">
      <t>ヒッス</t>
    </rPh>
    <phoneticPr fontId="10"/>
  </si>
  <si>
    <t>必須（実績枠で参入する機関）</t>
    <rPh sb="0" eb="2">
      <t>ヒッス</t>
    </rPh>
    <rPh sb="3" eb="5">
      <t>ジッセキ</t>
    </rPh>
    <rPh sb="5" eb="6">
      <t>ワク</t>
    </rPh>
    <rPh sb="7" eb="9">
      <t>サンニュウ</t>
    </rPh>
    <rPh sb="11" eb="13">
      <t>キカン</t>
    </rPh>
    <phoneticPr fontId="10"/>
  </si>
  <si>
    <t>必須（新規枠で参入する機関）</t>
    <rPh sb="0" eb="2">
      <t>ヒッス</t>
    </rPh>
    <rPh sb="3" eb="5">
      <t>シンキ</t>
    </rPh>
    <rPh sb="5" eb="6">
      <t>ワク</t>
    </rPh>
    <rPh sb="7" eb="9">
      <t>サンニュウ</t>
    </rPh>
    <rPh sb="11" eb="13">
      <t>キカン</t>
    </rPh>
    <phoneticPr fontId="10"/>
  </si>
  <si>
    <t>職業能力開発講習委託先の概要等　</t>
    <rPh sb="0" eb="2">
      <t>ショクギョウ</t>
    </rPh>
    <rPh sb="2" eb="4">
      <t>ノウリョク</t>
    </rPh>
    <rPh sb="4" eb="6">
      <t>カイハツ</t>
    </rPh>
    <rPh sb="6" eb="8">
      <t>コウシュウ</t>
    </rPh>
    <rPh sb="8" eb="11">
      <t>イタクサキ</t>
    </rPh>
    <rPh sb="12" eb="14">
      <t>ガイヨウ</t>
    </rPh>
    <rPh sb="14" eb="15">
      <t>トウ</t>
    </rPh>
    <phoneticPr fontId="11"/>
  </si>
  <si>
    <t>※　《省》と記載した書類は、同一年度に開講する訓練科で、すでに1度提出した内容であれば、様式第１7号を提出することにより提出を省略することができます。</t>
    <phoneticPr fontId="11"/>
  </si>
  <si>
    <t>※　網掛けしている様式については、「必須」の提出書類ではありません。</t>
    <rPh sb="2" eb="4">
      <t>アミカ</t>
    </rPh>
    <rPh sb="9" eb="11">
      <t>ヨウシキ</t>
    </rPh>
    <rPh sb="18" eb="20">
      <t>ヒッス</t>
    </rPh>
    <rPh sb="22" eb="24">
      <t>テイシュツ</t>
    </rPh>
    <rPh sb="24" eb="26">
      <t>ショルイ</t>
    </rPh>
    <phoneticPr fontId="11"/>
  </si>
  <si>
    <t>（２）職業訓練サービスガイドライン研修受講者が以下の取り組みを行っている場合はチェックを入れてください。</t>
    <phoneticPr fontId="11"/>
  </si>
  <si>
    <t>日　別　計　画　表</t>
    <phoneticPr fontId="11"/>
  </si>
  <si>
    <t>体制等の整備</t>
    <rPh sb="0" eb="2">
      <t>タイセイ</t>
    </rPh>
    <rPh sb="2" eb="3">
      <t>トウ</t>
    </rPh>
    <rPh sb="4" eb="6">
      <t>セイビ</t>
    </rPh>
    <phoneticPr fontId="11"/>
  </si>
  <si>
    <t>・テレビ会議システム等を使用し、講師と訓練生が映像・音声により互いにやりとりを行う等の同時かつ双方向に行われるものである</t>
    <phoneticPr fontId="11"/>
  </si>
  <si>
    <t>・受講時に受講者本人であることをＷＥＢカメラ、個人認証ＩＤ及びパスワードの入力、メール、電話等により確認するものである</t>
    <phoneticPr fontId="11"/>
  </si>
  <si>
    <t>インターネット接続環境</t>
    <rPh sb="7" eb="9">
      <t>セツゾク</t>
    </rPh>
    <rPh sb="9" eb="11">
      <t>カンキョウ</t>
    </rPh>
    <phoneticPr fontId="11"/>
  </si>
  <si>
    <t>ソフトウェア</t>
    <phoneticPr fontId="11"/>
  </si>
  <si>
    <t>・使用許諾契約あり</t>
    <phoneticPr fontId="11"/>
  </si>
  <si>
    <t>・使用許諾契約なし</t>
    <phoneticPr fontId="11"/>
  </si>
  <si>
    <t>・授業開始前にオンラインの接続テストを行う</t>
    <phoneticPr fontId="11"/>
  </si>
  <si>
    <t>（３）公的職業訓練に関する職業訓練サービスガイドライン適合事業所認定を取得している場合はチェックを入れてください。</t>
    <phoneticPr fontId="11"/>
  </si>
  <si>
    <t>講ずる措置</t>
    <rPh sb="0" eb="1">
      <t>コウ</t>
    </rPh>
    <rPh sb="3" eb="5">
      <t>ソチ</t>
    </rPh>
    <phoneticPr fontId="11"/>
  </si>
  <si>
    <t>オンライン機器を使用して訓練を行う場合
（講師が訓練実施施設外から通信による方法で訓練を実施する場合のみ記入）</t>
    <rPh sb="15" eb="16">
      <t>オコナ</t>
    </rPh>
    <rPh sb="17" eb="19">
      <t>バアイ</t>
    </rPh>
    <rPh sb="21" eb="23">
      <t>コウシ</t>
    </rPh>
    <rPh sb="24" eb="26">
      <t>クンレン</t>
    </rPh>
    <rPh sb="26" eb="28">
      <t>ジッシ</t>
    </rPh>
    <rPh sb="28" eb="30">
      <t>シセツ</t>
    </rPh>
    <rPh sb="30" eb="31">
      <t>ガイ</t>
    </rPh>
    <rPh sb="33" eb="35">
      <t>ツウシン</t>
    </rPh>
    <rPh sb="38" eb="40">
      <t>ホウホウ</t>
    </rPh>
    <rPh sb="41" eb="43">
      <t>クンレン</t>
    </rPh>
    <rPh sb="44" eb="46">
      <t>ジッシ</t>
    </rPh>
    <rPh sb="48" eb="50">
      <t>バアイ</t>
    </rPh>
    <rPh sb="52" eb="54">
      <t>キニュウ</t>
    </rPh>
    <phoneticPr fontId="11"/>
  </si>
  <si>
    <t>（２）職業訓練サービスガイドライン研修受講者が以下の取り組みを行っている場合はチェックを入れて
　　ください。</t>
    <phoneticPr fontId="11"/>
  </si>
  <si>
    <t>（３）公的職業訓練に関する職業訓練サービスガイドライン適合事業所認定を取得している場合はチェッ
　　クを入れてください。</t>
    <phoneticPr fontId="11"/>
  </si>
  <si>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11"/>
  </si>
  <si>
    <t>・【ISO29993及びISO21001取得】あり
審査登録証（写）を添付</t>
    <rPh sb="20" eb="22">
      <t>シュトク</t>
    </rPh>
    <rPh sb="35" eb="37">
      <t>テンプ</t>
    </rPh>
    <phoneticPr fontId="11"/>
  </si>
  <si>
    <t>ISO29993及びISO21001の審査登録証(写)</t>
    <phoneticPr fontId="11"/>
  </si>
  <si>
    <t>職業能力開発促進法（昭和44年法律第64号）第30条の３に規定するキャリアコンサルタント</t>
    <phoneticPr fontId="11"/>
  </si>
  <si>
    <t>能開講習</t>
    <rPh sb="0" eb="2">
      <t>ノウカイ</t>
    </rPh>
    <rPh sb="2" eb="4">
      <t>コウシュウ</t>
    </rPh>
    <phoneticPr fontId="11"/>
  </si>
  <si>
    <t>能開講習
設定日数</t>
    <rPh sb="0" eb="2">
      <t>ノウカイ</t>
    </rPh>
    <rPh sb="2" eb="4">
      <t>コウシュウ</t>
    </rPh>
    <rPh sb="5" eb="7">
      <t>セッテイ</t>
    </rPh>
    <rPh sb="7" eb="9">
      <t>ニッスウ</t>
    </rPh>
    <phoneticPr fontId="11"/>
  </si>
  <si>
    <t>05　介護・医療・福祉分野</t>
    <rPh sb="6" eb="8">
      <t>イリョウ</t>
    </rPh>
    <phoneticPr fontId="11"/>
  </si>
  <si>
    <t>5-27-ｘｘ-ｘｘ-ｘｘ-ｘｘｘｘ</t>
    <phoneticPr fontId="11"/>
  </si>
  <si>
    <t>「企業実習促進奨励金」の支給を希望する場合に「○」を記入</t>
    <phoneticPr fontId="11"/>
  </si>
  <si>
    <t>（様式A-54）</t>
    <rPh sb="1" eb="3">
      <t>ヨウシキ</t>
    </rPh>
    <phoneticPr fontId="11"/>
  </si>
  <si>
    <t>企業実習実施計画書</t>
    <rPh sb="0" eb="2">
      <t>キギョウ</t>
    </rPh>
    <rPh sb="2" eb="4">
      <t>ジッシュウ</t>
    </rPh>
    <rPh sb="4" eb="6">
      <t>ジッシ</t>
    </rPh>
    <rPh sb="6" eb="9">
      <t>ケイカクショ</t>
    </rPh>
    <phoneticPr fontId="10"/>
  </si>
  <si>
    <t>企業実習先の事業所名</t>
    <rPh sb="0" eb="2">
      <t>キギョウ</t>
    </rPh>
    <rPh sb="2" eb="4">
      <t>ジッシュウ</t>
    </rPh>
    <rPh sb="4" eb="5">
      <t>サキ</t>
    </rPh>
    <rPh sb="6" eb="9">
      <t>ジギョウショ</t>
    </rPh>
    <rPh sb="9" eb="10">
      <t>メイ</t>
    </rPh>
    <phoneticPr fontId="11"/>
  </si>
  <si>
    <t>実施予定日</t>
    <rPh sb="0" eb="2">
      <t>ジッシ</t>
    </rPh>
    <phoneticPr fontId="10"/>
  </si>
  <si>
    <t>実施予定日数</t>
    <rPh sb="4" eb="6">
      <t>ニッスウ</t>
    </rPh>
    <phoneticPr fontId="10"/>
  </si>
  <si>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10"/>
  </si>
  <si>
    <t>（2022.12）</t>
    <phoneticPr fontId="10"/>
  </si>
  <si>
    <t>認定様式第５号添付書類１</t>
    <phoneticPr fontId="11"/>
  </si>
  <si>
    <t>認定様式第５号添付書類２</t>
  </si>
  <si>
    <t>・訓練中に通信障害等によりオンライン接続が遮断された場合に受講者に迅速に連絡をとれる方法が確保されており、接続の復旧に向けたアドバイス等を的確に行える体制が整備されている</t>
    <phoneticPr fontId="11"/>
  </si>
  <si>
    <t>求職者支援訓練　認定申請書等提出書類一覧【基礎コース申請用】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21" eb="23">
      <t>キソ</t>
    </rPh>
    <rPh sb="26" eb="28">
      <t>シンセイ</t>
    </rPh>
    <rPh sb="28" eb="29">
      <t>ヨウ</t>
    </rPh>
    <phoneticPr fontId="11"/>
  </si>
  <si>
    <t>✔</t>
    <phoneticPr fontId="11"/>
  </si>
  <si>
    <t>カテゴリー</t>
  </si>
  <si>
    <t>サブカテゴリー</t>
  </si>
  <si>
    <t>スキル項目</t>
    <rPh sb="3" eb="5">
      <t>コウモク</t>
    </rPh>
    <phoneticPr fontId="83"/>
  </si>
  <si>
    <t>学習項目例</t>
    <rPh sb="0" eb="2">
      <t>ガクシュウ</t>
    </rPh>
    <rPh sb="2" eb="5">
      <t>コウモクレイ</t>
    </rPh>
    <phoneticPr fontId="83"/>
  </si>
  <si>
    <t>訓練カリキュラムのチェック（✔)</t>
    <phoneticPr fontId="83"/>
  </si>
  <si>
    <t>A　ビジネス変革</t>
    <rPh sb="6" eb="8">
      <t>ヘンカク</t>
    </rPh>
    <phoneticPr fontId="83"/>
  </si>
  <si>
    <t>戦略・マネジメント・システム</t>
    <phoneticPr fontId="83"/>
  </si>
  <si>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</si>
  <si>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83"/>
  </si>
  <si>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</si>
  <si>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83"/>
  </si>
  <si>
    <t>変革マネジメント</t>
  </si>
  <si>
    <t>組織体制、組織文化・風土、各種制度、人材、業務プロセス、ステークホルダーマネジメント</t>
    <phoneticPr fontId="83"/>
  </si>
  <si>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</si>
  <si>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83"/>
  </si>
  <si>
    <t>エンタープライズアーキクチャ</t>
  </si>
  <si>
    <t>ビジネスアーキテクチャ、事業を管理するための仕組み（ERP、PLM、CRM、SCM　等）、データアーキテクチャ、データガバナンス、ITシステムアーキテクチャ</t>
    <phoneticPr fontId="83"/>
  </si>
  <si>
    <t>プロジェクトマネジメント</t>
  </si>
  <si>
    <t>PMBOK®第7版、テーラリング、アジャイル/ウォーターフォール、調達マネジメント</t>
    <phoneticPr fontId="83"/>
  </si>
  <si>
    <t>ビジネスモデル・プロセス</t>
  </si>
  <si>
    <t>ビジネス調査</t>
  </si>
  <si>
    <t>調査の設計、ビジネスフレームワーク（PEST、3C、5Forces、SWOT、STP、4P、バリューチェーン　等）、ビジネス・業務とデジタル技術の関連性</t>
    <phoneticPr fontId="83"/>
  </si>
  <si>
    <t>ビジネスモデル設計</t>
    <rPh sb="7" eb="9">
      <t>セッケイ</t>
    </rPh>
    <phoneticPr fontId="83"/>
  </si>
  <si>
    <t>ビジネスモデルキャンバス、収益モデル（売り切り、サービスの付加、サブスク　等）</t>
    <phoneticPr fontId="83"/>
  </si>
  <si>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</si>
  <si>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83"/>
  </si>
  <si>
    <t>検証（ビジネス視点）</t>
  </si>
  <si>
    <t>バリュープロポジションを踏まえた検証アプローチの設計、実施、モニタリングのためのKPI設定</t>
    <phoneticPr fontId="83"/>
  </si>
  <si>
    <t>マーケティング</t>
  </si>
  <si>
    <t>顧客開発、ベネフィットと差別化、Webマーケティング、SEO、SNSマーケティング、カスタマーサポート、AI活用マーケティング</t>
    <phoneticPr fontId="83"/>
  </si>
  <si>
    <t>ブランディング</t>
  </si>
  <si>
    <t>ブランドプロポジション・ブランドアイデンティティ</t>
    <phoneticPr fontId="83"/>
  </si>
  <si>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</si>
  <si>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</si>
  <si>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83"/>
  </si>
  <si>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</si>
  <si>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83"/>
  </si>
  <si>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</si>
  <si>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83"/>
  </si>
  <si>
    <t>検証（顧客・ユーザー視点）</t>
  </si>
  <si>
    <t>コンセプトテスト、ユーザビリティ評価の計画と実施</t>
    <phoneticPr fontId="83"/>
  </si>
  <si>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</si>
  <si>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83"/>
  </si>
  <si>
    <t>B　データ活用</t>
    <phoneticPr fontId="83"/>
  </si>
  <si>
    <t>データ・AIの戦略的活用</t>
  </si>
  <si>
    <t>データ理解・活用</t>
  </si>
  <si>
    <t>データ理解（データ理解、意味合いの抽出、洞察）、データの理解・検証（統計情報への正しい理解、データ確認、俯瞰・メタ思考、データ理解、データ粒度）</t>
    <phoneticPr fontId="83"/>
  </si>
  <si>
    <t>データ・AI活用戦略</t>
  </si>
  <si>
    <t>着想・デザイン（着想、デザイン、AI活用検討、開示・非開示の決定）、課題の定義（KPI、スコーピング、価値の見積り）</t>
    <phoneticPr fontId="83"/>
  </si>
  <si>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</si>
  <si>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83"/>
  </si>
  <si>
    <t>AI・データサイエンス</t>
  </si>
  <si>
    <t>数理統計・多変量解析・データ可視化</t>
    <phoneticPr fontId="83"/>
  </si>
  <si>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83"/>
  </si>
  <si>
    <t>機械学習・深層学習</t>
  </si>
  <si>
    <t>機械学習、深層学習、強化学習、自然言語処理、画像認識、映像認識、音声認識</t>
    <phoneticPr fontId="83"/>
  </si>
  <si>
    <t>データエンジニアリング</t>
    <phoneticPr fontId="83"/>
  </si>
  <si>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</si>
  <si>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83"/>
  </si>
  <si>
    <t>データ活用基盤実装・運用</t>
  </si>
  <si>
    <t>C　テクノロジー</t>
    <phoneticPr fontId="83"/>
  </si>
  <si>
    <t>ソフトウェア開発</t>
  </si>
  <si>
    <t>コンピュータサイエンス</t>
  </si>
  <si>
    <t>ソフトウェアエンジニアリング、最適化、データ構造、アルゴリズム、計算理論</t>
    <phoneticPr fontId="83"/>
  </si>
  <si>
    <t>チーム開発</t>
  </si>
  <si>
    <t>ソフトウェア設計手法</t>
  </si>
  <si>
    <t>要求定義手法、ドメイン駆動設計、ソフトウェア設計原則（SOLID）、クリーンアーキテクチャ、デザインパターン、非機能要件定義、</t>
    <phoneticPr fontId="83"/>
  </si>
  <si>
    <t>ソフトウェア開発プロセス</t>
  </si>
  <si>
    <t>ソフトウェア開発マネジメント（CCPM、アジャイル開発手法、ソフトウェア見積り）、TDD（テスト駆動開発）、ソフトウェア品質管理、OSSライセンス管理</t>
    <phoneticPr fontId="83"/>
  </si>
  <si>
    <t>Webアプリケーション基本技術</t>
  </si>
  <si>
    <t>HTML/CSS、JavaScript、REST、WebSocket、SPA、CMS</t>
    <phoneticPr fontId="83"/>
  </si>
  <si>
    <t>フロントエンドシステム開発</t>
  </si>
  <si>
    <t>UI設計、レスポンシブデザイン、モックアップ開発、フロントエンドフレームワーク、PWA、検索最適化/SEO</t>
    <phoneticPr fontId="83"/>
  </si>
  <si>
    <t>バックエンドシステム開発</t>
  </si>
  <si>
    <t>データベース設計、オブジェクトストレージ、NoSQL、バックエンドフレームワーク、キャッシュ、負荷分散、認証認可</t>
    <phoneticPr fontId="83"/>
  </si>
  <si>
    <t>クラウドインフラ活用</t>
    <phoneticPr fontId="83"/>
  </si>
  <si>
    <t>クラウド基盤（PaaS/IaaS）、マイクロサービス、サーバレス、コンテナ技術、IaC、CDN</t>
    <phoneticPr fontId="83"/>
  </si>
  <si>
    <t>SREプロセス</t>
  </si>
  <si>
    <t>オブザーバビリティ、オープンテレメトリ、four keys、カオスエンジニアリング、CI/CD &amp; DevOps</t>
    <phoneticPr fontId="83"/>
  </si>
  <si>
    <t>サービス活用</t>
  </si>
  <si>
    <t>API管理、データ連携（iPaaS、ETL、EAI）、RPA、ローコード/ノーコード</t>
    <phoneticPr fontId="83"/>
  </si>
  <si>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</si>
  <si>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</si>
  <si>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83"/>
  </si>
  <si>
    <t>その他先端技術</t>
    <rPh sb="2" eb="3">
      <t>タ</t>
    </rPh>
    <rPh sb="3" eb="5">
      <t>センタン</t>
    </rPh>
    <rPh sb="5" eb="7">
      <t>ギジュツ</t>
    </rPh>
    <phoneticPr fontId="83"/>
  </si>
  <si>
    <t>※以下に挙げる先端技術を例として必要に応じて学習
WebAssembly、HTTP/3、ブロックチェーン基盤、秘密計算、Trusted Web、量子コンピューティング、HITL:Human-in-the-Loop</t>
    <phoneticPr fontId="83"/>
  </si>
  <si>
    <t>テクノロジートレンド</t>
    <phoneticPr fontId="83"/>
  </si>
  <si>
    <t>※以下に挙げる先端技術を例として必要に応じて学習
メタバース、スマートコントラクト、デジタル通貨、インフォマティクス（マテリアル分野、バイオ分野、計測分野　等）、GX（カーボントレーシング　等）</t>
    <phoneticPr fontId="83"/>
  </si>
  <si>
    <t>D セキュリティ</t>
    <phoneticPr fontId="83"/>
  </si>
  <si>
    <t>セキュリティマネジメント</t>
  </si>
  <si>
    <t>セキュリティ体制構築・運営</t>
    <phoneticPr fontId="83"/>
  </si>
  <si>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83"/>
  </si>
  <si>
    <t>セキュリティマネジメント</t>
    <phoneticPr fontId="83"/>
  </si>
  <si>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83"/>
  </si>
  <si>
    <t>インシデント対応と事業継続</t>
    <phoneticPr fontId="83"/>
  </si>
  <si>
    <t>デジタル利活用における事業継続、事業継続計画の整備と訓練、インシデント対応と危機管理の連携手順、日常及び緊急時の情報共有とコミュニケーション</t>
    <phoneticPr fontId="83"/>
  </si>
  <si>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</si>
  <si>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83"/>
  </si>
  <si>
    <t>セキュリティ技術</t>
  </si>
  <si>
    <t>セキュア設計・開発・構築</t>
    <phoneticPr fontId="83"/>
  </si>
  <si>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83"/>
  </si>
  <si>
    <t>セキュリティ運用・保守・監視</t>
    <phoneticPr fontId="83"/>
  </si>
  <si>
    <t>脅威情報や脆弱性情報の活用、モニタリングの方法と観測データの活用、運用・監視業務へのAI応用、インシデント時の影響調査、トリアージ方法、デジタルフォレンジックサービスの活用</t>
    <phoneticPr fontId="83"/>
  </si>
  <si>
    <t>「職場見学等促進奨励金」の支給を希望する場合に「○」を記入</t>
    <rPh sb="1" eb="3">
      <t>ショクバ</t>
    </rPh>
    <rPh sb="3" eb="5">
      <t>ケンガク</t>
    </rPh>
    <rPh sb="5" eb="6">
      <t>トウ</t>
    </rPh>
    <rPh sb="6" eb="8">
      <t>ソクシン</t>
    </rPh>
    <rPh sb="8" eb="11">
      <t>ショウレイキン</t>
    </rPh>
    <rPh sb="13" eb="15">
      <t>シキュウ</t>
    </rPh>
    <rPh sb="16" eb="18">
      <t>キボウ</t>
    </rPh>
    <rPh sb="20" eb="22">
      <t>バアイ</t>
    </rPh>
    <rPh sb="27" eb="29">
      <t>キニュウ</t>
    </rPh>
    <phoneticPr fontId="11"/>
  </si>
  <si>
    <t>（2023.04）</t>
    <phoneticPr fontId="10"/>
  </si>
  <si>
    <t>ＤＸ推進スキル標準対応チェックシート</t>
    <phoneticPr fontId="83"/>
  </si>
  <si>
    <t>（認定様式第５号添付書類３）</t>
    <phoneticPr fontId="83"/>
  </si>
  <si>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83"/>
  </si>
  <si>
    <t>・サポート対象より古いものがある
（訓練で必要がある場合は任意様式でその理由書を添付すること　）</t>
    <phoneticPr fontId="11"/>
  </si>
  <si>
    <t>Git/Gitワークフロー、チームビルディング、リーダブルコード、テクニカルライティング</t>
    <phoneticPr fontId="83"/>
  </si>
  <si>
    <t>（※）・本計画書は、職場見学等促進奨励金の特例措置の適用を希望する場合に作成してください。なお、特例措置の適用を受けるためには、本計画書の提出だけではなく、要件を満たす訓練を
　　　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Ph sb="4" eb="5">
      <t>ホン</t>
    </rPh>
    <rPh sb="5" eb="8">
      <t>ケイカクショ</t>
    </rPh>
    <rPh sb="10" eb="12">
      <t>ショクバ</t>
    </rPh>
    <rPh sb="12" eb="14">
      <t>ケンガク</t>
    </rPh>
    <rPh sb="14" eb="15">
      <t>トウ</t>
    </rPh>
    <rPh sb="15" eb="17">
      <t>ソクシン</t>
    </rPh>
    <rPh sb="17" eb="20">
      <t>ショウレイキン</t>
    </rPh>
    <rPh sb="182" eb="183">
      <t>ホン</t>
    </rPh>
    <rPh sb="183" eb="186">
      <t>ケイカクショ</t>
    </rPh>
    <rPh sb="186" eb="188">
      <t>テイシュツ</t>
    </rPh>
    <rPh sb="188" eb="190">
      <t>ジテン</t>
    </rPh>
    <rPh sb="204" eb="206">
      <t>ミテイ</t>
    </rPh>
    <rPh sb="208" eb="210">
      <t>キサイ</t>
    </rPh>
    <rPh sb="212" eb="213">
      <t>サ</t>
    </rPh>
    <rPh sb="214" eb="215">
      <t>ツカ</t>
    </rPh>
    <rPh sb="227" eb="229">
      <t>ジッシ</t>
    </rPh>
    <rPh sb="244" eb="246">
      <t>キサイ</t>
    </rPh>
    <rPh sb="248" eb="250">
      <t>ニッテイ</t>
    </rPh>
    <rPh sb="251" eb="253">
      <t>キサイ</t>
    </rPh>
    <rPh sb="267" eb="268">
      <t>タ</t>
    </rPh>
    <rPh sb="268" eb="270">
      <t>トッキ</t>
    </rPh>
    <rPh sb="273" eb="275">
      <t>ジコウ</t>
    </rPh>
    <rPh sb="278" eb="280">
      <t>バアイ</t>
    </rPh>
    <rPh sb="282" eb="284">
      <t>ビコウ</t>
    </rPh>
    <rPh sb="286" eb="288">
      <t>キサイ</t>
    </rPh>
    <phoneticPr fontId="10"/>
  </si>
  <si>
    <r>
      <t>教育事業実績（</t>
    </r>
    <r>
      <rPr>
        <sz val="12"/>
        <color theme="1"/>
        <rFont val="ＭＳ Ｐゴシック"/>
        <family val="3"/>
        <charset val="128"/>
      </rPr>
      <t>事業実績）</t>
    </r>
    <rPh sb="7" eb="9">
      <t>ジギョウ</t>
    </rPh>
    <rPh sb="9" eb="11">
      <t>ジッセキ</t>
    </rPh>
    <phoneticPr fontId="11"/>
  </si>
  <si>
    <t xml:space="preserve">      ①職業能力開発講習（ビジネステクニック、ビジネスヒューマン、就職活動計画、職業生活設計） （必須科目60時間以上）</t>
    <rPh sb="7" eb="9">
      <t>ショクギョウ</t>
    </rPh>
    <rPh sb="9" eb="11">
      <t>ノウリョク</t>
    </rPh>
    <rPh sb="11" eb="13">
      <t>カイハツ</t>
    </rPh>
    <rPh sb="13" eb="15">
      <t>コウシュウ</t>
    </rPh>
    <rPh sb="36" eb="38">
      <t>シュウショク</t>
    </rPh>
    <rPh sb="38" eb="40">
      <t>カツドウ</t>
    </rPh>
    <rPh sb="40" eb="42">
      <t>ケイカク</t>
    </rPh>
    <rPh sb="43" eb="45">
      <t>ショクギョウ</t>
    </rPh>
    <rPh sb="45" eb="47">
      <t>セイカツ</t>
    </rPh>
    <rPh sb="47" eb="49">
      <t>セッケイ</t>
    </rPh>
    <rPh sb="52" eb="54">
      <t>ヒッス</t>
    </rPh>
    <rPh sb="54" eb="56">
      <t>カモク</t>
    </rPh>
    <rPh sb="60" eb="62">
      <t>イジョウ</t>
    </rPh>
    <phoneticPr fontId="11"/>
  </si>
  <si>
    <r>
      <t>実技に使用する主要な設備</t>
    </r>
    <r>
      <rPr>
        <sz val="11"/>
        <color theme="1"/>
        <rFont val="ＭＳ Ｐゴシック"/>
        <family val="3"/>
        <charset val="128"/>
      </rPr>
      <t>・備品・機器　
（パソコン関係以外）</t>
    </r>
    <rPh sb="0" eb="2">
      <t>ジツギ</t>
    </rPh>
    <rPh sb="3" eb="5">
      <t>シヨウ</t>
    </rPh>
    <rPh sb="7" eb="9">
      <t>シュヨウ</t>
    </rPh>
    <rPh sb="10" eb="12">
      <t>セツビ</t>
    </rPh>
    <rPh sb="16" eb="18">
      <t>キキ</t>
    </rPh>
    <phoneticPr fontId="11"/>
  </si>
  <si>
    <r>
      <t>机、いす、</t>
    </r>
    <r>
      <rPr>
        <sz val="12"/>
        <color theme="1"/>
        <rFont val="ＭＳ Ｐゴシック"/>
        <family val="3"/>
        <charset val="128"/>
      </rPr>
      <t>ホワイトボード等</t>
    </r>
    <rPh sb="0" eb="1">
      <t>ツクエ</t>
    </rPh>
    <rPh sb="12" eb="13">
      <t>トウ</t>
    </rPh>
    <phoneticPr fontId="11"/>
  </si>
  <si>
    <t>）台　（定員分の台数が必要）</t>
    <phoneticPr fontId="11"/>
  </si>
  <si>
    <t>・サポート対象となっているものである</t>
    <phoneticPr fontId="11"/>
  </si>
  <si>
    <t>・必要な措置を講じている</t>
    <phoneticPr fontId="11"/>
  </si>
  <si>
    <t>・必要な措置を講じていない</t>
    <rPh sb="1" eb="3">
      <t>ヒツヨウ</t>
    </rPh>
    <rPh sb="4" eb="6">
      <t>ソチ</t>
    </rPh>
    <rPh sb="7" eb="8">
      <t>コウ</t>
    </rPh>
    <phoneticPr fontId="11"/>
  </si>
  <si>
    <t>　③　ＤＸ推進スキル標準対応の訓練における基本奨励金の特例措置（DSS特例）の適用に係る希望の有無（適用を希望する場合のみ「○」を記入）</t>
    <phoneticPr fontId="11"/>
  </si>
  <si>
    <t>資格名称</t>
    <rPh sb="0" eb="2">
      <t>シカク</t>
    </rPh>
    <rPh sb="2" eb="4">
      <t>メイショウ</t>
    </rPh>
    <phoneticPr fontId="11"/>
  </si>
  <si>
    <t>担当する科目</t>
    <rPh sb="0" eb="2">
      <t>タントウ</t>
    </rPh>
    <rPh sb="4" eb="6">
      <t>カモク</t>
    </rPh>
    <phoneticPr fontId="11"/>
  </si>
  <si>
    <t>　　③　就職支援責任者となる者
　　　能開法第30条の３に規定するキャリアコンサルタント又はキャリアコンサルティング技能士（1級又は2級）又は能開法第28条第１項に規定する職業訓練指導員免許
　　　を保有する者であることが望ましい。</t>
    <rPh sb="4" eb="11">
      <t>シュウショクシエンセキニンシャ</t>
    </rPh>
    <rPh sb="14" eb="15">
      <t>シャ</t>
    </rPh>
    <rPh sb="19" eb="21">
      <t>ノウカイ</t>
    </rPh>
    <rPh sb="21" eb="22">
      <t>ホウ</t>
    </rPh>
    <rPh sb="22" eb="23">
      <t>ダイ</t>
    </rPh>
    <rPh sb="25" eb="26">
      <t>ジョウ</t>
    </rPh>
    <rPh sb="29" eb="31">
      <t>キテイ</t>
    </rPh>
    <rPh sb="44" eb="45">
      <t>マタ</t>
    </rPh>
    <rPh sb="111" eb="112">
      <t>ノゾ</t>
    </rPh>
    <phoneticPr fontId="11"/>
  </si>
  <si>
    <t>（添付書類：キャリアコンサルタント登録証（写）又はキャリアコンサルティング技能士（1級又は2級）の合格証書又は合格通知書（写）又は職業訓練指導員免許証（写））</t>
    <rPh sb="1" eb="3">
      <t>テンプ</t>
    </rPh>
    <rPh sb="3" eb="5">
      <t>ショルイ</t>
    </rPh>
    <rPh sb="17" eb="20">
      <t>トウロクショウ</t>
    </rPh>
    <rPh sb="21" eb="22">
      <t>ウツ</t>
    </rPh>
    <rPh sb="61" eb="62">
      <t>ウツ</t>
    </rPh>
    <phoneticPr fontId="11"/>
  </si>
  <si>
    <t>キャリアコンサルタント登録証(写)又はキャリアコンサルティング技能検定合格証書又は合格通知書(写)又は職業訓練指導員免許証（写）</t>
    <rPh sb="15" eb="16">
      <t>ウツ</t>
    </rPh>
    <rPh sb="17" eb="18">
      <t>マタ</t>
    </rPh>
    <phoneticPr fontId="11"/>
  </si>
  <si>
    <t>託児サービス付き訓練として申請している。</t>
    <rPh sb="0" eb="2">
      <t>タクジ</t>
    </rPh>
    <rPh sb="6" eb="7">
      <t>ツ</t>
    </rPh>
    <rPh sb="8" eb="10">
      <t>クンレン</t>
    </rPh>
    <rPh sb="13" eb="15">
      <t>シンセイ</t>
    </rPh>
    <phoneticPr fontId="11"/>
  </si>
  <si>
    <t>デジタルリテラシーを含むカリキュラムチェックシート</t>
  </si>
  <si>
    <t>デジタルリテラシーを含むカリキュラムの例</t>
  </si>
  <si>
    <t>ﾁｪｯｸ欄（☑）</t>
  </si>
  <si>
    <t>□</t>
  </si>
  <si>
    <t xml:space="preserve">・その他【項目　　　　】
</t>
    <phoneticPr fontId="11"/>
  </si>
  <si>
    <t>※　【項目】の番号は別表のDXリテラシー標準のどの項目に該当するか示しています。
※　実際のデジタル機器の操作だけではなく、操作方法、活用方法の説明等もデジタルリテラシーに含みます。</t>
    <phoneticPr fontId="11"/>
  </si>
  <si>
    <t>　①　IT分野の訓練における基本奨励金の特例措置（IT特例）の適用に係る希望の有無（適用を希望する場合のみ「○」を記入）</t>
    <rPh sb="27" eb="29">
      <t>トクレイ</t>
    </rPh>
    <phoneticPr fontId="11"/>
  </si>
  <si>
    <t>　②　WEBデザインの訓練における基本奨励金の特例措置（WEB特例）の適用に係る希望の有無（適用を希望する場合のみ「○」を記入）</t>
    <phoneticPr fontId="11"/>
  </si>
  <si>
    <t>　（２）認定を受けようとする訓練科について、別に定める求職者支援法に基づく職業訓練の認定基準
　　　  の内容を遵守すること。</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phoneticPr fontId="11"/>
  </si>
  <si>
    <t>　　（短時間訓練の場合、訓練時間１か月当たり80時間以上100時間未満、１日当たり原則３時間以上６時間以下）</t>
    <rPh sb="3" eb="6">
      <t>タンジカン</t>
    </rPh>
    <rPh sb="14" eb="16">
      <t>ジカン</t>
    </rPh>
    <rPh sb="19" eb="20">
      <t>ア</t>
    </rPh>
    <rPh sb="24" eb="26">
      <t>ジカン</t>
    </rPh>
    <rPh sb="26" eb="28">
      <t>イジョウ</t>
    </rPh>
    <rPh sb="31" eb="33">
      <t>ジカン</t>
    </rPh>
    <rPh sb="33" eb="35">
      <t>ミマン</t>
    </rPh>
    <rPh sb="37" eb="38">
      <t>ニチ</t>
    </rPh>
    <rPh sb="38" eb="39">
      <t>ア</t>
    </rPh>
    <rPh sb="41" eb="43">
      <t>ゲンソク</t>
    </rPh>
    <rPh sb="44" eb="46">
      <t>ジカン</t>
    </rPh>
    <rPh sb="46" eb="48">
      <t>イジョウ</t>
    </rPh>
    <rPh sb="49" eb="51">
      <t>ジカン</t>
    </rPh>
    <rPh sb="51" eb="53">
      <t>イカ</t>
    </rPh>
    <phoneticPr fontId="11"/>
  </si>
  <si>
    <t>デジタルリテラシーを含む科目名</t>
    <rPh sb="10" eb="11">
      <t>フク</t>
    </rPh>
    <rPh sb="12" eb="14">
      <t>カモク</t>
    </rPh>
    <rPh sb="14" eb="15">
      <t>メイ</t>
    </rPh>
    <phoneticPr fontId="11"/>
  </si>
  <si>
    <t>・就職先業界の社会課題とデータやデジタルによる解決【項目１】</t>
    <phoneticPr fontId="11"/>
  </si>
  <si>
    <t>介護・美容・飲食・病院・流通等のデジタル活用による効率化の事例の紹介等</t>
    <phoneticPr fontId="11"/>
  </si>
  <si>
    <t>効果的なSNS広報の事例、データ・デジタル技術を活用した顧客・ユーザー行動の分析の紹介等</t>
    <phoneticPr fontId="11"/>
  </si>
  <si>
    <t>・就職先業界の顧客・ユーザーの行動変化と変化への対応【項目２】</t>
    <phoneticPr fontId="11"/>
  </si>
  <si>
    <t>eコマース、デリバリーサービス等の事例の紹介等</t>
    <phoneticPr fontId="11"/>
  </si>
  <si>
    <t>・就職先業界のデジタル技術の活用による競争環境変化の具体的事例【項目３】</t>
    <phoneticPr fontId="11"/>
  </si>
  <si>
    <t>・就職先業界の顧客・ユーザーを取り巻くデジタルサービス【項目２】</t>
    <phoneticPr fontId="11"/>
  </si>
  <si>
    <t>小売・流通業界・観光業界等の事例の紹介等</t>
    <phoneticPr fontId="11"/>
  </si>
  <si>
    <t>・就職先で想定されるインターネットサービスの活用【項目11】</t>
    <phoneticPr fontId="11"/>
  </si>
  <si>
    <t>ZOOM、Teams等の代表的なWEB会議用ソフト、グループウェアの利用方法・紹介等</t>
    <phoneticPr fontId="11"/>
  </si>
  <si>
    <t>・就職先で想定されるデータ・デジタル技術の活用事例【項目12】</t>
    <phoneticPr fontId="11"/>
  </si>
  <si>
    <t>・就職先で想定される日常業務に関するパソコン等のツールの利用方法【項目13】</t>
    <phoneticPr fontId="11"/>
  </si>
  <si>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11"/>
  </si>
  <si>
    <t>・就職先で想定されるツール利用方法【項目13】</t>
    <phoneticPr fontId="11"/>
  </si>
  <si>
    <t>・就職先で想定される情報セキュリティ関係【項目14】</t>
    <phoneticPr fontId="11"/>
  </si>
  <si>
    <t>デジタルデータに係る情報セキュリティの重要性、情報セキュリティ事故の原因、個人がとるべきセキュリティ対策等</t>
    <phoneticPr fontId="11"/>
  </si>
  <si>
    <t>・就職先で想定されるインターネット、SNS等を利用する際の注意点【項目15】</t>
    <phoneticPr fontId="11"/>
  </si>
  <si>
    <t>投稿内容、ネットエチケット等の注意点</t>
    <phoneticPr fontId="11"/>
  </si>
  <si>
    <t>・就職先業界のデジタルデータを扱う際の法令遵守【項目16】</t>
    <phoneticPr fontId="11"/>
  </si>
  <si>
    <t>顧客等のデジタルデータを扱う際の個人情報保護法、画像等のデジタルデータを扱う際の著作権などのルール等</t>
    <phoneticPr fontId="11"/>
  </si>
  <si>
    <t>下記の「デジタルリテラシーを含むカリキュラム例」の中から、就職先業界で必要なカリキュラムを検討の上、訓練コースの中で実施するものに、チェック欄にチェック（☑）を入れ、該当する内容を含む科目名を記載してください。
下記の中に該当するものがない場合は、その他の欄に別表を参考に検討したカリキュラム内容とDXリテラシー標準の該当項目の番号を記載してください。複数の欄にチェックしていただいても差し支えありません。</t>
    <rPh sb="130" eb="132">
      <t>ベッピョウ</t>
    </rPh>
    <phoneticPr fontId="11"/>
  </si>
  <si>
    <t>託児サービスコース</t>
    <rPh sb="0" eb="2">
      <t>タクジ</t>
    </rPh>
    <phoneticPr fontId="11"/>
  </si>
  <si>
    <t>（１）託児サービス支援付き訓練としての設定している場合はチェックを入れてください。</t>
    <phoneticPr fontId="11"/>
  </si>
  <si>
    <t>３　託児サービス付き訓練</t>
    <rPh sb="2" eb="4">
      <t>タクジ</t>
    </rPh>
    <rPh sb="8" eb="9">
      <t>ツ</t>
    </rPh>
    <rPh sb="10" eb="12">
      <t>クンレン</t>
    </rPh>
    <phoneticPr fontId="11"/>
  </si>
  <si>
    <t>４　託児サービス付き訓練</t>
    <rPh sb="2" eb="4">
      <t>タクジ</t>
    </rPh>
    <rPh sb="8" eb="9">
      <t>ツ</t>
    </rPh>
    <rPh sb="10" eb="12">
      <t>クンレン</t>
    </rPh>
    <phoneticPr fontId="11"/>
  </si>
  <si>
    <t>認定様式第16の２号</t>
    <rPh sb="0" eb="2">
      <t>ニンテイ</t>
    </rPh>
    <rPh sb="2" eb="4">
      <t>ヨウシキ</t>
    </rPh>
    <rPh sb="4" eb="5">
      <t>ダイ</t>
    </rPh>
    <rPh sb="9" eb="10">
      <t>ゴウ</t>
    </rPh>
    <phoneticPr fontId="11"/>
  </si>
  <si>
    <r>
      <t>申請する訓練科と同一の分野で過去に就職率が</t>
    </r>
    <r>
      <rPr>
        <b/>
        <u/>
        <sz val="12"/>
        <color theme="1"/>
        <rFont val="ＭＳ 明朝"/>
        <family val="1"/>
        <charset val="128"/>
      </rPr>
      <t>基礎コースで30％</t>
    </r>
    <r>
      <rPr>
        <sz val="12"/>
        <color theme="1"/>
        <rFont val="ＭＳ 明朝"/>
        <family val="1"/>
        <charset val="128"/>
      </rPr>
      <t>、</t>
    </r>
    <r>
      <rPr>
        <b/>
        <u/>
        <sz val="12"/>
        <color theme="1"/>
        <rFont val="ＭＳ 明朝"/>
        <family val="1"/>
        <charset val="128"/>
      </rPr>
      <t>実践コースで35%</t>
    </r>
    <r>
      <rPr>
        <sz val="12"/>
        <color theme="1"/>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11"/>
  </si>
  <si>
    <r>
      <t xml:space="preserve">認定番号
</t>
    </r>
    <r>
      <rPr>
        <sz val="11"/>
        <color theme="1"/>
        <rFont val="ＭＳ 明朝"/>
        <family val="1"/>
        <charset val="128"/>
      </rPr>
      <t xml:space="preserve">（訓練コース番号）　　　 </t>
    </r>
    <rPh sb="0" eb="2">
      <t>ニンテイ</t>
    </rPh>
    <rPh sb="2" eb="4">
      <t>バンゴウ</t>
    </rPh>
    <rPh sb="6" eb="8">
      <t>クンレン</t>
    </rPh>
    <rPh sb="11" eb="13">
      <t>バンゴウ</t>
    </rPh>
    <phoneticPr fontId="11"/>
  </si>
  <si>
    <r>
      <t>①地域における訓練科設定の背景・ねらい</t>
    </r>
    <r>
      <rPr>
        <sz val="9"/>
        <color theme="1"/>
        <rFont val="ＭＳ ゴシック"/>
        <family val="3"/>
        <charset val="128"/>
      </rPr>
      <t>（求人ニーズの状況・就職の見込み、労働局・地方自治体の要請等）</t>
    </r>
    <r>
      <rPr>
        <sz val="10"/>
        <color theme="1"/>
        <rFont val="ＭＳ ゴシック"/>
        <family val="3"/>
        <charset val="128"/>
      </rPr>
      <t xml:space="preserve">
　</t>
    </r>
    <r>
      <rPr>
        <sz val="9"/>
        <color theme="1"/>
        <rFont val="ＭＳ ゴシック"/>
        <family val="3"/>
        <charset val="128"/>
      </rPr>
      <t>※　記載内容が確認できる書類を併せて提出してください。</t>
    </r>
    <rPh sb="1" eb="3">
      <t>チイキ</t>
    </rPh>
    <rPh sb="7" eb="10">
      <t>クンレンカ</t>
    </rPh>
    <rPh sb="10" eb="12">
      <t>セッテイ</t>
    </rPh>
    <rPh sb="13" eb="15">
      <t>ハイケイ</t>
    </rPh>
    <rPh sb="36" eb="39">
      <t>ロウドウキョク</t>
    </rPh>
    <rPh sb="40" eb="42">
      <t>チホウ</t>
    </rPh>
    <phoneticPr fontId="11"/>
  </si>
  <si>
    <t>職業訓練サービスガイドライン適合事業所認定を取得している。</t>
    <phoneticPr fontId="11"/>
  </si>
  <si>
    <r>
      <t>①　地域における訓練科設定の背景・ねらい</t>
    </r>
    <r>
      <rPr>
        <sz val="9"/>
        <color theme="1"/>
        <rFont val="ＭＳ ゴシック"/>
        <family val="3"/>
        <charset val="128"/>
      </rPr>
      <t>（求人ニーズの状況・就職の見込み、労働局・地方自治体の要請等）</t>
    </r>
    <r>
      <rPr>
        <sz val="10"/>
        <color theme="1"/>
        <rFont val="ＭＳ ゴシック"/>
        <family val="3"/>
        <charset val="128"/>
      </rPr>
      <t xml:space="preserve">
　</t>
    </r>
    <r>
      <rPr>
        <sz val="9"/>
        <color theme="1"/>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11"/>
  </si>
  <si>
    <r>
      <t xml:space="preserve">
⑯
参考指標（その他就職率）
</t>
    </r>
    <r>
      <rPr>
        <sz val="6"/>
        <color theme="1"/>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11"/>
  </si>
  <si>
    <r>
      <t xml:space="preserve">
⑰
雇用保険適用
就職率
</t>
    </r>
    <r>
      <rPr>
        <sz val="6"/>
        <color theme="1"/>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11"/>
  </si>
  <si>
    <r>
      <t>注）※1　　この様式に記入する実績は、</t>
    </r>
    <r>
      <rPr>
        <u/>
        <sz val="12"/>
        <color theme="1"/>
        <rFont val="ＭＳ Ｐゴシック"/>
        <family val="3"/>
        <charset val="128"/>
      </rPr>
      <t>訓練科の選定</t>
    </r>
    <r>
      <rPr>
        <sz val="12"/>
        <color theme="1"/>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11"/>
  </si>
  <si>
    <r>
      <t>認定様式第</t>
    </r>
    <r>
      <rPr>
        <sz val="9"/>
        <color theme="1"/>
        <rFont val="ＭＳ Ｐゴシック"/>
        <family val="3"/>
        <charset val="128"/>
      </rPr>
      <t>13の2号</t>
    </r>
    <rPh sb="0" eb="2">
      <t>ニンテイ</t>
    </rPh>
    <rPh sb="2" eb="4">
      <t>ヨウシキ</t>
    </rPh>
    <rPh sb="4" eb="5">
      <t>ダイ</t>
    </rPh>
    <phoneticPr fontId="59"/>
  </si>
  <si>
    <r>
      <t>認定様式第</t>
    </r>
    <r>
      <rPr>
        <sz val="9"/>
        <color theme="1"/>
        <rFont val="ＭＳ Ｐゴシック"/>
        <family val="3"/>
        <charset val="128"/>
      </rPr>
      <t>13の１号</t>
    </r>
    <phoneticPr fontId="59"/>
  </si>
  <si>
    <r>
      <rPr>
        <b/>
        <sz val="9"/>
        <color theme="1"/>
        <rFont val="ＭＳ Ｐゴシック"/>
        <family val="3"/>
        <charset val="128"/>
      </rPr>
      <t>評価項目の引用元</t>
    </r>
    <r>
      <rPr>
        <sz val="8"/>
        <color theme="1"/>
        <rFont val="ＭＳ Ｐゴシック"/>
        <family val="3"/>
        <charset val="128"/>
      </rPr>
      <t>（企業横断的な評価基準を活用した場合のみ）</t>
    </r>
    <phoneticPr fontId="59"/>
  </si>
  <si>
    <r>
      <t>（３）訓練期間中又は訓練終了後に取得した資格（任意）</t>
    </r>
    <r>
      <rPr>
        <sz val="9"/>
        <color theme="1"/>
        <rFont val="ＭＳ Ｐゴシック"/>
        <family val="3"/>
        <charset val="128"/>
      </rPr>
      <t>　</t>
    </r>
    <r>
      <rPr>
        <sz val="8"/>
        <color theme="1"/>
        <rFont val="ＭＳ Ｐゴシック"/>
        <family val="3"/>
        <charset val="128"/>
      </rPr>
      <t>※訓練と密接に関わる資格のみを記入</t>
    </r>
    <phoneticPr fontId="59"/>
  </si>
  <si>
    <t>認定様式第10号</t>
    <phoneticPr fontId="11"/>
  </si>
  <si>
    <t>（１）就職支援責任者の配置</t>
    <rPh sb="3" eb="5">
      <t>シュウショク</t>
    </rPh>
    <rPh sb="5" eb="7">
      <t>シエン</t>
    </rPh>
    <rPh sb="11" eb="13">
      <t>ハイチ</t>
    </rPh>
    <phoneticPr fontId="11"/>
  </si>
  <si>
    <t>　　就職支援責任者氏名：</t>
    <rPh sb="9" eb="11">
      <t>シメイ</t>
    </rPh>
    <phoneticPr fontId="11"/>
  </si>
  <si>
    <r>
      <t>上記</t>
    </r>
    <r>
      <rPr>
        <u/>
        <sz val="12"/>
        <color theme="1"/>
        <rFont val="ＭＳ ゴシック"/>
        <family val="3"/>
        <charset val="128"/>
      </rPr>
      <t>就職支援責任者</t>
    </r>
    <r>
      <rPr>
        <sz val="12"/>
        <color theme="1"/>
        <rFont val="ＭＳ ゴシック"/>
        <family val="3"/>
        <charset val="128"/>
      </rPr>
      <t>は、申請者と直接の雇用関係（代表者及び役員も可）にあること。※原則として、就職支援責任者の変更はできません。</t>
    </r>
    <rPh sb="0" eb="2">
      <t>ジョウキ</t>
    </rPh>
    <rPh sb="2" eb="4">
      <t>シュウショク</t>
    </rPh>
    <rPh sb="4" eb="6">
      <t>シエン</t>
    </rPh>
    <rPh sb="6" eb="9">
      <t>セキニンシャ</t>
    </rPh>
    <rPh sb="11" eb="13">
      <t>シンセイ</t>
    </rPh>
    <rPh sb="13" eb="14">
      <t>シャ</t>
    </rPh>
    <rPh sb="15" eb="17">
      <t>チョクセツ</t>
    </rPh>
    <rPh sb="18" eb="20">
      <t>コヨウ</t>
    </rPh>
    <rPh sb="20" eb="22">
      <t>カンケイ</t>
    </rPh>
    <rPh sb="23" eb="26">
      <t>ダイヒョウシャ</t>
    </rPh>
    <rPh sb="26" eb="27">
      <t>オヨ</t>
    </rPh>
    <rPh sb="28" eb="30">
      <t>ヤクイン</t>
    </rPh>
    <rPh sb="31" eb="32">
      <t>カ</t>
    </rPh>
    <rPh sb="40" eb="42">
      <t>ゲンソク</t>
    </rPh>
    <rPh sb="46" eb="48">
      <t>シュウショク</t>
    </rPh>
    <rPh sb="48" eb="50">
      <t>シエン</t>
    </rPh>
    <rPh sb="50" eb="53">
      <t>セキニンシャ</t>
    </rPh>
    <rPh sb="54" eb="56">
      <t>ヘンコウ</t>
    </rPh>
    <phoneticPr fontId="11"/>
  </si>
  <si>
    <t>　　　（添付書類　：　雇用保険被保険者資格取得等確認通知書（事業主通知用）（写）（雇用保険の被保険者でない場合は、「労働条件通知書」等の直接雇用して
　　　　　　　　　　いることが分かる書類）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phoneticPr fontId="11"/>
  </si>
  <si>
    <t>　１　担当する科目の訓練内容に関する資格</t>
    <rPh sb="3" eb="5">
      <t>タントウ</t>
    </rPh>
    <rPh sb="7" eb="9">
      <t>カモク</t>
    </rPh>
    <rPh sb="10" eb="12">
      <t>クンレン</t>
    </rPh>
    <rPh sb="12" eb="14">
      <t>ナイヨウ</t>
    </rPh>
    <rPh sb="15" eb="16">
      <t>カン</t>
    </rPh>
    <rPh sb="18" eb="20">
      <t>シカク</t>
    </rPh>
    <phoneticPr fontId="11"/>
  </si>
  <si>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11"/>
  </si>
  <si>
    <t>　　　　講師の代わりに配置する助手については、「助手」の欄に✔印を記入してください。</t>
    <rPh sb="4" eb="6">
      <t>コウシ</t>
    </rPh>
    <rPh sb="7" eb="8">
      <t>カ</t>
    </rPh>
    <rPh sb="11" eb="13">
      <t>ハイチ</t>
    </rPh>
    <rPh sb="15" eb="17">
      <t>ジョシュ</t>
    </rPh>
    <rPh sb="24" eb="26">
      <t>ジョシュ</t>
    </rPh>
    <rPh sb="28" eb="29">
      <t>ラン</t>
    </rPh>
    <rPh sb="31" eb="32">
      <t>シルシ</t>
    </rPh>
    <rPh sb="33" eb="35">
      <t>キニュウ</t>
    </rPh>
    <phoneticPr fontId="11"/>
  </si>
  <si>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11"/>
  </si>
  <si>
    <t xml:space="preserve">（上記のほか、下記のいずれかに該当する場合はチェックしてください）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
</t>
    <phoneticPr fontId="11"/>
  </si>
  <si>
    <t>・使用しない</t>
    <rPh sb="1" eb="3">
      <t>シヨウ</t>
    </rPh>
    <phoneticPr fontId="11"/>
  </si>
  <si>
    <r>
      <rPr>
        <sz val="10.5"/>
        <color theme="1"/>
        <rFont val="ＭＳ ゴシック"/>
        <family val="3"/>
        <charset val="128"/>
      </rPr>
      <t>責任者の雇用保険被保険者資格取得等確認通知書(事業主通知用)(写)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3">
      <t>セキニンシャ</t>
    </rPh>
    <phoneticPr fontId="11"/>
  </si>
  <si>
    <r>
      <rPr>
        <sz val="10.5"/>
        <color theme="1"/>
        <rFont val="ＭＳ ゴシック"/>
        <family val="3"/>
        <charset val="128"/>
      </rPr>
      <t>苦情を処理する者の雇用保険被保険者資格取得等確認通知書(事業主通知用)(写)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11"/>
  </si>
  <si>
    <r>
      <rPr>
        <sz val="10.5"/>
        <color theme="1"/>
        <rFont val="ＭＳ ゴシック"/>
        <family val="3"/>
        <charset val="128"/>
      </rPr>
      <t>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phoneticPr fontId="11"/>
  </si>
  <si>
    <r>
      <t>講師一覧
【添付書類】</t>
    </r>
    <r>
      <rPr>
        <b/>
        <sz val="20"/>
        <color theme="1"/>
        <rFont val="ＭＳ Ｐゴシック"/>
        <family val="3"/>
        <charset val="128"/>
      </rPr>
      <t>《省》</t>
    </r>
    <r>
      <rPr>
        <sz val="20"/>
        <color theme="1"/>
        <rFont val="ＭＳ Ｐゴシック"/>
        <family val="3"/>
        <charset val="128"/>
      </rPr>
      <t xml:space="preserve">
・　職務経歴書（写）など講師を担当する者の経歴等がわかる書類（作成していない場合等は認定様式第７の３号「講師の経歴等確認書」）
・　資格・免許（写）等（職業訓練指導員免許、職業訓練指導員講習（48時間講習）を含む。）</t>
    </r>
    <rPh sb="0" eb="2">
      <t>コウシ</t>
    </rPh>
    <rPh sb="2" eb="4">
      <t>イチラン</t>
    </rPh>
    <phoneticPr fontId="11"/>
  </si>
  <si>
    <r>
      <rPr>
        <b/>
        <sz val="20"/>
        <color theme="1"/>
        <rFont val="ＭＳ Ｐゴシック"/>
        <family val="3"/>
        <charset val="128"/>
      </rPr>
      <t>該当機関のみ</t>
    </r>
    <r>
      <rPr>
        <sz val="20"/>
        <color theme="1"/>
        <rFont val="ＭＳ Ｐゴシック"/>
        <family val="3"/>
        <charset val="128"/>
      </rPr>
      <t xml:space="preserve">
→</t>
    </r>
    <r>
      <rPr>
        <u/>
        <sz val="20"/>
        <color theme="1"/>
        <rFont val="ＭＳ Ｐゴシック"/>
        <family val="3"/>
        <charset val="128"/>
      </rPr>
      <t>訓練カリキュラムとして「企業実習」を設定する場合のみ必要となる様式です。</t>
    </r>
    <rPh sb="0" eb="2">
      <t>ガイトウ</t>
    </rPh>
    <rPh sb="2" eb="4">
      <t>キカン</t>
    </rPh>
    <phoneticPr fontId="10"/>
  </si>
  <si>
    <r>
      <t>オリエンテーション時に告知する事項の内容　</t>
    </r>
    <r>
      <rPr>
        <b/>
        <sz val="20"/>
        <color theme="1"/>
        <rFont val="ＭＳ Ｐゴシック"/>
        <family val="3"/>
        <charset val="128"/>
      </rPr>
      <t>《省》</t>
    </r>
    <rPh sb="9" eb="10">
      <t>ジ</t>
    </rPh>
    <rPh sb="11" eb="13">
      <t>コクチ</t>
    </rPh>
    <rPh sb="15" eb="17">
      <t>ジコウ</t>
    </rPh>
    <rPh sb="18" eb="20">
      <t>ナイヨウ</t>
    </rPh>
    <phoneticPr fontId="11"/>
  </si>
  <si>
    <r>
      <rPr>
        <b/>
        <sz val="20"/>
        <color theme="1"/>
        <rFont val="ＭＳ Ｐゴシック"/>
        <family val="3"/>
        <charset val="128"/>
      </rPr>
      <t>該当機関のみ</t>
    </r>
    <r>
      <rPr>
        <sz val="20"/>
        <color theme="1"/>
        <rFont val="ＭＳ Ｐゴシック"/>
        <family val="3"/>
        <charset val="128"/>
      </rPr>
      <t xml:space="preserve">
→</t>
    </r>
    <r>
      <rPr>
        <u/>
        <sz val="20"/>
        <color theme="1"/>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rPh sb="29" eb="31">
      <t>シンセイ</t>
    </rPh>
    <phoneticPr fontId="10"/>
  </si>
  <si>
    <r>
      <rPr>
        <b/>
        <sz val="20"/>
        <color theme="1"/>
        <rFont val="ＭＳ Ｐゴシック"/>
        <family val="3"/>
        <charset val="128"/>
      </rPr>
      <t>該当機関のみ</t>
    </r>
    <r>
      <rPr>
        <sz val="20"/>
        <color theme="1"/>
        <rFont val="ＭＳ Ｐゴシック"/>
        <family val="3"/>
        <charset val="128"/>
      </rPr>
      <t xml:space="preserve">
→</t>
    </r>
    <r>
      <rPr>
        <u/>
        <sz val="20"/>
        <color theme="1"/>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10"/>
  </si>
  <si>
    <r>
      <rPr>
        <b/>
        <sz val="20"/>
        <color theme="1"/>
        <rFont val="ＭＳ Ｐゴシック"/>
        <family val="3"/>
        <charset val="128"/>
      </rPr>
      <t>該当機関のみ</t>
    </r>
    <r>
      <rPr>
        <sz val="20"/>
        <color theme="1"/>
        <rFont val="ＭＳ Ｐゴシック"/>
        <family val="3"/>
        <charset val="128"/>
      </rPr>
      <t xml:space="preserve">
→</t>
    </r>
    <r>
      <rPr>
        <u/>
        <sz val="20"/>
        <color theme="1"/>
        <rFont val="ＭＳ Ｐゴシック"/>
        <family val="3"/>
        <charset val="128"/>
      </rPr>
      <t>職業能力開発講習を外部委託する場合のみ必要となる書類です。</t>
    </r>
    <rPh sb="0" eb="2">
      <t>ガイトウ</t>
    </rPh>
    <rPh sb="2" eb="4">
      <t>キカン</t>
    </rPh>
    <rPh sb="28" eb="30">
      <t>ヒツヨウ</t>
    </rPh>
    <rPh sb="33" eb="35">
      <t>ショルイ</t>
    </rPh>
    <phoneticPr fontId="10"/>
  </si>
  <si>
    <t>　　 　（助手含む）配置することでも差し支えありません（助手のみ配置（２人）することは認められないこと）。</t>
    <phoneticPr fontId="11"/>
  </si>
  <si>
    <t>名　称</t>
    <rPh sb="0" eb="1">
      <t>メイ</t>
    </rPh>
    <rPh sb="2" eb="3">
      <t>ショウ</t>
    </rPh>
    <phoneticPr fontId="59"/>
  </si>
  <si>
    <r>
      <t xml:space="preserve">短時間訓練コース
</t>
    </r>
    <r>
      <rPr>
        <sz val="8"/>
        <color theme="1"/>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11"/>
  </si>
  <si>
    <t>　　訓練期間２か月以上４か月以下、訓練時間１か月当たり100時間以上、１日当たり原則５時間以上６時間以下</t>
    <rPh sb="9" eb="11">
      <t>イジョウ</t>
    </rPh>
    <rPh sb="14" eb="16">
      <t>イカ</t>
    </rPh>
    <phoneticPr fontId="11"/>
  </si>
  <si>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11"/>
  </si>
  <si>
    <r>
      <t>訓練実施機関・施設の概要
【添付書類】
・　法人登記簿謄本（写）（法人の場合）、個人事業の開廃業届出書（写）（個人の場合）等、事業実績を確認できるもの</t>
    </r>
    <r>
      <rPr>
        <b/>
        <sz val="20"/>
        <color theme="1"/>
        <rFont val="ＭＳ Ｐゴシック"/>
        <family val="3"/>
        <charset val="128"/>
      </rPr>
      <t xml:space="preserve">《省》
</t>
    </r>
    <r>
      <rPr>
        <sz val="20"/>
        <color theme="1"/>
        <rFont val="ＭＳ Ｐゴシック"/>
        <family val="3"/>
        <charset val="128"/>
      </rPr>
      <t>・　訓練を開始しようとする日から遡って3年間において、申請する訓練科と同程度の訓練期間及び訓練時間の職業訓練を適切に行った実績を示す資料（パンフレット、カリキュラム等）又は求職者支援訓練認定書（写）及び就職実績
・　技能講習の内容を含む訓練科を適切に行った実績が確認できる書類
・　代表者氏名・役員一覧（フリガナ・生年月日・性別が分かるもの）</t>
    </r>
    <r>
      <rPr>
        <b/>
        <sz val="20"/>
        <color theme="1"/>
        <rFont val="ＭＳ Ｐゴシック"/>
        <family val="3"/>
        <charset val="128"/>
      </rPr>
      <t>《省》</t>
    </r>
    <r>
      <rPr>
        <sz val="20"/>
        <color theme="1"/>
        <rFont val="ＭＳ Ｐゴシック"/>
        <family val="3"/>
        <charset val="128"/>
      </rPr>
      <t xml:space="preserve">
・　雇用保険適用事業所設置届又は事業主事業所各種変更届の事業主控（写）（雇用保険が適用されない事業所については不要）</t>
    </r>
    <r>
      <rPr>
        <b/>
        <sz val="20"/>
        <color theme="1"/>
        <rFont val="ＭＳ Ｐゴシック"/>
        <family val="3"/>
        <charset val="128"/>
      </rPr>
      <t>《省》</t>
    </r>
    <r>
      <rPr>
        <sz val="20"/>
        <color theme="1"/>
        <rFont val="ＭＳ Ｐゴシック"/>
        <family val="3"/>
        <charset val="128"/>
      </rPr>
      <t xml:space="preserve">
・　訓練実施機関属性の分かる資料（上記の添付書類で判別できない場合に限る）</t>
    </r>
    <r>
      <rPr>
        <b/>
        <sz val="20"/>
        <color theme="1"/>
        <rFont val="ＭＳ Ｐゴシック"/>
        <family val="3"/>
        <charset val="128"/>
      </rPr>
      <t>《省》</t>
    </r>
    <r>
      <rPr>
        <sz val="20"/>
        <color theme="1"/>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20"/>
        <color theme="1"/>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65" eb="168">
      <t>キュウショクシャ</t>
    </rPh>
    <rPh sb="168" eb="170">
      <t>シエン</t>
    </rPh>
    <rPh sb="170" eb="172">
      <t>クンレン</t>
    </rPh>
    <rPh sb="172" eb="175">
      <t>ニンテイショ</t>
    </rPh>
    <rPh sb="176" eb="177">
      <t>ウツ</t>
    </rPh>
    <rPh sb="178" eb="179">
      <t>オヨ</t>
    </rPh>
    <rPh sb="180" eb="182">
      <t>シュウショク</t>
    </rPh>
    <rPh sb="182" eb="184">
      <t>ジッセキ</t>
    </rPh>
    <rPh sb="187" eb="189">
      <t>ギノウ</t>
    </rPh>
    <rPh sb="189" eb="191">
      <t>コウシュウ</t>
    </rPh>
    <rPh sb="192" eb="194">
      <t>ナイヨウ</t>
    </rPh>
    <rPh sb="195" eb="196">
      <t>フク</t>
    </rPh>
    <rPh sb="197" eb="199">
      <t>クンレン</t>
    </rPh>
    <rPh sb="199" eb="200">
      <t>カ</t>
    </rPh>
    <rPh sb="201" eb="203">
      <t>テキセツ</t>
    </rPh>
    <rPh sb="204" eb="205">
      <t>オコナ</t>
    </rPh>
    <rPh sb="207" eb="209">
      <t>ジッセキ</t>
    </rPh>
    <rPh sb="210" eb="212">
      <t>カクニン</t>
    </rPh>
    <rPh sb="215" eb="217">
      <t>ショルイ</t>
    </rPh>
    <rPh sb="220" eb="222">
      <t>ダイヒョウ</t>
    </rPh>
    <rPh sb="241" eb="243">
      <t>セイベツ</t>
    </rPh>
    <rPh sb="268" eb="269">
      <t>マタ</t>
    </rPh>
    <rPh sb="270" eb="273">
      <t>ジギョウヌシ</t>
    </rPh>
    <rPh sb="273" eb="276">
      <t>ジギョウショ</t>
    </rPh>
    <rPh sb="276" eb="278">
      <t>カクシュ</t>
    </rPh>
    <rPh sb="278" eb="280">
      <t>ヘンコウ</t>
    </rPh>
    <rPh sb="280" eb="281">
      <t>トド</t>
    </rPh>
    <rPh sb="282" eb="285">
      <t>ジギョウヌシ</t>
    </rPh>
    <rPh sb="285" eb="286">
      <t>ヒカ</t>
    </rPh>
    <rPh sb="287" eb="288">
      <t>ウツ</t>
    </rPh>
    <rPh sb="290" eb="292">
      <t>コヨウ</t>
    </rPh>
    <rPh sb="292" eb="294">
      <t>ホケン</t>
    </rPh>
    <rPh sb="295" eb="297">
      <t>テキヨウ</t>
    </rPh>
    <rPh sb="301" eb="304">
      <t>ジギョウショ</t>
    </rPh>
    <rPh sb="309" eb="311">
      <t>フヨウ</t>
    </rPh>
    <rPh sb="392" eb="395">
      <t>ジギョウヌシ</t>
    </rPh>
    <rPh sb="395" eb="398">
      <t>ツウチヨウ</t>
    </rPh>
    <rPh sb="400" eb="401">
      <t>ウツ</t>
    </rPh>
    <phoneticPr fontId="11"/>
  </si>
  <si>
    <t>　　※7　　⑧受講者は、⑨中退者と⑪修了者の合計と同じ値になります。ただし、拡大対象者が受講していた場合については、⑪修了者欄からは除かれるため、この限りではありません。</t>
    <rPh sb="7" eb="10">
      <t>ジュコウシャ</t>
    </rPh>
    <rPh sb="13" eb="16">
      <t>チュウタイシャ</t>
    </rPh>
    <rPh sb="18" eb="21">
      <t>シュウリョウシャ</t>
    </rPh>
    <rPh sb="22" eb="24">
      <t>ゴウケイ</t>
    </rPh>
    <rPh sb="25" eb="26">
      <t>オナ</t>
    </rPh>
    <rPh sb="27" eb="28">
      <t>アタイ</t>
    </rPh>
    <rPh sb="44" eb="46">
      <t>ジュコウ</t>
    </rPh>
    <phoneticPr fontId="11"/>
  </si>
  <si>
    <t>・使用する
※訓練内容に関連しない動画（広告含む）を訓練時間中に流さない。
※外部動画サイト（不特定多数の者が自由に見ることができる無料の動画サイト等）を使用しない。
※視聴覚教材（映像教材）の配信中であっても、受講者からの質疑等に対応するため、講師と受講者間で質疑応答が行える環境を整えている。</t>
    <rPh sb="1" eb="3">
      <t>シヨウ</t>
    </rPh>
    <phoneticPr fontId="11"/>
  </si>
  <si>
    <t>・受講者15人あたり1人以上（助手を含む）
※実技については、実技の危険の程度・指導の難易度・受講者の特性に応じて、きめ細かい指導ができる講師の数である
※デジタル系訓練コース（ＩＴ分野の訓練コース、又はデザイン分野のうちＷＥＢデザインの訓練コース）は、受講者２０人までは１人、２０人を超えるときは２人以上配置することでも差し支えないこと。</t>
    <rPh sb="82" eb="83">
      <t>ケイ</t>
    </rPh>
    <rPh sb="83" eb="85">
      <t>クンレン</t>
    </rPh>
    <rPh sb="94" eb="96">
      <t>クンレン</t>
    </rPh>
    <phoneticPr fontId="11"/>
  </si>
  <si>
    <t>過去１年間に実施した求職者支援訓練の就職状況
・申請しようとする機構支部から、過去１年間において通知された直近３科分の「就職率確定通知書（様式A-10）」（写）
※「就職率確定通知書（様式A-10）」が通知された訓練科の訓練形態（通所・通信（同時双方向型）・ｅラーニング）は問わないこと。</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rPh sb="24" eb="26">
      <t>シンセイ</t>
    </rPh>
    <rPh sb="32" eb="34">
      <t>キコウ</t>
    </rPh>
    <rPh sb="34" eb="36">
      <t>シブ</t>
    </rPh>
    <rPh sb="53" eb="55">
      <t>チョッキン</t>
    </rPh>
    <rPh sb="56" eb="57">
      <t>カ</t>
    </rPh>
    <rPh sb="57" eb="58">
      <t>ブン</t>
    </rPh>
    <phoneticPr fontId="11"/>
  </si>
  <si>
    <t>　（４）やむを得ず訓練を途中で中止した場合であっても、受講者保護等の観点から、訓練中止後に必
　　　　要な対応（職業訓練受講給付金支給申請書（様式B-6）の受講証明等）が可能な体制を確保して
　　　　いること。</t>
    <phoneticPr fontId="11"/>
  </si>
  <si>
    <t>　　　 　 ただし、デジタル系訓練コース（ＩＴ分野の訓練コース、又はデザイン分野のうちＷＥＢデザインの訓練コース）は、受講者２０人までは１人、２０人を超えるときは２人以上</t>
    <rPh sb="14" eb="15">
      <t>ケイ</t>
    </rPh>
    <rPh sb="15" eb="17">
      <t>クンレン</t>
    </rPh>
    <rPh sb="26" eb="28">
      <t>クンレン</t>
    </rPh>
    <phoneticPr fontId="11"/>
  </si>
  <si>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7"/>
  </si>
  <si>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7"/>
  </si>
  <si>
    <t>視聴覚教材（映像教材）の使用</t>
    <rPh sb="12" eb="14">
      <t>シヨウ</t>
    </rPh>
    <phoneticPr fontId="11"/>
  </si>
  <si>
    <t>⑤コミュニケーション</t>
    <phoneticPr fontId="11"/>
  </si>
  <si>
    <t>⑥職場のコミュニケーション</t>
    <rPh sb="1" eb="3">
      <t>ショクバ</t>
    </rPh>
    <phoneticPr fontId="11"/>
  </si>
  <si>
    <t>⑬自己理解</t>
    <rPh sb="1" eb="3">
      <t>ジコ</t>
    </rPh>
    <rPh sb="3" eb="5">
      <t>リカイ</t>
    </rPh>
    <phoneticPr fontId="11"/>
  </si>
  <si>
    <t>株式会社サーティファイ</t>
    <rPh sb="0" eb="4">
      <t>カブシキガイシャ</t>
    </rPh>
    <phoneticPr fontId="11"/>
  </si>
  <si>
    <t>コンピュータサービス技能評価試験　ワープロ部門　３級</t>
    <rPh sb="25" eb="26">
      <t>キュウ</t>
    </rPh>
    <phoneticPr fontId="11"/>
  </si>
  <si>
    <t>コンピュータサービス技能評価試験　表計算部門　３級</t>
    <rPh sb="17" eb="20">
      <t>ヒョウケイサン</t>
    </rPh>
    <rPh sb="24" eb="25">
      <t>キュウ</t>
    </rPh>
    <phoneticPr fontId="11"/>
  </si>
  <si>
    <t>コミュニケーション検定　初級</t>
    <rPh sb="9" eb="11">
      <t>ケンテイ</t>
    </rPh>
    <rPh sb="12" eb="14">
      <t>ショキュウ</t>
    </rPh>
    <phoneticPr fontId="11"/>
  </si>
  <si>
    <t>中央職業能力開発協会</t>
    <rPh sb="0" eb="2">
      <t>チュウオウ</t>
    </rPh>
    <rPh sb="2" eb="4">
      <t>ショクギョウ</t>
    </rPh>
    <rPh sb="4" eb="6">
      <t>ノウリョク</t>
    </rPh>
    <rPh sb="6" eb="8">
      <t>カイハツ</t>
    </rPh>
    <rPh sb="8" eb="10">
      <t>キョウカイ</t>
    </rPh>
    <phoneticPr fontId="11"/>
  </si>
  <si>
    <t>訓練カリキュラム
【添付書類】
・　職場見学等実施計画書　※職場見学等促進奨励金の特例措置の適用を受けようとする場合に限る
・  企業実習実施計画書　   ※実習奨励金の特例措置の適用を受けようとする場合に限る
・　ＤＸ推進スキル標準対応チェックシート　
　※デジタル系訓練コース（ＩＴ分野の訓練コース、又はデザイン分野のうちＷＥＢデザインの訓練コース）の認定申請を行う場合に限る
・　デジタルリテラシーを含むカリキュラムチェックシート</t>
    <rPh sb="0" eb="2">
      <t>クンレン</t>
    </rPh>
    <rPh sb="30" eb="32">
      <t>ショクバ</t>
    </rPh>
    <rPh sb="32" eb="34">
      <t>ケンガク</t>
    </rPh>
    <rPh sb="34" eb="35">
      <t>トウ</t>
    </rPh>
    <rPh sb="35" eb="37">
      <t>ソクシン</t>
    </rPh>
    <rPh sb="37" eb="40">
      <t>ショウレイキン</t>
    </rPh>
    <rPh sb="65" eb="67">
      <t>キギョウ</t>
    </rPh>
    <rPh sb="67" eb="69">
      <t>ジッシュウ</t>
    </rPh>
    <rPh sb="69" eb="71">
      <t>ジッシ</t>
    </rPh>
    <rPh sb="71" eb="74">
      <t>ケイカクショ</t>
    </rPh>
    <rPh sb="134" eb="135">
      <t>ケイ</t>
    </rPh>
    <rPh sb="135" eb="137">
      <t>クンレン</t>
    </rPh>
    <rPh sb="146" eb="148">
      <t>クンレン</t>
    </rPh>
    <rPh sb="158" eb="160">
      <t>ブンヤ</t>
    </rPh>
    <rPh sb="171" eb="173">
      <t>クンレン</t>
    </rPh>
    <phoneticPr fontId="11"/>
  </si>
  <si>
    <t>【職場見学】</t>
  </si>
  <si>
    <r>
      <t>企業実習先一覧</t>
    </r>
    <r>
      <rPr>
        <sz val="20"/>
        <color rgb="FFFF0000"/>
        <rFont val="ＭＳ Ｐゴシック"/>
        <family val="3"/>
        <charset val="128"/>
      </rPr>
      <t/>
    </r>
    <phoneticPr fontId="11"/>
  </si>
  <si>
    <r>
      <t>　５</t>
    </r>
    <r>
      <rPr>
        <b/>
        <sz val="14"/>
        <color theme="1"/>
        <rFont val="ＭＳ ゴシック"/>
        <family val="3"/>
        <charset val="128"/>
      </rPr>
      <t>　代表者氏名・役員一覧</t>
    </r>
    <rPh sb="3" eb="6">
      <t>ダイヒョウシャ</t>
    </rPh>
    <rPh sb="6" eb="8">
      <t>シメイ</t>
    </rPh>
    <rPh sb="9" eb="11">
      <t>ヤクイン</t>
    </rPh>
    <rPh sb="11" eb="13">
      <t>イチラン</t>
    </rPh>
    <phoneticPr fontId="11"/>
  </si>
  <si>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11"/>
  </si>
  <si>
    <t>　７  訓練実施機関属性の分かる資料（他の添付書類で判別できない場合に限る）</t>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11"/>
  </si>
  <si>
    <t>　８　責任者及び苦情を処理する者を直接雇用していることが分かる書類</t>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11"/>
  </si>
  <si>
    <r>
      <t>　９</t>
    </r>
    <r>
      <rPr>
        <b/>
        <sz val="14"/>
        <color theme="1"/>
        <rFont val="ＭＳ ゴシック"/>
        <family val="3"/>
        <charset val="128"/>
      </rPr>
      <t>　講師の類型に該当することを証明する書類</t>
    </r>
    <rPh sb="3" eb="5">
      <t>コウシ</t>
    </rPh>
    <rPh sb="6" eb="8">
      <t>ルイケイ</t>
    </rPh>
    <rPh sb="9" eb="11">
      <t>ガイトウ</t>
    </rPh>
    <rPh sb="16" eb="18">
      <t>ショウメイ</t>
    </rPh>
    <rPh sb="20" eb="22">
      <t>ショルイ</t>
    </rPh>
    <phoneticPr fontId="11"/>
  </si>
  <si>
    <r>
      <t>　１０</t>
    </r>
    <r>
      <rPr>
        <b/>
        <sz val="14"/>
        <color theme="1"/>
        <rFont val="ＭＳ ゴシック"/>
        <family val="3"/>
        <charset val="128"/>
      </rPr>
      <t>　キャリアコンサルティング担当者の要件が確認できる書類</t>
    </r>
    <phoneticPr fontId="11"/>
  </si>
  <si>
    <r>
      <t>　１１</t>
    </r>
    <r>
      <rPr>
        <b/>
        <sz val="14"/>
        <color theme="1"/>
        <rFont val="ＭＳ ゴシック"/>
        <family val="3"/>
        <charset val="128"/>
      </rPr>
      <t>　就職支援責任者を直接雇用していることが分かる書類</t>
    </r>
    <rPh sb="4" eb="6">
      <t>シュウショク</t>
    </rPh>
    <rPh sb="6" eb="8">
      <t>シエン</t>
    </rPh>
    <rPh sb="8" eb="11">
      <t>セキニンシャ</t>
    </rPh>
    <rPh sb="12" eb="14">
      <t>チョクセツ</t>
    </rPh>
    <rPh sb="14" eb="16">
      <t>コヨウ</t>
    </rPh>
    <rPh sb="23" eb="24">
      <t>ワ</t>
    </rPh>
    <rPh sb="26" eb="28">
      <t>ショルイ</t>
    </rPh>
    <phoneticPr fontId="11"/>
  </si>
  <si>
    <r>
      <t>　１２</t>
    </r>
    <r>
      <rPr>
        <b/>
        <sz val="14"/>
        <color theme="1"/>
        <rFont val="ＭＳ ゴシック"/>
        <family val="3"/>
        <charset val="128"/>
      </rPr>
      <t>　オリエンテーション時に告知する事項の内容</t>
    </r>
    <rPh sb="13" eb="14">
      <t>ジ</t>
    </rPh>
    <rPh sb="15" eb="17">
      <t>コクチ</t>
    </rPh>
    <rPh sb="19" eb="21">
      <t>ジコウ</t>
    </rPh>
    <rPh sb="22" eb="24">
      <t>ナイヨウ</t>
    </rPh>
    <phoneticPr fontId="11"/>
  </si>
  <si>
    <r>
      <t>　１３</t>
    </r>
    <r>
      <rPr>
        <b/>
        <sz val="14"/>
        <color theme="1"/>
        <rFont val="ＭＳ ゴシック"/>
        <family val="3"/>
        <charset val="128"/>
      </rPr>
      <t>　ISO29993及びISO21001の審査登録証</t>
    </r>
    <rPh sb="23" eb="25">
      <t>シンサ</t>
    </rPh>
    <rPh sb="25" eb="28">
      <t>トウロクショウ</t>
    </rPh>
    <phoneticPr fontId="11"/>
  </si>
  <si>
    <r>
      <t>　１４</t>
    </r>
    <r>
      <rPr>
        <b/>
        <sz val="14"/>
        <color theme="1"/>
        <rFont val="ＭＳ ゴシック"/>
        <family val="3"/>
        <charset val="128"/>
      </rPr>
      <t>　職業訓練サービスガイドライン研修修了証書等</t>
    </r>
    <rPh sb="18" eb="20">
      <t>ケンシュウ</t>
    </rPh>
    <rPh sb="20" eb="22">
      <t>シュウリョウ</t>
    </rPh>
    <rPh sb="22" eb="24">
      <t>ショウショ</t>
    </rPh>
    <rPh sb="24" eb="25">
      <t>トウ</t>
    </rPh>
    <phoneticPr fontId="11"/>
  </si>
  <si>
    <r>
      <t>　１５</t>
    </r>
    <r>
      <rPr>
        <b/>
        <sz val="14"/>
        <color theme="1"/>
        <rFont val="ＭＳ ゴシック"/>
        <family val="3"/>
        <charset val="128"/>
      </rPr>
      <t>　職業訓練サービスガイドライン研修受講者（講師又は事務担当者の場合）を直接雇用していることが分かる書類</t>
    </r>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11"/>
  </si>
  <si>
    <t>・就職先で想定されるハードウェア、ソフトウェアの活用【項目10】</t>
    <phoneticPr fontId="11"/>
  </si>
  <si>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11"/>
  </si>
  <si>
    <t>POSシステム、キャッシュレス決済、モバイルPOSレジ、電子カルテ、介護ソフト、施工管理や勤怠管理のICT化導入、生成ＡＩの活用事例の紹介等</t>
    <phoneticPr fontId="11"/>
  </si>
  <si>
    <t>認定様式第５号添付書類４</t>
  </si>
  <si>
    <t>　【表】DXリテラシー標準の項目の一覧</t>
    <rPh sb="2" eb="3">
      <t>ヒョウ</t>
    </rPh>
    <rPh sb="11" eb="13">
      <t>ヒョウジュン</t>
    </rPh>
    <rPh sb="17" eb="19">
      <t>イチラン</t>
    </rPh>
    <phoneticPr fontId="83"/>
  </si>
  <si>
    <t>項目</t>
    <rPh sb="0" eb="2">
      <t>コウモク</t>
    </rPh>
    <phoneticPr fontId="83"/>
  </si>
  <si>
    <t>項目番号</t>
    <rPh sb="0" eb="2">
      <t>コウモク</t>
    </rPh>
    <rPh sb="2" eb="4">
      <t>バンゴウ</t>
    </rPh>
    <phoneticPr fontId="83"/>
  </si>
  <si>
    <t>行動例/学習項目例（概要）</t>
    <rPh sb="0" eb="2">
      <t>コウドウ</t>
    </rPh>
    <rPh sb="2" eb="3">
      <t>レイ</t>
    </rPh>
    <rPh sb="4" eb="6">
      <t>ガクシュウ</t>
    </rPh>
    <rPh sb="6" eb="8">
      <t>コウモク</t>
    </rPh>
    <rPh sb="8" eb="9">
      <t>レイ</t>
    </rPh>
    <rPh sb="10" eb="12">
      <t>ガイヨウ</t>
    </rPh>
    <phoneticPr fontId="83"/>
  </si>
  <si>
    <t>行動例/学習項目例（詳細）</t>
    <rPh sb="0" eb="2">
      <t>コウドウ</t>
    </rPh>
    <rPh sb="2" eb="3">
      <t>レイ</t>
    </rPh>
    <rPh sb="4" eb="6">
      <t>ガクシュウ</t>
    </rPh>
    <rPh sb="6" eb="8">
      <t>コウモク</t>
    </rPh>
    <rPh sb="8" eb="9">
      <t>レイ</t>
    </rPh>
    <rPh sb="10" eb="12">
      <t>ショウサイ</t>
    </rPh>
    <phoneticPr fontId="83"/>
  </si>
  <si>
    <t>Why</t>
    <phoneticPr fontId="83"/>
  </si>
  <si>
    <t>ー</t>
    <phoneticPr fontId="83"/>
  </si>
  <si>
    <t>社会の変化</t>
    <phoneticPr fontId="83"/>
  </si>
  <si>
    <t>メガトレンド・社会課題とデジタルによる解決</t>
    <phoneticPr fontId="83"/>
  </si>
  <si>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83"/>
  </si>
  <si>
    <t>日本と海外におけるDXの取組みの差</t>
    <phoneticPr fontId="83"/>
  </si>
  <si>
    <t>日本と海外におけるDXの取組みの差。</t>
    <phoneticPr fontId="83"/>
  </si>
  <si>
    <t>社会・産業の変化に関するキーワード</t>
    <phoneticPr fontId="83"/>
  </si>
  <si>
    <t>第4次産業革命。Society5.0で実現される社会。データ駆動型社会。</t>
    <phoneticPr fontId="83"/>
  </si>
  <si>
    <t>顧客価値の変化</t>
    <phoneticPr fontId="83"/>
  </si>
  <si>
    <t>顧客・ユーザーの行動変化と変化への対応</t>
    <phoneticPr fontId="83"/>
  </si>
  <si>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83"/>
  </si>
  <si>
    <t>顧客・ユーザーを取り巻くデジタルサービス</t>
    <phoneticPr fontId="83"/>
  </si>
  <si>
    <t>eコマース。動画・音楽配信。タクシー配車アプリ。デリバリーサービス。電子書籍。インターネットバンキング。</t>
    <phoneticPr fontId="83"/>
  </si>
  <si>
    <t>競争環境の変化</t>
    <phoneticPr fontId="83"/>
  </si>
  <si>
    <t>デジタル技術の活用による競争環境変化の具体的事例</t>
    <phoneticPr fontId="83"/>
  </si>
  <si>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83"/>
  </si>
  <si>
    <t>What</t>
    <phoneticPr fontId="83"/>
  </si>
  <si>
    <t>データ</t>
    <phoneticPr fontId="83"/>
  </si>
  <si>
    <t>社会におけるデータ</t>
    <phoneticPr fontId="83"/>
  </si>
  <si>
    <t>データの種類</t>
    <phoneticPr fontId="83"/>
  </si>
  <si>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83"/>
  </si>
  <si>
    <t>社会におけるデータ活用</t>
    <phoneticPr fontId="83"/>
  </si>
  <si>
    <t>ビッグデータとアノテーション。オープンデータ。</t>
    <phoneticPr fontId="83"/>
  </si>
  <si>
    <t>データを読む・説明する</t>
    <phoneticPr fontId="83"/>
  </si>
  <si>
    <t>データの分析手法（基礎的な確率・統計の知識）</t>
    <phoneticPr fontId="83"/>
  </si>
  <si>
    <t>質的変数・量的変数。データの分布（ヒストグラム）と代表値（平均値・中央値・最頻値）。データのばらつき（分散・標準偏差・偏差値）。相関関係と因果関係。データの種類（名義尺度、順序尺度、間隔尺度、比率尺度）。</t>
    <phoneticPr fontId="83"/>
  </si>
  <si>
    <t>データを読む</t>
    <rPh sb="4" eb="5">
      <t>ヨ</t>
    </rPh>
    <phoneticPr fontId="83"/>
  </si>
  <si>
    <t>データや事象の重複に気づく。条件をそろえた比較。誇張表現を見抜く。集計ミス・記載ミスの特定。</t>
    <phoneticPr fontId="83"/>
  </si>
  <si>
    <t>データを説明する</t>
    <phoneticPr fontId="83"/>
  </si>
  <si>
    <t>データの可視化（棒グラフ・折線グラフ・散布図・ヒートマップなどの作成）。分析結果の言語化。</t>
    <phoneticPr fontId="83"/>
  </si>
  <si>
    <t>データを扱う</t>
    <phoneticPr fontId="83"/>
  </si>
  <si>
    <t>データの入力</t>
    <phoneticPr fontId="83"/>
  </si>
  <si>
    <t>機械判読可能なデータの作成・表記方法（参考：総務省　機械判読可能なデータの表記方法の統一ルール）。</t>
    <phoneticPr fontId="83"/>
  </si>
  <si>
    <t>データの抽出・加工</t>
    <phoneticPr fontId="83"/>
  </si>
  <si>
    <t>データの抽出、データクレンジング（外れ値、異常値）、フィルタリング・ソート、結合、マッピング、サンプリング、集計・変換・演算。</t>
    <phoneticPr fontId="83"/>
  </si>
  <si>
    <t>データの出力</t>
    <phoneticPr fontId="83"/>
  </si>
  <si>
    <t>データのダウンロードと保存、ファイル形式。</t>
    <phoneticPr fontId="83"/>
  </si>
  <si>
    <t>データベース</t>
    <phoneticPr fontId="83"/>
  </si>
  <si>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83"/>
  </si>
  <si>
    <t>データによって判断する</t>
    <phoneticPr fontId="83"/>
  </si>
  <si>
    <t>データドリブンな判断プロセス</t>
    <phoneticPr fontId="83"/>
  </si>
  <si>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83"/>
  </si>
  <si>
    <t>分析アプローチ設計</t>
    <phoneticPr fontId="83"/>
  </si>
  <si>
    <t>必要なデータの確保。分析対象の構造把握。業務分析手法。データ・分析手法・可視化の方法の設計。</t>
    <phoneticPr fontId="83"/>
  </si>
  <si>
    <t>モニタリングの手法</t>
    <phoneticPr fontId="83"/>
  </si>
  <si>
    <t>モニタリングの手法。</t>
    <phoneticPr fontId="83"/>
  </si>
  <si>
    <t>デジタル技術</t>
    <phoneticPr fontId="83"/>
  </si>
  <si>
    <t>AI</t>
    <phoneticPr fontId="83"/>
  </si>
  <si>
    <t>AIの歴史</t>
    <phoneticPr fontId="83"/>
  </si>
  <si>
    <t>AIの定義。AIブームの変遷。過去のAIブームにおいて中心となった研究・技術（探索・推論　等）。</t>
    <phoneticPr fontId="83"/>
  </si>
  <si>
    <t>AIを作るために必要な手法・技術</t>
    <phoneticPr fontId="83"/>
  </si>
  <si>
    <t>機械学習の具体的手法：教師あり学習、教師なし学習、強化学習 等。深層学習の概要：ニューラルネットワーク、事前学習、ファインチューニング 等。AIプロジェクトの進め方 等</t>
    <phoneticPr fontId="83"/>
  </si>
  <si>
    <t>人間中心のAI社会原則</t>
    <phoneticPr fontId="83"/>
  </si>
  <si>
    <t>人間中心のAI社会原則、ELSI（Ethical, Legal and Social Issues）等</t>
    <phoneticPr fontId="83"/>
  </si>
  <si>
    <t>AIの得意分野・限界</t>
    <phoneticPr fontId="83"/>
  </si>
  <si>
    <t>強いAIと弱いAI 等。</t>
    <phoneticPr fontId="83"/>
  </si>
  <si>
    <t>AIに関する最新の技術動向</t>
    <phoneticPr fontId="83"/>
  </si>
  <si>
    <t>生成AI　等。</t>
    <phoneticPr fontId="83"/>
  </si>
  <si>
    <t>クラウド</t>
    <phoneticPr fontId="83"/>
  </si>
  <si>
    <t>クラウドの仕組み</t>
    <phoneticPr fontId="83"/>
  </si>
  <si>
    <t>オンプレミスとクラウドの違い。パブリッククラウドとプライベートクラウド。クラウドサービスにおけるセキュリティ対策。</t>
    <phoneticPr fontId="83"/>
  </si>
  <si>
    <t>クラウドサービスの提供形態</t>
    <phoneticPr fontId="83"/>
  </si>
  <si>
    <t>SaaS（Software as a Service）。IaaS（Infrastructure as a Service）。PaaS（Platform as a Service）。</t>
    <phoneticPr fontId="83"/>
  </si>
  <si>
    <t>クラウドに関する最新の技術動向</t>
    <phoneticPr fontId="83"/>
  </si>
  <si>
    <t>クラウドに関する最新の技術動向。</t>
    <phoneticPr fontId="83"/>
  </si>
  <si>
    <t>ハードウェア・ソフトウェア</t>
    <phoneticPr fontId="83"/>
  </si>
  <si>
    <t>ハードウェア</t>
    <phoneticPr fontId="83"/>
  </si>
  <si>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83"/>
  </si>
  <si>
    <t>ソフトウェア</t>
    <phoneticPr fontId="83"/>
  </si>
  <si>
    <t>ソフトウェアの構成要素：OS、ミドルウェア、アプリケーション。オープンソースソフトウェア。プログラミング的思考：アルゴリズムの基本的な考え方、プログラミング言語の特徴。</t>
    <phoneticPr fontId="83"/>
  </si>
  <si>
    <t>企業における開発・運用</t>
    <phoneticPr fontId="83"/>
  </si>
  <si>
    <t>プロジェクトマネジメントの概要。サービスマネジメントの概要。</t>
    <phoneticPr fontId="83"/>
  </si>
  <si>
    <t>ハードウェア・ソフトウェアに関する最新の技術動向</t>
    <phoneticPr fontId="83"/>
  </si>
  <si>
    <t>ハードウェア・ソフトウェアに関する最新の技術動向。</t>
    <phoneticPr fontId="83"/>
  </si>
  <si>
    <t>ネットワーク</t>
    <phoneticPr fontId="83"/>
  </si>
  <si>
    <t>ネットワーク・インターネットの仕組み</t>
    <phoneticPr fontId="83"/>
  </si>
  <si>
    <t>ネットワーク方式（LAN・WAN）。接続装置（ハブ・ルーター）。通信プロトコル。IPアドレス。ドメイン。無線通信（Wi-Fi 等）。</t>
    <phoneticPr fontId="83"/>
  </si>
  <si>
    <t>インターネットサービス</t>
    <phoneticPr fontId="83"/>
  </si>
  <si>
    <t>電子メール。5G（モバイル）。リモート会議等のコミュニケーションサービス。ネット決済等の金融サービス。</t>
    <phoneticPr fontId="83"/>
  </si>
  <si>
    <t>ネットワークに関する最新の技術動向</t>
    <phoneticPr fontId="83"/>
  </si>
  <si>
    <t>ネットワークに関する最新の技術動向。</t>
    <phoneticPr fontId="83"/>
  </si>
  <si>
    <t>How</t>
    <phoneticPr fontId="83"/>
  </si>
  <si>
    <t>活用事例・利用方法</t>
    <phoneticPr fontId="83"/>
  </si>
  <si>
    <t>データ・デジタル技術の活用事例</t>
    <phoneticPr fontId="83"/>
  </si>
  <si>
    <t>事業活動におけるデータ・デジタル技術の活用事例</t>
    <phoneticPr fontId="83"/>
  </si>
  <si>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83"/>
  </si>
  <si>
    <t>生成AIの活用事例</t>
    <phoneticPr fontId="83"/>
  </si>
  <si>
    <t>業務全般における文章作成・要約、情報収集、課題抽出、アイデア出しへの大規模言語モデルの利用等。顧客体験の改善、ビジネス変革等。</t>
    <phoneticPr fontId="83"/>
  </si>
  <si>
    <t>ツール利用</t>
    <phoneticPr fontId="83"/>
  </si>
  <si>
    <t>日常業務に関するツールの利用方法</t>
    <phoneticPr fontId="83"/>
  </si>
  <si>
    <t>コミュニケーションツール：メール、チャット、プロジェクト管理。オフィスツール：文字のサイズ・フォント変更、基本的な関数、表の作成、便利なショートカット。検索エンジン：検索のコツ。</t>
    <phoneticPr fontId="83"/>
  </si>
  <si>
    <t>生成AIの利用方法</t>
    <phoneticPr fontId="83"/>
  </si>
  <si>
    <t>画像生成ツール、文章生成ツール、音声生成ツール等の概要。指示（プロンプト）の手法。</t>
    <phoneticPr fontId="83"/>
  </si>
  <si>
    <t>自動化・効率化に関するデジタルツールの利用方法</t>
    <phoneticPr fontId="83"/>
  </si>
  <si>
    <t>ノーコード・ローコードツールの基礎知識。RPA、AutoMLなどの自動化・内製化ツールの概要。</t>
    <phoneticPr fontId="83"/>
  </si>
  <si>
    <t>留意点</t>
    <phoneticPr fontId="83"/>
  </si>
  <si>
    <t>セキュリティ</t>
    <phoneticPr fontId="83"/>
  </si>
  <si>
    <t>セキュリティの3要素</t>
    <phoneticPr fontId="83"/>
  </si>
  <si>
    <t>機密性。完全性。可用性。</t>
    <phoneticPr fontId="83"/>
  </si>
  <si>
    <t>セキュリティ技術</t>
    <phoneticPr fontId="83"/>
  </si>
  <si>
    <t>暗号。ワンタイムパスワード。ブロックチェーン。生体認証。</t>
    <phoneticPr fontId="83"/>
  </si>
  <si>
    <t>情報セキュリティマネジメントシステム（ISMS）</t>
    <phoneticPr fontId="83"/>
  </si>
  <si>
    <t>情報セキュリティマネジメントシステム（ISMS）。</t>
    <phoneticPr fontId="83"/>
  </si>
  <si>
    <t>個人がとるべきセキュリティ対策</t>
    <phoneticPr fontId="83"/>
  </si>
  <si>
    <t>IDやパスワードの管理。アクセス権の設定。覗き見防止。添付ファイル付きメールへの警戒。社外メールアドレスへの警戒。</t>
    <phoneticPr fontId="83"/>
  </si>
  <si>
    <t>モラル</t>
    <phoneticPr fontId="83"/>
  </si>
  <si>
    <t>ネット被害・SNS・生成AI等のトラブルの事例・対策</t>
    <phoneticPr fontId="83"/>
  </si>
  <si>
    <t>写真の位置情報による住所の流出。アカウントの乗っ取り。炎上。名誉棄損判決。SNSやAIツール、検索等の入力データによる情報漏洩。生成AIなどの学習データ利用。</t>
    <phoneticPr fontId="83"/>
  </si>
  <si>
    <t>データ利用における禁止事項や留意事項</t>
    <phoneticPr fontId="83"/>
  </si>
  <si>
    <t>結果の捏造。実験データの盗用。恣意的な結果の抽出。ELSI（Ethical, Legal, and Social Issues）。</t>
    <phoneticPr fontId="83"/>
  </si>
  <si>
    <t>コンプライアンス</t>
    <phoneticPr fontId="83"/>
  </si>
  <si>
    <t>個人情報の定義と個人情報に関する法律・留意事項</t>
    <phoneticPr fontId="83"/>
  </si>
  <si>
    <t>個人情報保護法。個人情報の取り扱いルール。業界団体等の示すプライバシー関連ガイドライン。</t>
    <phoneticPr fontId="83"/>
  </si>
  <si>
    <t>知的財産権が保護する対象</t>
    <phoneticPr fontId="83"/>
  </si>
  <si>
    <t>著作権、特許権、実用新案権、意匠権、商標権。不正競争防止法。</t>
    <phoneticPr fontId="83"/>
  </si>
  <si>
    <t>諸外国におけるデータ規制の内容</t>
    <phoneticPr fontId="83"/>
  </si>
  <si>
    <t>GDPR。CCPA。その他産業データの保護規制。</t>
    <phoneticPr fontId="83"/>
  </si>
  <si>
    <t>サービス利用規約を踏まえたデータの利用範囲</t>
    <phoneticPr fontId="83"/>
  </si>
  <si>
    <t>サービス提供側における入力データの管理/利用方法の確認。社内や組織における利用ルールの確認。</t>
    <phoneticPr fontId="83"/>
  </si>
  <si>
    <t>（備考）</t>
    <rPh sb="1" eb="3">
      <t>ビコウ</t>
    </rPh>
    <phoneticPr fontId="83"/>
  </si>
  <si>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83"/>
  </si>
  <si>
    <t>　　２　訓練カリキュラムにスキル項目に関連する訓練項目があれば、訓練実施機関の判断により学習項目を追加して差し支えないこと。</t>
    <phoneticPr fontId="83"/>
  </si>
  <si>
    <t>認定様式第５号添付書類４　別表</t>
    <rPh sb="0" eb="2">
      <t>ニンテイ</t>
    </rPh>
    <rPh sb="2" eb="4">
      <t>ヨウシキ</t>
    </rPh>
    <rPh sb="4" eb="5">
      <t>ダイ</t>
    </rPh>
    <rPh sb="6" eb="7">
      <t>ゴウ</t>
    </rPh>
    <rPh sb="7" eb="9">
      <t>テンプ</t>
    </rPh>
    <rPh sb="9" eb="11">
      <t>ショルイ</t>
    </rPh>
    <rPh sb="13" eb="15">
      <t>ベッピョウ</t>
    </rPh>
    <phoneticPr fontId="11"/>
  </si>
  <si>
    <r>
      <rPr>
        <b/>
        <sz val="20"/>
        <color theme="1"/>
        <rFont val="ＭＳ Ｐゴシック"/>
        <family val="3"/>
        <charset val="128"/>
      </rPr>
      <t>該当機関のみ</t>
    </r>
    <r>
      <rPr>
        <sz val="20"/>
        <color theme="1"/>
        <rFont val="ＭＳ Ｐゴシック"/>
        <family val="3"/>
        <charset val="128"/>
      </rPr>
      <t xml:space="preserve">
→</t>
    </r>
    <r>
      <rPr>
        <u/>
        <sz val="20"/>
        <color theme="1"/>
        <rFont val="ＭＳ Ｐゴシック"/>
        <family val="3"/>
        <charset val="128"/>
      </rPr>
      <t>講師が職務経歴書を作成していない場合や職務経歴書の記載内容だけでは「申請の留意事項」別紙９の講師要件（類型1～5）に適合することが確認できない場合のみ必要となる様式です。</t>
    </r>
    <rPh sb="0" eb="2">
      <t>ガイトウ</t>
    </rPh>
    <rPh sb="2" eb="4">
      <t>キカン</t>
    </rPh>
    <phoneticPr fontId="10"/>
  </si>
  <si>
    <r>
      <rPr>
        <b/>
        <sz val="20"/>
        <color theme="1"/>
        <rFont val="ＭＳ Ｐゴシック"/>
        <family val="3"/>
        <charset val="128"/>
      </rPr>
      <t>該当機関のみ</t>
    </r>
    <r>
      <rPr>
        <sz val="20"/>
        <color theme="1"/>
        <rFont val="ＭＳ Ｐゴシック"/>
        <family val="3"/>
        <charset val="128"/>
      </rPr>
      <t xml:space="preserve">
→</t>
    </r>
    <r>
      <rPr>
        <u/>
        <sz val="20"/>
        <color theme="1"/>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10"/>
  </si>
  <si>
    <t>会計ソフト、医療事務システム、CADシステム、CMSなどの利用方法・紹介等</t>
    <phoneticPr fontId="11"/>
  </si>
  <si>
    <t>※この計画書は、上記３に記載した訓練科の次に申請しようとする都道府県支部に必ずご提出いただくようお願いいたします。</t>
    <rPh sb="8" eb="10">
      <t>ジョウキ</t>
    </rPh>
    <rPh sb="12" eb="14">
      <t>キサイ</t>
    </rPh>
    <rPh sb="16" eb="19">
      <t>クンレンカ</t>
    </rPh>
    <rPh sb="20" eb="21">
      <t>ツギ</t>
    </rPh>
    <rPh sb="22" eb="24">
      <t>シンセイ</t>
    </rPh>
    <rPh sb="30" eb="34">
      <t>トドウフケン</t>
    </rPh>
    <rPh sb="34" eb="36">
      <t>シブ</t>
    </rPh>
    <rPh sb="37" eb="38">
      <t>カナラ</t>
    </rPh>
    <rPh sb="40" eb="42">
      <t>テイシュツ</t>
    </rPh>
    <rPh sb="49" eb="50">
      <t>ネガ</t>
    </rPh>
    <phoneticPr fontId="11"/>
  </si>
  <si>
    <r>
      <t>　２　訓練実施施設(教室・実習室)及び事務室の平面図</t>
    </r>
    <r>
      <rPr>
        <b/>
        <sz val="14"/>
        <color rgb="FFFF0000"/>
        <rFont val="ＭＳ ゴシック"/>
        <family val="3"/>
        <charset val="128"/>
      </rPr>
      <t/>
    </r>
    <phoneticPr fontId="11"/>
  </si>
  <si>
    <t>訓練実施施設（教室・実習室）の平面図</t>
    <phoneticPr fontId="11"/>
  </si>
  <si>
    <t>□</t>
    <phoneticPr fontId="11"/>
  </si>
  <si>
    <t>所属（部署名）</t>
    <rPh sb="0" eb="2">
      <t>ショゾク</t>
    </rPh>
    <rPh sb="3" eb="5">
      <t>ブショ</t>
    </rPh>
    <rPh sb="5" eb="6">
      <t>メイ</t>
    </rPh>
    <phoneticPr fontId="11"/>
  </si>
  <si>
    <t xml:space="preserve">平成 </t>
  </si>
  <si>
    <t>～</t>
  </si>
  <si>
    <t xml:space="preserve">令和 </t>
  </si>
  <si>
    <t>生年月日</t>
    <rPh sb="0" eb="4">
      <t>セイネンガッピ</t>
    </rPh>
    <phoneticPr fontId="11"/>
  </si>
  <si>
    <t>担当する科目</t>
  </si>
  <si>
    <t>令和７年７月１５日現在</t>
    <phoneticPr fontId="11"/>
  </si>
  <si>
    <t>S</t>
  </si>
  <si>
    <t>常勤</t>
  </si>
  <si>
    <t>非常勤</t>
  </si>
  <si>
    <t>《省》</t>
  </si>
  <si>
    <r>
      <t>②点検項目に　※印のついている項目は、</t>
    </r>
    <r>
      <rPr>
        <sz val="12"/>
        <color theme="1"/>
        <rFont val="ＭＳ Ｐゴシック"/>
        <family val="3"/>
        <charset val="128"/>
      </rPr>
      <t>訓練カリキュラムにパソコンを使用する内容が含まれる場合に記入してください。</t>
    </r>
    <rPh sb="1" eb="3">
      <t>テンケン</t>
    </rPh>
    <rPh sb="3" eb="5">
      <t>コウモク</t>
    </rPh>
    <rPh sb="8" eb="9">
      <t>ジルシ</t>
    </rPh>
    <rPh sb="15" eb="17">
      <t>コウモク</t>
    </rPh>
    <rPh sb="19" eb="21">
      <t>クンレン</t>
    </rPh>
    <rPh sb="33" eb="35">
      <t>シヨウ</t>
    </rPh>
    <rPh sb="37" eb="39">
      <t>ナイヨウ</t>
    </rPh>
    <rPh sb="40" eb="41">
      <t>フク</t>
    </rPh>
    <rPh sb="44" eb="46">
      <t>バアイ</t>
    </rPh>
    <rPh sb="47" eb="49">
      <t>キニュウ</t>
    </rPh>
    <phoneticPr fontId="11"/>
  </si>
  <si>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・事務室（書類保管場所）の入り口が施錠できず、かつ、個人情報を保管する書庫等の施錠ができない又は容易に持ち出せる。
・訓練実施施設が使用するインターネット回線が、不特定多数が利用する公衆無線LAN（Free Wi-Fi等）である。</t>
    <phoneticPr fontId="11"/>
  </si>
  <si>
    <r>
      <t>　　　　　　（「</t>
    </r>
    <r>
      <rPr>
        <sz val="12"/>
        <color rgb="FFFF0000"/>
        <rFont val="ＭＳ Ｐゴシック"/>
        <family val="3"/>
        <charset val="128"/>
      </rPr>
      <t>求職者支援訓練の</t>
    </r>
    <r>
      <rPr>
        <sz val="12"/>
        <color theme="1"/>
        <rFont val="ＭＳ Ｐゴシック"/>
        <family val="3"/>
        <charset val="128"/>
      </rPr>
      <t>講師として認められる類型」に該当すると判断した職務経歴書上の記載箇所に下線を引いてください。）</t>
    </r>
    <phoneticPr fontId="11"/>
  </si>
  <si>
    <r>
      <t>　　　　　（具体的には、</t>
    </r>
    <r>
      <rPr>
        <sz val="12"/>
        <color rgb="FFFF0000"/>
        <rFont val="ＭＳ Ｐゴシック"/>
        <family val="3"/>
        <charset val="128"/>
      </rPr>
      <t>上記</t>
    </r>
    <r>
      <rPr>
        <sz val="12"/>
        <color theme="1"/>
        <rFont val="ＭＳ Ｐゴシック"/>
        <family val="3"/>
        <charset val="128"/>
      </rPr>
      <t>の「</t>
    </r>
    <r>
      <rPr>
        <sz val="12"/>
        <color rgb="FFFF0000"/>
        <rFont val="ＭＳ Ｐゴシック"/>
        <family val="3"/>
        <charset val="128"/>
      </rPr>
      <t>求職者支援訓練の</t>
    </r>
    <r>
      <rPr>
        <sz val="12"/>
        <color theme="1"/>
        <rFont val="ＭＳ Ｐゴシック"/>
        <family val="3"/>
        <charset val="128"/>
      </rPr>
      <t>講師として認められる類型」のいずれかに適合することが必要です。）</t>
    </r>
    <rPh sb="12" eb="14">
      <t>ジョウキ</t>
    </rPh>
    <phoneticPr fontId="11"/>
  </si>
  <si>
    <t>「求職者支援訓練の講師として認められる類型」のうち該当する番号を記入してください。</t>
    <phoneticPr fontId="11"/>
  </si>
  <si>
    <r>
      <t>　　 ③　「類型」の欄には、</t>
    </r>
    <r>
      <rPr>
        <sz val="12"/>
        <color rgb="FFFF0000"/>
        <rFont val="ＭＳ Ｐゴシック"/>
        <family val="3"/>
        <charset val="128"/>
      </rPr>
      <t>「求職者支援訓練の認定申請書を提出するに当たっての留意事項」の別紙９「求職者支援訓練を担当する講師が満たすべき認定基準について」</t>
    </r>
    <r>
      <rPr>
        <sz val="12"/>
        <color theme="1"/>
        <rFont val="ＭＳ Ｐゴシック"/>
        <family val="3"/>
        <charset val="128"/>
      </rPr>
      <t>の</t>
    </r>
    <rPh sb="6" eb="8">
      <t>ルイケイ</t>
    </rPh>
    <rPh sb="10" eb="11">
      <t>ラン</t>
    </rPh>
    <phoneticPr fontId="11"/>
  </si>
  <si>
    <r>
      <t>※　　１から</t>
    </r>
    <r>
      <rPr>
        <sz val="11"/>
        <color theme="1"/>
        <rFont val="ＭＳ Ｐゴシック"/>
        <family val="3"/>
        <charset val="128"/>
      </rPr>
      <t>２については、</t>
    </r>
    <r>
      <rPr>
        <sz val="11"/>
        <color rgb="FFFF0000"/>
        <rFont val="ＭＳ Ｐゴシック"/>
        <family val="3"/>
        <charset val="128"/>
      </rPr>
      <t>「求職者支援訓練の認定申請書を提出するに当たっての留意事項」の別紙９</t>
    </r>
    <r>
      <rPr>
        <sz val="11"/>
        <color theme="1"/>
        <rFont val="ＭＳ Ｐゴシック"/>
        <family val="3"/>
        <charset val="128"/>
      </rPr>
      <t>「求職者支援訓練を担当する講師が満たすべき認定基準について」のいずれかの類型に該当することが分かる内容を記入してください。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11"/>
  </si>
  <si>
    <t>※　「カリキュラム番号」欄には認定様式第12号の番号をご記入ください。</t>
    <rPh sb="9" eb="11">
      <t>バンゴウ</t>
    </rPh>
    <rPh sb="12" eb="13">
      <t>ラン</t>
    </rPh>
    <rPh sb="15" eb="17">
      <t>ニンテイ</t>
    </rPh>
    <rPh sb="17" eb="19">
      <t>ヨウシキ</t>
    </rPh>
    <rPh sb="19" eb="20">
      <t>ダイ</t>
    </rPh>
    <rPh sb="22" eb="23">
      <t>ゴウ</t>
    </rPh>
    <rPh sb="24" eb="26">
      <t>バンゴウ</t>
    </rPh>
    <phoneticPr fontId="11"/>
  </si>
  <si>
    <r>
      <t>講師を担当する者は｢求職者支援訓練(企業実習)の講師として認められる類型」</t>
    </r>
    <r>
      <rPr>
        <sz val="12"/>
        <color theme="1"/>
        <rFont val="ＭＳ Ｐゴシック"/>
        <family val="3"/>
        <charset val="128"/>
      </rPr>
      <t>に該当する者であること。</t>
    </r>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11"/>
  </si>
  <si>
    <t>講師を担当する者は「求職者支援訓練（職業能力開発講習）の講師として認められる類型」に該当する者であること。</t>
    <rPh sb="18" eb="20">
      <t>ショクギョウ</t>
    </rPh>
    <rPh sb="20" eb="22">
      <t>ノウリョク</t>
    </rPh>
    <rPh sb="22" eb="24">
      <t>カイハツ</t>
    </rPh>
    <rPh sb="24" eb="26">
      <t>コウシュウ</t>
    </rPh>
    <phoneticPr fontId="11"/>
  </si>
  <si>
    <t>適合することが必要です。）</t>
    <phoneticPr fontId="11"/>
  </si>
  <si>
    <t>訓練を担当する講師が満たすべき認定基準について」の「求職者支援訓練の講師として認められる類型」のいずれかに</t>
    <phoneticPr fontId="11"/>
  </si>
  <si>
    <t>（具体的には、「求職者支援訓練の認定申請書を提出するに当たっての留意事項」の別紙９「求職者支援訓練を担当する講師が満たすべき認定基準について」の「求職者支援訓練の講師として認められる類型」の</t>
    <phoneticPr fontId="11"/>
  </si>
  <si>
    <t>　いずれかに適合することが必要です。）</t>
    <phoneticPr fontId="11"/>
  </si>
  <si>
    <t>第７の３号
又は
任意様式</t>
    <rPh sb="0" eb="1">
      <t>ダイ</t>
    </rPh>
    <rPh sb="4" eb="5">
      <t>ゴウ</t>
    </rPh>
    <rPh sb="6" eb="7">
      <t>マタ</t>
    </rPh>
    <rPh sb="9" eb="11">
      <t>ニンイ</t>
    </rPh>
    <rPh sb="11" eb="13">
      <t>ヨウシキ</t>
    </rPh>
    <phoneticPr fontId="10"/>
  </si>
  <si>
    <r>
      <t>各種就職支援等の実施
【添付書類】
・　キャリアコンサルティング担当者（キャリアコンサルタント又はキャリアコンサルティング技能士（1級又は2級）又は職業訓練指導員免許を保有する者）の要件が確認できる書類（キャリアコンサルタント登録証（写）又はキャリアコンサルティング技能士（1級又は2級）の合格証書又は合格通知書（写）又は職業訓練指導員免許証（写））</t>
    </r>
    <r>
      <rPr>
        <b/>
        <sz val="20"/>
        <rFont val="ＭＳ Ｐゴシック"/>
        <family val="3"/>
        <charset val="128"/>
      </rPr>
      <t>《省》</t>
    </r>
    <r>
      <rPr>
        <sz val="20"/>
        <rFont val="ＭＳ Ｐゴシック"/>
        <family val="3"/>
        <charset val="128"/>
      </rPr>
      <t xml:space="preserve">
・　就職支援責任者の雇用保険被保険者資格取得等確認通知書（事業主通知用）（写）（雇用保険の被保険者でない場合は、「労働条件通知書」等の直接雇用していることが分かる書類）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 xml:space="preserve">《省》
</t>
    </r>
    <r>
      <rPr>
        <sz val="20"/>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91" eb="93">
      <t>ヨウケン</t>
    </rPh>
    <rPh sb="94" eb="96">
      <t>カクニン</t>
    </rPh>
    <rPh sb="99" eb="101">
      <t>ショルイ</t>
    </rPh>
    <rPh sb="117" eb="118">
      <t>ウツ</t>
    </rPh>
    <phoneticPr fontId="11"/>
  </si>
  <si>
    <r>
      <t>選定における加点要素確認表（実績枠）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　民間教育訓練機関における職業訓練サービスの質の向上のための自己診断表（写）</t>
    </r>
    <r>
      <rPr>
        <b/>
        <sz val="20"/>
        <rFont val="ＭＳ Ｐゴシック"/>
        <family val="3"/>
        <charset val="128"/>
      </rPr>
      <t xml:space="preserve">
</t>
    </r>
    <r>
      <rPr>
        <sz val="20"/>
        <rFont val="ＭＳ Ｐゴシック"/>
        <family val="3"/>
        <charset val="128"/>
      </rPr>
      <t>・　職業訓練サービスガイドライン適合事業所認定の認定書（写）</t>
    </r>
    <r>
      <rPr>
        <b/>
        <sz val="20"/>
        <rFont val="ＭＳ Ｐゴシック"/>
        <family val="3"/>
        <charset val="128"/>
      </rPr>
      <t xml:space="preserve">
</t>
    </r>
    <r>
      <rPr>
        <sz val="20"/>
        <rFont val="ＭＳ Ｐゴシック"/>
        <family val="3"/>
        <charset val="128"/>
      </rPr>
      <t>・託児サービス提供機関が基準に該当しているか確認できる書類及び託児サービス提供機関における受入れ可能な児童の人数が確認できる書類（任意様式）</t>
    </r>
    <rPh sb="68" eb="70">
      <t>シュトク</t>
    </rPh>
    <rPh sb="74" eb="76">
      <t>バアイ</t>
    </rPh>
    <rPh sb="77" eb="79">
      <t>カテン</t>
    </rPh>
    <rPh sb="82" eb="84">
      <t>シカク</t>
    </rPh>
    <rPh sb="84" eb="85">
      <t>トウ</t>
    </rPh>
    <rPh sb="86" eb="88">
      <t>カクニン</t>
    </rPh>
    <rPh sb="92" eb="94">
      <t>ショルイ</t>
    </rPh>
    <rPh sb="106" eb="109">
      <t>トウロクショウ</t>
    </rPh>
    <rPh sb="207" eb="210">
      <t>ニンテイショ</t>
    </rPh>
    <rPh sb="211" eb="212">
      <t>ウツ</t>
    </rPh>
    <phoneticPr fontId="11"/>
  </si>
  <si>
    <r>
      <t>選定における加点要素確認表（新規参入枠）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　民間教育訓練機関における職業訓練サービスの質の向上のための自己診断表（写）
・　委託訓練契約書（写）等
・　職業訓練サービスガイドライン適合事業所認定の認定書（写）</t>
    </r>
    <r>
      <rPr>
        <b/>
        <sz val="20"/>
        <rFont val="ＭＳ Ｐゴシック"/>
        <family val="3"/>
        <charset val="128"/>
      </rPr>
      <t xml:space="preserve">
・</t>
    </r>
    <r>
      <rPr>
        <sz val="20"/>
        <rFont val="ＭＳ Ｐゴシック"/>
        <family val="3"/>
        <charset val="128"/>
      </rPr>
      <t>託児サービス提供機関が基準に該当しているか確認できる書類及び託児サービス提供機関における受入れ可能な児童の人数が確認できる書類（任意様式）</t>
    </r>
    <rPh sb="14" eb="16">
      <t>シンキ</t>
    </rPh>
    <rPh sb="16" eb="18">
      <t>サンニュウ</t>
    </rPh>
    <rPh sb="18" eb="19">
      <t>ワク</t>
    </rPh>
    <rPh sb="30" eb="32">
      <t>チイキ</t>
    </rPh>
    <rPh sb="33" eb="35">
      <t>キュウジン</t>
    </rPh>
    <rPh sb="38" eb="39">
      <t>トウ</t>
    </rPh>
    <rPh sb="40" eb="41">
      <t>フ</t>
    </rPh>
    <rPh sb="44" eb="46">
      <t>クンレン</t>
    </rPh>
    <rPh sb="46" eb="48">
      <t>ナイヨウ</t>
    </rPh>
    <rPh sb="57" eb="59">
      <t>ショルイ</t>
    </rPh>
    <rPh sb="131" eb="132">
      <t>ショ</t>
    </rPh>
    <rPh sb="187" eb="189">
      <t>イタク</t>
    </rPh>
    <rPh sb="189" eb="191">
      <t>クンレン</t>
    </rPh>
    <rPh sb="191" eb="194">
      <t>ケイヤクショ</t>
    </rPh>
    <rPh sb="195" eb="196">
      <t>ウツ</t>
    </rPh>
    <rPh sb="197" eb="198">
      <t>ナド</t>
    </rPh>
    <phoneticPr fontId="11"/>
  </si>
  <si>
    <t>就職支援責任者の業務等は次のとおりであること。
　　①配置
　　　訓練実施日数のうち50％の日数は、全日、就職支援責任者を務める訓練実施施設で業務を遂行すること（他業務と兼務することは差し支えない）。
　　（添付書類　：　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phoneticPr fontId="11"/>
  </si>
  <si>
    <t>訓練コース</t>
    <phoneticPr fontId="11"/>
  </si>
  <si>
    <t>(1)</t>
    <phoneticPr fontId="11"/>
  </si>
  <si>
    <t>(2)</t>
    <phoneticPr fontId="11"/>
  </si>
  <si>
    <t>(3)</t>
    <phoneticPr fontId="11"/>
  </si>
  <si>
    <t>(4)</t>
    <phoneticPr fontId="11"/>
  </si>
  <si>
    <t>(5)</t>
    <phoneticPr fontId="11"/>
  </si>
  <si>
    <t>(6)</t>
    <phoneticPr fontId="11"/>
  </si>
  <si>
    <t>(7)</t>
    <phoneticPr fontId="11"/>
  </si>
  <si>
    <t>所属（企業名）</t>
    <rPh sb="0" eb="1">
      <t>ショ</t>
    </rPh>
    <rPh sb="1" eb="2">
      <t>ゾク</t>
    </rPh>
    <rPh sb="3" eb="5">
      <t>キギョウ</t>
    </rPh>
    <rPh sb="5" eb="6">
      <t>メイ</t>
    </rPh>
    <phoneticPr fontId="11"/>
  </si>
  <si>
    <t>※　　１つの証明書類で実務経験・指導（等）業務の経験を満たしていることが確認できない場合は、複数種類の書類の提出をお願いする場合があります。</t>
    <phoneticPr fontId="11"/>
  </si>
  <si>
    <t>なし</t>
    <phoneticPr fontId="11"/>
  </si>
  <si>
    <r>
      <t>※　　フリーランス・個人事業主等、企業に所属していない場合は、受託元の会社名を記入してください。</t>
    </r>
    <r>
      <rPr>
        <sz val="11"/>
        <color rgb="FFFF3332"/>
        <rFont val="ＭＳ Ｐゴシック"/>
        <family val="3"/>
        <charset val="128"/>
        <scheme val="major"/>
      </rPr>
      <t>（部署名欄は「なし」と記入してください。）　</t>
    </r>
    <rPh sb="52" eb="53">
      <t>ラン</t>
    </rPh>
    <rPh sb="55" eb="56">
      <t>ショメイ</t>
    </rPh>
    <rPh sb="59" eb="61">
      <t>キニュウ</t>
    </rPh>
    <phoneticPr fontId="11"/>
  </si>
  <si>
    <r>
      <t>※　　２の「指導（等）業務の経験の期間」欄について、</t>
    </r>
    <r>
      <rPr>
        <sz val="11"/>
        <color rgb="FFFF0000"/>
        <rFont val="ＭＳ Ｐゴシック"/>
        <family val="3"/>
        <charset val="128"/>
        <scheme val="major"/>
      </rPr>
      <t>上記の「</t>
    </r>
    <r>
      <rPr>
        <sz val="11"/>
        <color theme="1"/>
        <rFont val="ＭＳ Ｐゴシック"/>
        <family val="3"/>
        <charset val="128"/>
        <scheme val="major"/>
      </rPr>
      <t>求職者支援訓練の講師として認められる類型」のうち、類型４に該当する場合には、</t>
    </r>
    <r>
      <rPr>
        <sz val="11"/>
        <color rgb="FFFF0000"/>
        <rFont val="ＭＳ Ｐゴシック"/>
        <family val="3"/>
        <charset val="128"/>
        <scheme val="major"/>
      </rPr>
      <t>類型１から３の</t>
    </r>
    <r>
      <rPr>
        <sz val="11"/>
        <color theme="1"/>
        <rFont val="ＭＳ Ｐゴシック"/>
        <family val="3"/>
        <charset val="128"/>
        <scheme val="major"/>
      </rPr>
      <t>「指導等業務の経験」とは異なり、あくまで講師</t>
    </r>
    <r>
      <rPr>
        <sz val="11"/>
        <color theme="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11"/>
  </si>
  <si>
    <r>
      <t>実施体制等確認表
【添付書類】
・　不動産登記簿謄本（写）（訓練実施場所及び事務室を所有する場合）、賃貸借契約書（写）（訓練実施場所及び事務室を賃借する場合）等、施設が使用可能であることが確認できるもの</t>
    </r>
    <r>
      <rPr>
        <b/>
        <sz val="20"/>
        <rFont val="ＭＳ Ｐゴシック"/>
        <family val="3"/>
        <charset val="128"/>
      </rPr>
      <t>《省》</t>
    </r>
    <r>
      <rPr>
        <sz val="20"/>
        <rFont val="ＭＳ Ｐゴシック"/>
        <family val="3"/>
        <charset val="128"/>
      </rPr>
      <t xml:space="preserve">
・　訓練実施施設（教室・実習室）及び事務室の平面図</t>
    </r>
    <r>
      <rPr>
        <b/>
        <sz val="20"/>
        <rFont val="ＭＳ Ｐゴシック"/>
        <family val="3"/>
        <charset val="128"/>
      </rPr>
      <t>《省》</t>
    </r>
    <r>
      <rPr>
        <sz val="20"/>
        <rFont val="ＭＳ Ｐゴシック"/>
        <family val="3"/>
        <charset val="128"/>
      </rPr>
      <t xml:space="preserve">
・　介護職員養成研修等の指定通知書（写）（介護職員養成研修を求職者支援訓練として実施する場合）
・　加入する予定である災害補償制度等に関するリーフレット等</t>
    </r>
    <r>
      <rPr>
        <b/>
        <sz val="20"/>
        <rFont val="ＭＳ Ｐゴシック"/>
        <family val="3"/>
        <charset val="128"/>
      </rPr>
      <t xml:space="preserve">《省》
</t>
    </r>
    <r>
      <rPr>
        <sz val="20"/>
        <rFont val="ＭＳ Ｐゴシック"/>
        <family val="3"/>
        <charset val="128"/>
      </rPr>
      <t>・　託児サービス提供機関の要件に該当することを確認できる資料
・　職業訓練サービスガイドライン研修の修了証書（写）、修了証明書（写）又は受講証明書（写）、(受講者が講師又は事務担当者の場合は、申請者と直接雇用関係であることがわかる書類）</t>
    </r>
    <r>
      <rPr>
        <b/>
        <sz val="20"/>
        <rFont val="ＭＳ Ｐゴシック"/>
        <family val="3"/>
        <charset val="128"/>
      </rPr>
      <t xml:space="preserve">《省》
</t>
    </r>
    <r>
      <rPr>
        <sz val="20"/>
        <rFont val="ＭＳ Ｐゴシック"/>
        <family val="3"/>
        <charset val="128"/>
      </rPr>
      <t>・　ISO29993及びISO21001の審査登録証（写）</t>
    </r>
    <r>
      <rPr>
        <b/>
        <sz val="20"/>
        <rFont val="ＭＳ Ｐゴシック"/>
        <family val="3"/>
        <charset val="128"/>
      </rPr>
      <t>《省》</t>
    </r>
    <rPh sb="40" eb="41">
      <t>シツ</t>
    </rPh>
    <rPh sb="70" eb="71">
      <t>シツ</t>
    </rPh>
    <rPh sb="121" eb="122">
      <t>オヨ</t>
    </rPh>
    <rPh sb="152" eb="153">
      <t>ウツ</t>
    </rPh>
    <rPh sb="188" eb="190">
      <t>ヨテイ</t>
    </rPh>
    <rPh sb="217" eb="219">
      <t>タクジ</t>
    </rPh>
    <rPh sb="223" eb="225">
      <t>テイキョウ</t>
    </rPh>
    <rPh sb="225" eb="227">
      <t>キカン</t>
    </rPh>
    <rPh sb="228" eb="230">
      <t>ヨウケン</t>
    </rPh>
    <rPh sb="231" eb="233">
      <t>ガイトウ</t>
    </rPh>
    <rPh sb="238" eb="240">
      <t>カクニン</t>
    </rPh>
    <rPh sb="243" eb="245">
      <t>シリョウ</t>
    </rPh>
    <phoneticPr fontId="11"/>
  </si>
  <si>
    <r>
      <t>講師を担当する者の経歴等がわかる書類（認定様式第７の３号「講師の経歴等確認書」、職務経歴書（写）　等）</t>
    </r>
    <r>
      <rPr>
        <b/>
        <sz val="20"/>
        <rFont val="ＭＳ Ｐゴシック"/>
        <family val="3"/>
        <charset val="128"/>
      </rPr>
      <t>《省》</t>
    </r>
    <r>
      <rPr>
        <sz val="20"/>
        <rFont val="ＭＳ Ｐゴシック"/>
        <family val="3"/>
        <charset val="128"/>
      </rPr>
      <t xml:space="preserve">
【添付書類】
・　職務経歴書（写）や講師の経歴等確認書（認定様式第７の３号）等に記載されている実務経験・指導（等）業務</t>
    </r>
    <r>
      <rPr>
        <sz val="20"/>
        <color rgb="FFFF0000"/>
        <rFont val="ＭＳ Ｐゴシック"/>
        <family val="3"/>
        <charset val="128"/>
      </rPr>
      <t>の</t>
    </r>
    <r>
      <rPr>
        <sz val="20"/>
        <rFont val="ＭＳ Ｐゴシック"/>
        <family val="3"/>
        <charset val="128"/>
      </rPr>
      <t>経験の内容及び年数を証明する書類（写）</t>
    </r>
    <r>
      <rPr>
        <b/>
        <sz val="20"/>
        <rFont val="ＭＳ Ｐゴシック"/>
        <family val="3"/>
        <charset val="128"/>
      </rPr>
      <t>《省》</t>
    </r>
    <r>
      <rPr>
        <sz val="20"/>
        <rFont val="ＭＳ Ｐゴシック"/>
        <family val="3"/>
        <charset val="128"/>
      </rPr>
      <t xml:space="preserve">
※ 講師要件を満たすことが確認できる年数分必要。
※ 実務経験・指導（等）業務</t>
    </r>
    <r>
      <rPr>
        <sz val="20"/>
        <color rgb="FFFF0000"/>
        <rFont val="ＭＳ Ｐゴシック"/>
        <family val="3"/>
        <charset val="128"/>
      </rPr>
      <t>の</t>
    </r>
    <r>
      <rPr>
        <sz val="20"/>
        <rFont val="ＭＳ Ｐゴシック"/>
        <family val="3"/>
        <charset val="128"/>
      </rPr>
      <t>経験の内容及び年数の確認に 影響しない個人情報については黒塗り等して提出すること。
（証明書類の例）
労働契約書、労働条件通知書、職務証明書、在職証明書等の勤務先からの証明書類、請負契約書　 等</t>
    </r>
    <rPh sb="132" eb="133">
      <t>ウツ</t>
    </rPh>
    <rPh sb="267" eb="272">
      <t>ウケオイケイヤクショ</t>
    </rPh>
    <phoneticPr fontId="10"/>
  </si>
  <si>
    <r>
      <t>講師の類型に該当することを証明する書類
・職務経歴書（写）等
・経歴等確認書（認定様式第７の３号）
・資格、免許（写）
・実務経験・指導(等)業務</t>
    </r>
    <r>
      <rPr>
        <sz val="11"/>
        <color rgb="FFFF0000"/>
        <rFont val="ＭＳ ゴシック"/>
        <family val="3"/>
        <charset val="128"/>
      </rPr>
      <t>の</t>
    </r>
    <r>
      <rPr>
        <sz val="11"/>
        <rFont val="ＭＳ ゴシック"/>
        <family val="3"/>
        <charset val="128"/>
      </rPr>
      <t>経験を証明する書類（写）</t>
    </r>
    <rPh sb="3" eb="5">
      <t>ルイケイ</t>
    </rPh>
    <rPh sb="6" eb="8">
      <t>ガイトウ</t>
    </rPh>
    <rPh sb="13" eb="15">
      <t>ショウメイ</t>
    </rPh>
    <rPh sb="17" eb="19">
      <t>ショルイ</t>
    </rPh>
    <rPh sb="21" eb="23">
      <t>ショクム</t>
    </rPh>
    <rPh sb="23" eb="26">
      <t>ケイレキショ</t>
    </rPh>
    <rPh sb="29" eb="30">
      <t>トウ</t>
    </rPh>
    <rPh sb="51" eb="53">
      <t>シカク</t>
    </rPh>
    <rPh sb="54" eb="56">
      <t>メンキョ</t>
    </rPh>
    <rPh sb="61" eb="63">
      <t>ジツム</t>
    </rPh>
    <rPh sb="63" eb="65">
      <t>ケイケン</t>
    </rPh>
    <rPh sb="66" eb="68">
      <t>シドウ</t>
    </rPh>
    <rPh sb="69" eb="70">
      <t>トウ</t>
    </rPh>
    <rPh sb="71" eb="73">
      <t>ギョウム</t>
    </rPh>
    <rPh sb="74" eb="76">
      <t>ケイケン</t>
    </rPh>
    <rPh sb="77" eb="79">
      <t>ショウメイ</t>
    </rPh>
    <rPh sb="81" eb="83">
      <t>ショルイ</t>
    </rPh>
    <rPh sb="84" eb="85">
      <t>シャ</t>
    </rPh>
    <phoneticPr fontId="11"/>
  </si>
  <si>
    <t>※求職者支援訓練（職業能力開発講習）の講師を担当する者については、認定基準４の（１１）「講師」の要件に適合する必</t>
    <rPh sb="1" eb="6">
      <t>キュウショクシャシエン</t>
    </rPh>
    <rPh sb="6" eb="8">
      <t>クンレン</t>
    </rPh>
    <rPh sb="9" eb="11">
      <t>ショクギョウ</t>
    </rPh>
    <rPh sb="11" eb="13">
      <t>ノウリョク</t>
    </rPh>
    <rPh sb="13" eb="15">
      <t>カイハツ</t>
    </rPh>
    <rPh sb="15" eb="17">
      <t>コウシュウ</t>
    </rPh>
    <rPh sb="19" eb="21">
      <t>コウシ</t>
    </rPh>
    <rPh sb="22" eb="24">
      <t>タントウ</t>
    </rPh>
    <rPh sb="26" eb="27">
      <t>シャ</t>
    </rPh>
    <phoneticPr fontId="11"/>
  </si>
  <si>
    <t>要があります。（具体的には、「求職者支援訓練の認定申請書を提出するに当たっての留意事項」の別紙９「求職者支援</t>
    <phoneticPr fontId="11"/>
  </si>
  <si>
    <t>※　求職者支援訓練（企業実習）の講師を担当する者については、認定基準４の（１１）「講師」の要件に適合する必要があります。</t>
    <rPh sb="2" eb="7">
      <t>キュウショクシャシエン</t>
    </rPh>
    <rPh sb="7" eb="9">
      <t>クンレン</t>
    </rPh>
    <rPh sb="10" eb="14">
      <t>キギョウジッシュウ</t>
    </rPh>
    <rPh sb="16" eb="18">
      <t>コウシ</t>
    </rPh>
    <rPh sb="19" eb="21">
      <t>タントウ</t>
    </rPh>
    <rPh sb="23" eb="24">
      <t>シャ</t>
    </rPh>
    <phoneticPr fontId="11"/>
  </si>
  <si>
    <r>
      <t>　　　※　求職者支援訓練の講師を担当する講師については、認定基準４</t>
    </r>
    <r>
      <rPr>
        <sz val="12"/>
        <color rgb="FFFF0000"/>
        <rFont val="ＭＳ Ｐゴシック"/>
        <family val="3"/>
        <charset val="128"/>
      </rPr>
      <t>の</t>
    </r>
    <r>
      <rPr>
        <sz val="12"/>
        <color theme="1"/>
        <rFont val="ＭＳ Ｐゴシック"/>
        <family val="3"/>
        <charset val="128"/>
      </rPr>
      <t>（１１）「講師」の要件に適合する必要があります。</t>
    </r>
    <rPh sb="20" eb="22">
      <t>コウシ</t>
    </rPh>
    <phoneticPr fontId="11"/>
  </si>
  <si>
    <t>アイチケンナゴヤシサンカクサンカクサンカク1-2-3</t>
    <phoneticPr fontId="11"/>
  </si>
  <si>
    <t>愛知県名古屋市△区△△1-2-3</t>
    <phoneticPr fontId="11"/>
  </si>
  <si>
    <t>カブシキガイシャ○○○○</t>
    <phoneticPr fontId="11"/>
  </si>
  <si>
    <t>ダイヒョウトリシマリヤク□□□□</t>
    <phoneticPr fontId="11"/>
  </si>
  <si>
    <t>460-0000</t>
    <phoneticPr fontId="11"/>
  </si>
  <si>
    <t>代表取締役　□□　□□</t>
    <rPh sb="0" eb="2">
      <t>ダイヒョウ</t>
    </rPh>
    <rPh sb="2" eb="5">
      <t>トリシマリヤク</t>
    </rPh>
    <phoneticPr fontId="11"/>
  </si>
  <si>
    <t>ビジネスアプリケーション基礎科</t>
    <rPh sb="12" eb="14">
      <t>キソ</t>
    </rPh>
    <rPh sb="14" eb="15">
      <t>カ</t>
    </rPh>
    <phoneticPr fontId="11"/>
  </si>
  <si>
    <t>伏見ビジネス専門スクール</t>
    <rPh sb="0" eb="2">
      <t>フシミ</t>
    </rPh>
    <rPh sb="6" eb="8">
      <t>センモン</t>
    </rPh>
    <phoneticPr fontId="11"/>
  </si>
  <si>
    <t>460-0003</t>
    <phoneticPr fontId="11"/>
  </si>
  <si>
    <t>愛知県名古屋市中区錦1-10-1</t>
    <rPh sb="0" eb="3">
      <t>アイチケン</t>
    </rPh>
    <rPh sb="3" eb="7">
      <t>ナゴヤシ</t>
    </rPh>
    <rPh sb="7" eb="9">
      <t>ナカク</t>
    </rPh>
    <rPh sb="9" eb="10">
      <t>ニシキ</t>
    </rPh>
    <phoneticPr fontId="10"/>
  </si>
  <si>
    <t>NIテラス伏見4階</t>
    <rPh sb="5" eb="7">
      <t>フシミ</t>
    </rPh>
    <rPh sb="8" eb="9">
      <t>カイ</t>
    </rPh>
    <phoneticPr fontId="10"/>
  </si>
  <si>
    <t>Windows11</t>
    <phoneticPr fontId="11"/>
  </si>
  <si>
    <t>Microsoft Word 2024</t>
  </si>
  <si>
    <t>Microsoft Excel 2024</t>
  </si>
  <si>
    <t>Microsoft PowerPoint2024</t>
  </si>
  <si>
    <t>1234</t>
    <phoneticPr fontId="11"/>
  </si>
  <si>
    <t>567890</t>
    <phoneticPr fontId="11"/>
  </si>
  <si>
    <t>1</t>
    <phoneticPr fontId="11"/>
  </si>
  <si>
    <t>JR□□駅</t>
    <rPh sb="4" eb="5">
      <t>エキ</t>
    </rPh>
    <phoneticPr fontId="11"/>
  </si>
  <si>
    <t>052-111-111</t>
    <phoneticPr fontId="11"/>
  </si>
  <si>
    <t>平成</t>
  </si>
  <si>
    <t>ビジネスアプリケーション基礎科
（5-06-23-001-00-0000）</t>
    <rPh sb="12" eb="14">
      <t>キソ</t>
    </rPh>
    <rPh sb="14" eb="15">
      <t>カ</t>
    </rPh>
    <phoneticPr fontId="13"/>
  </si>
  <si>
    <t>職業能力の基礎となるコミュニケーション力やビジネスマナーを身に付け、事務用アプリケーションを用いて基本的なビジネス文書等が作成できる。</t>
    <phoneticPr fontId="11"/>
  </si>
  <si>
    <t>同一建物　○階</t>
    <rPh sb="0" eb="2">
      <t>ドウイツ</t>
    </rPh>
    <rPh sb="2" eb="4">
      <t>タテモノ</t>
    </rPh>
    <rPh sb="6" eb="7">
      <t>カイ</t>
    </rPh>
    <phoneticPr fontId="11"/>
  </si>
  <si>
    <t>○○　○○</t>
    <phoneticPr fontId="11"/>
  </si>
  <si>
    <t>事務局長</t>
    <rPh sb="0" eb="2">
      <t>ジム</t>
    </rPh>
    <rPh sb="2" eb="4">
      <t>キョクチョウ</t>
    </rPh>
    <phoneticPr fontId="11"/>
  </si>
  <si>
    <t>052-222-0000</t>
    <phoneticPr fontId="11"/>
  </si>
  <si>
    <t>□□　□□</t>
    <phoneticPr fontId="11"/>
  </si>
  <si>
    <t>△△　△△</t>
    <phoneticPr fontId="11"/>
  </si>
  <si>
    <t>052-222-0000</t>
  </si>
  <si>
    <t>◇◇　◇◇</t>
    <phoneticPr fontId="11"/>
  </si>
  <si>
    <t>0000@0000000.com</t>
    <phoneticPr fontId="11"/>
  </si>
  <si>
    <t>1111@1111111.com</t>
    <phoneticPr fontId="11"/>
  </si>
  <si>
    <t>1111@1111111.com</t>
  </si>
  <si>
    <t>3333@3333333.com</t>
    <phoneticPr fontId="11"/>
  </si>
  <si>
    <t>特になし</t>
    <rPh sb="0" eb="1">
      <t>トク</t>
    </rPh>
    <phoneticPr fontId="11"/>
  </si>
  <si>
    <t>職業能力の基礎となるコミュニケーション力やビジネスマナー、ワープロソフト・表計算ソフト・プレゼンテーションソフトの使用法及びビジネス文書等の作成に関する知識・技能を身につける。</t>
  </si>
  <si>
    <t>①ライフプラン、社会保障制度</t>
  </si>
  <si>
    <t>②ビジネスマナー</t>
  </si>
  <si>
    <t>③職業倫理</t>
  </si>
  <si>
    <t>④健康管理</t>
  </si>
  <si>
    <t>パソコン操作</t>
  </si>
  <si>
    <t>⑤コミュニケーション(聴き方や話し方）</t>
  </si>
  <si>
    <t>⑥職場のコミュニケーション</t>
  </si>
  <si>
    <t>⑦キャリア・プランを踏まえた就職活動の進め方</t>
  </si>
  <si>
    <t>⑧求人動向</t>
  </si>
  <si>
    <t>⑨応募書類</t>
  </si>
  <si>
    <t>⑩面接対策</t>
  </si>
  <si>
    <t>⑪求人情報等の収集</t>
  </si>
  <si>
    <t>⑫訓練受講の動機、今後の目標と習得すべき能力</t>
  </si>
  <si>
    <t>⑬自己理解</t>
  </si>
  <si>
    <t>⑭仕事理解</t>
  </si>
  <si>
    <t>⑮職業・生活設計</t>
  </si>
  <si>
    <t>収入と支出のバランス、社会保障の目的、社会保障制度の種類、社会保険の種類</t>
  </si>
  <si>
    <t>仕事に対する心構え、ビジネスマナー（第一印象、あいさつ、表情、身だしなみ、名刺交換、態度、言葉遣い）、安心感を与える立ち位置、電話応対、来客応対の向上</t>
  </si>
  <si>
    <t>ハラスメント、個人情報の取扱い、SNS利用の注意点、働く人を守る労働法</t>
  </si>
  <si>
    <t>生活リズムと健康を整える、働く人の健康管理、心の健康管理、ストレスコントロール（ストレスの対策、回避方法）、感情のコントロール</t>
  </si>
  <si>
    <t>パソコンの起動・終了、キーボード操作、日本語入力、Webブラウザの操作、電子メールの操作</t>
  </si>
  <si>
    <t>自己概念、好き・嫌い（価値観）、思い込みや先入観への気づき、聴き方（傾聴力）、話し方（自分も相手も大切にする表現）の向上</t>
  </si>
  <si>
    <t>職場における報告連絡相談、論理的な思考による適切な伝え方の向上</t>
  </si>
  <si>
    <t>就職活動の全体、キャリア形成と就職対策の関連、就職活動を進めるにあたっての心構え</t>
  </si>
  <si>
    <t>訓練内容に関連した求人動向・産業界の近況とポイント</t>
  </si>
  <si>
    <t>応募書類を作成する意義、履歴書・職務経歴書のポイント、志望動機・自己アピールの重要性、送付の際の留意点</t>
  </si>
  <si>
    <t>面接の目的と採用者の評価ポイント、面接の準備とマナー</t>
  </si>
  <si>
    <t>求人票の見方・ポイント、求人票の検索・収集、企業情報収集、情報収集の習慣化</t>
  </si>
  <si>
    <t>就職に向けた訓練受講の意義、働く力を高めるスキル（専門能力以外）の必要性、今後の目標と習得すべき能力</t>
  </si>
  <si>
    <t>自分の特徴などをみつめなおす就業経験の棚卸し、自分の強み、興味関心、価値観の振り返り</t>
  </si>
  <si>
    <t>関連職種・希望職種に求められるスキル、職業意識と勤労観</t>
  </si>
  <si>
    <t>職業・生活の振り返りと今後、新ジョブ・カード制度の概要・目標設定票の作成</t>
  </si>
  <si>
    <t>就職支援</t>
  </si>
  <si>
    <t>職務経歴書・履歴書の作成指導、　面接指導</t>
  </si>
  <si>
    <t>安全衛生</t>
  </si>
  <si>
    <t>安全衛生の必要性、VDT作業の留意点（適した作業環境、点検、清掃、改善措置の方法）</t>
  </si>
  <si>
    <t>ビジネス文書知識</t>
  </si>
  <si>
    <t>ビジネス文書の主な種類、構造、作成の留意点</t>
  </si>
  <si>
    <t>ビジネス帳票知識</t>
  </si>
  <si>
    <t>ビジネス帳票の主な種類</t>
  </si>
  <si>
    <t>ワープロソフト操作実習</t>
    <phoneticPr fontId="11"/>
  </si>
  <si>
    <t>文書の書式設定、表の作成、文字の書式設定、段落の書式設定、その他の書式設定、印刷形式の設定、ファイル操作・管理(使用ソフト：○○）</t>
  </si>
  <si>
    <t>文書作成実習</t>
    <phoneticPr fontId="11"/>
  </si>
  <si>
    <t>オブジェクトの活用、文書の校正、文書の作成（礼状、案内状）</t>
  </si>
  <si>
    <t>表計算ソフト操作実習</t>
    <phoneticPr fontId="11"/>
  </si>
  <si>
    <t>ワークシートへの入力、ワークシートの設定、ワークシートの編集、ページレイアウトの設定、ブック管理（使用ソフト：△△）</t>
  </si>
  <si>
    <t>表計算データ処理実習</t>
    <phoneticPr fontId="11"/>
  </si>
  <si>
    <t>リストデータ操作、グラフ作成、帳票類の作成(伝票、集計表）</t>
  </si>
  <si>
    <t>プレゼンテーション操作実習</t>
  </si>
  <si>
    <t>スライドの設定、編集の操作、書式の設定、デザイン(図形、効果文字）、スライドショーの設定と実行（使用ソフト：□□）</t>
  </si>
  <si>
    <t>プレゼン資料作成実習</t>
  </si>
  <si>
    <t>プレゼンテーション資料の作成</t>
  </si>
  <si>
    <t>【職業人講話】</t>
  </si>
  <si>
    <t>「会社の組織・働くことの意義」株式会社○○　3時間</t>
    <rPh sb="15" eb="17">
      <t>カブシキ</t>
    </rPh>
    <rPh sb="17" eb="19">
      <t>ガイシャ</t>
    </rPh>
    <rPh sb="23" eb="25">
      <t>ジカン</t>
    </rPh>
    <phoneticPr fontId="11"/>
  </si>
  <si>
    <t>「事務補助の仕事」株式会社△△　3時間</t>
    <rPh sb="1" eb="3">
      <t>ジム</t>
    </rPh>
    <rPh sb="3" eb="5">
      <t>ホジョ</t>
    </rPh>
    <rPh sb="6" eb="8">
      <t>シゴト</t>
    </rPh>
    <rPh sb="9" eb="13">
      <t>カブシキガイシャ</t>
    </rPh>
    <rPh sb="17" eb="19">
      <t>ジカン</t>
    </rPh>
    <phoneticPr fontId="11"/>
  </si>
  <si>
    <t>【訓練概要の末尾に記載するキーワード一覧】</t>
    <phoneticPr fontId="11"/>
  </si>
  <si>
    <t>訓練種別</t>
    <phoneticPr fontId="11"/>
  </si>
  <si>
    <t>訓練概要欄の末尾に入力する検索キーワード</t>
    <phoneticPr fontId="11"/>
  </si>
  <si>
    <t>通信の方法による訓練(同時双方向型)</t>
    <phoneticPr fontId="11"/>
  </si>
  <si>
    <t>末尾に【オンライン対応コース（PC 貸出あり（有料or 無料）、モバイルルータ貸出あり（有料ｏｒ無料））、オンライン割合●％】と入力</t>
    <phoneticPr fontId="11"/>
  </si>
  <si>
    <t>１か月当たりの訓練時間が80 時間以上100 時間未満の場合</t>
    <phoneticPr fontId="11"/>
  </si>
  <si>
    <t>末尾に【短時間】と入力</t>
    <phoneticPr fontId="11"/>
  </si>
  <si>
    <t>「介護分野及び障害福祉分野の訓練における特例措置」の適用を受ける訓練コース</t>
    <phoneticPr fontId="11"/>
  </si>
  <si>
    <t>末尾に【職場見学等推進】と入力</t>
    <phoneticPr fontId="11"/>
  </si>
  <si>
    <t>「ＩＴ分野の訓練における特例措置」の適用を受ける訓練コース</t>
    <phoneticPr fontId="11"/>
  </si>
  <si>
    <t>末尾に【ＩＴ資格】と入力</t>
    <phoneticPr fontId="11"/>
  </si>
  <si>
    <t>「デザイン分野（ＷＥＢデザインの訓練コース）における特例措置」の適用を受ける訓練コース</t>
    <phoneticPr fontId="11"/>
  </si>
  <si>
    <t>末尾に【ＷＥＢデザイン資格】と入力</t>
    <phoneticPr fontId="11"/>
  </si>
  <si>
    <t>「デジタル系訓練コースにおける特例措置（実習促進奨励金）」の適用を受ける訓練コース</t>
    <phoneticPr fontId="11"/>
  </si>
  <si>
    <t>末尾に【企業実習促進】と入力</t>
    <phoneticPr fontId="11"/>
  </si>
  <si>
    <t>「ＤＸ推進スキル標準」に対応した訓練コース</t>
    <phoneticPr fontId="11"/>
  </si>
  <si>
    <t>末尾に【ＤＳＳ対応】と入力</t>
    <phoneticPr fontId="11"/>
  </si>
  <si>
    <t>初心者に配慮し、基礎の部分からゆっくりとした進度で進められるカリキュラム構成・時間配分にしている。</t>
    <rPh sb="0" eb="3">
      <t>ショシンシャ</t>
    </rPh>
    <rPh sb="4" eb="6">
      <t>ハイリョ</t>
    </rPh>
    <rPh sb="8" eb="10">
      <t>キソ</t>
    </rPh>
    <rPh sb="11" eb="13">
      <t>ブブン</t>
    </rPh>
    <rPh sb="22" eb="24">
      <t>シンド</t>
    </rPh>
    <rPh sb="25" eb="26">
      <t>スス</t>
    </rPh>
    <rPh sb="36" eb="38">
      <t>コウセイ</t>
    </rPh>
    <rPh sb="39" eb="41">
      <t>ジカン</t>
    </rPh>
    <rPh sb="41" eb="43">
      <t>ハイブン</t>
    </rPh>
    <phoneticPr fontId="11"/>
  </si>
  <si>
    <t>訪問介護</t>
    <rPh sb="0" eb="2">
      <t>ホウモン</t>
    </rPh>
    <rPh sb="2" eb="4">
      <t>カイゴ</t>
    </rPh>
    <phoneticPr fontId="13"/>
  </si>
  <si>
    <t>社会福祉法人○○
○○の里</t>
  </si>
  <si>
    <t>愛知県〇〇市1-2-3</t>
    <rPh sb="0" eb="2">
      <t>アイチ</t>
    </rPh>
    <rPh sb="2" eb="3">
      <t>ケン</t>
    </rPh>
    <rPh sb="5" eb="6">
      <t>シ</t>
    </rPh>
    <phoneticPr fontId="13"/>
  </si>
  <si>
    <t>000-000-0000</t>
  </si>
  <si>
    <t>○月〇～□月□日</t>
    <rPh sb="1" eb="2">
      <t>ツキ</t>
    </rPh>
    <rPh sb="5" eb="6">
      <t>ツキ</t>
    </rPh>
    <rPh sb="7" eb="8">
      <t>ニチ</t>
    </rPh>
    <phoneticPr fontId="13"/>
  </si>
  <si>
    <t>企業実習</t>
    <rPh sb="0" eb="4">
      <t>キギョウジッシュウ</t>
    </rPh>
    <phoneticPr fontId="13"/>
  </si>
  <si>
    <t>5人</t>
    <rPh sb="1" eb="2">
      <t>ニン</t>
    </rPh>
    <phoneticPr fontId="13"/>
  </si>
  <si>
    <t>通所介護</t>
    <rPh sb="0" eb="2">
      <t>ツウショ</t>
    </rPh>
    <rPh sb="2" eb="4">
      <t>カイゴ</t>
    </rPh>
    <phoneticPr fontId="13"/>
  </si>
  <si>
    <t xml:space="preserve">社会福祉法人○○
○○苑 </t>
  </si>
  <si>
    <t>4人</t>
    <rPh sb="1" eb="2">
      <t>ニン</t>
    </rPh>
    <phoneticPr fontId="13"/>
  </si>
  <si>
    <t>介護老人福祉施設</t>
    <rPh sb="0" eb="2">
      <t>カイゴ</t>
    </rPh>
    <rPh sb="2" eb="4">
      <t>ロウジン</t>
    </rPh>
    <rPh sb="4" eb="6">
      <t>フクシ</t>
    </rPh>
    <rPh sb="6" eb="8">
      <t>シセツ</t>
    </rPh>
    <phoneticPr fontId="13"/>
  </si>
  <si>
    <t>医療法人○○
○○デイサービスセンター</t>
  </si>
  <si>
    <t>未定</t>
    <rPh sb="0" eb="2">
      <t>ミテイ</t>
    </rPh>
    <phoneticPr fontId="13"/>
  </si>
  <si>
    <t>生活介護</t>
    <rPh sb="0" eb="2">
      <t>セイカツ</t>
    </rPh>
    <rPh sb="2" eb="4">
      <t>カイゴ</t>
    </rPh>
    <phoneticPr fontId="13"/>
  </si>
  <si>
    <t>医療法人○○
ヘルパーステーション
○○</t>
  </si>
  <si>
    <t>△月△日</t>
    <rPh sb="1" eb="2">
      <t>ツキ</t>
    </rPh>
    <rPh sb="3" eb="4">
      <t>ニチ</t>
    </rPh>
    <phoneticPr fontId="13"/>
  </si>
  <si>
    <t>職場見学</t>
  </si>
  <si>
    <t>6人</t>
    <rPh sb="1" eb="2">
      <t>ニン</t>
    </rPh>
    <phoneticPr fontId="13"/>
  </si>
  <si>
    <t>実施日及び受入人数については変
更の可能性あり。</t>
    <phoneticPr fontId="11"/>
  </si>
  <si>
    <t>就労移行支援</t>
    <rPh sb="0" eb="2">
      <t>シュウロウ</t>
    </rPh>
    <rPh sb="2" eb="4">
      <t>イコウ</t>
    </rPh>
    <rPh sb="4" eb="6">
      <t>シエン</t>
    </rPh>
    <phoneticPr fontId="13"/>
  </si>
  <si>
    <t>社会福祉法人〇〇グループホーム〇〇</t>
    <rPh sb="0" eb="2">
      <t>シャカイ</t>
    </rPh>
    <rPh sb="2" eb="4">
      <t>フクシ</t>
    </rPh>
    <rPh sb="4" eb="6">
      <t>ホウジン</t>
    </rPh>
    <phoneticPr fontId="13"/>
  </si>
  <si>
    <t>（株）○○通信</t>
    <rPh sb="0" eb="3">
      <t>カブ</t>
    </rPh>
    <rPh sb="5" eb="7">
      <t>ツウシン</t>
    </rPh>
    <phoneticPr fontId="13"/>
  </si>
  <si>
    <t>愛知県名古屋市中区1-2-3　□□ビル○階</t>
    <rPh sb="0" eb="2">
      <t>アイチ</t>
    </rPh>
    <rPh sb="2" eb="3">
      <t>ケン</t>
    </rPh>
    <rPh sb="3" eb="7">
      <t>ナゴヤシ</t>
    </rPh>
    <rPh sb="7" eb="9">
      <t>ナカク</t>
    </rPh>
    <rPh sb="20" eb="21">
      <t>カイ</t>
    </rPh>
    <phoneticPr fontId="13"/>
  </si>
  <si>
    <t>○月△日～○月□日
○月◎日～○月▽日</t>
    <rPh sb="1" eb="2">
      <t>ツキ</t>
    </rPh>
    <rPh sb="3" eb="4">
      <t>ニチ</t>
    </rPh>
    <rPh sb="6" eb="7">
      <t>ツキ</t>
    </rPh>
    <rPh sb="8" eb="9">
      <t>ニチ</t>
    </rPh>
    <rPh sb="11" eb="12">
      <t>ツキ</t>
    </rPh>
    <rPh sb="13" eb="14">
      <t>ニチ</t>
    </rPh>
    <rPh sb="16" eb="17">
      <t>ツキ</t>
    </rPh>
    <rPh sb="18" eb="19">
      <t>ニチ</t>
    </rPh>
    <phoneticPr fontId="13"/>
  </si>
  <si>
    <t>8日</t>
    <rPh sb="1" eb="2">
      <t>ニチ</t>
    </rPh>
    <phoneticPr fontId="11"/>
  </si>
  <si>
    <t>□□ソリューション（株）</t>
    <rPh sb="9" eb="12">
      <t>カブ</t>
    </rPh>
    <phoneticPr fontId="13"/>
  </si>
  <si>
    <t>愛知県名古屋市中村区4-5-6　△△ビル□階</t>
    <rPh sb="0" eb="2">
      <t>アイチ</t>
    </rPh>
    <rPh sb="2" eb="3">
      <t>ケン</t>
    </rPh>
    <rPh sb="3" eb="7">
      <t>ナゴヤシ</t>
    </rPh>
    <rPh sb="7" eb="9">
      <t>ナカムラ</t>
    </rPh>
    <rPh sb="9" eb="10">
      <t>ク</t>
    </rPh>
    <rPh sb="21" eb="22">
      <t>カイ</t>
    </rPh>
    <phoneticPr fontId="13"/>
  </si>
  <si>
    <t>未定</t>
    <rPh sb="0" eb="2">
      <t>ミテイ</t>
    </rPh>
    <phoneticPr fontId="11"/>
  </si>
  <si>
    <t>△△商事（株）</t>
    <rPh sb="2" eb="4">
      <t>ショウジ</t>
    </rPh>
    <rPh sb="4" eb="7">
      <t>カブ</t>
    </rPh>
    <phoneticPr fontId="13"/>
  </si>
  <si>
    <t>愛知県名古屋市中区11-1　○○ビル△階</t>
    <rPh sb="0" eb="2">
      <t>アイチ</t>
    </rPh>
    <rPh sb="2" eb="3">
      <t>ケン</t>
    </rPh>
    <rPh sb="3" eb="7">
      <t>ナゴヤシ</t>
    </rPh>
    <rPh sb="7" eb="9">
      <t>ナカク</t>
    </rPh>
    <rPh sb="19" eb="20">
      <t>カイ</t>
    </rPh>
    <phoneticPr fontId="13"/>
  </si>
  <si>
    <t>実施予定日及び受入人数については変更の可能性あり。</t>
    <rPh sb="0" eb="2">
      <t>ジッシ</t>
    </rPh>
    <rPh sb="2" eb="4">
      <t>ヨテイ</t>
    </rPh>
    <rPh sb="4" eb="5">
      <t>ビ</t>
    </rPh>
    <rPh sb="5" eb="6">
      <t>オヨ</t>
    </rPh>
    <rPh sb="7" eb="9">
      <t>ウケイレ</t>
    </rPh>
    <rPh sb="9" eb="11">
      <t>ニンズウ</t>
    </rPh>
    <rPh sb="16" eb="18">
      <t>ヘンコウ</t>
    </rPh>
    <rPh sb="19" eb="22">
      <t>カノウセイ</t>
    </rPh>
    <phoneticPr fontId="13"/>
  </si>
  <si>
    <t>開講式・オリエンテーション（３H)、②ビジネスマナー１</t>
    <phoneticPr fontId="11"/>
  </si>
  <si>
    <t>②ビジネスマナー２</t>
    <phoneticPr fontId="11"/>
  </si>
  <si>
    <t>②ビジネスマナー３</t>
    <phoneticPr fontId="11"/>
  </si>
  <si>
    <t>②ビジネスマナー４</t>
    <phoneticPr fontId="11"/>
  </si>
  <si>
    <t>①ライフプラン・社会保障制度、⑫訓練受講の動機</t>
    <phoneticPr fontId="11"/>
  </si>
  <si>
    <t>③職業倫理、⑦キャリアプランを踏まえた就職活動の進め方</t>
    <rPh sb="1" eb="3">
      <t>ショクギョウ</t>
    </rPh>
    <rPh sb="3" eb="5">
      <t>リンリ</t>
    </rPh>
    <rPh sb="15" eb="16">
      <t>フ</t>
    </rPh>
    <rPh sb="19" eb="21">
      <t>シュウショク</t>
    </rPh>
    <rPh sb="21" eb="23">
      <t>カツドウ</t>
    </rPh>
    <rPh sb="24" eb="25">
      <t>スス</t>
    </rPh>
    <rPh sb="26" eb="27">
      <t>カタ</t>
    </rPh>
    <phoneticPr fontId="11"/>
  </si>
  <si>
    <t>④健康管理、パソコン操作１</t>
    <rPh sb="1" eb="3">
      <t>ケンコウ</t>
    </rPh>
    <rPh sb="3" eb="5">
      <t>カンリ</t>
    </rPh>
    <rPh sb="10" eb="12">
      <t>ソウサ</t>
    </rPh>
    <phoneticPr fontId="11"/>
  </si>
  <si>
    <t>キャリアコンサルティング①</t>
  </si>
  <si>
    <t>⑪求人情報の収集、⑮職業・生活設計</t>
    <rPh sb="1" eb="3">
      <t>キュウジン</t>
    </rPh>
    <rPh sb="3" eb="5">
      <t>ジョウホウ</t>
    </rPh>
    <rPh sb="6" eb="8">
      <t>シュウシュウ</t>
    </rPh>
    <rPh sb="10" eb="12">
      <t>ショクギョウ</t>
    </rPh>
    <rPh sb="13" eb="15">
      <t>セイカツ</t>
    </rPh>
    <rPh sb="15" eb="17">
      <t>セッケイ</t>
    </rPh>
    <phoneticPr fontId="11"/>
  </si>
  <si>
    <t>⑭仕事理解</t>
    <rPh sb="1" eb="3">
      <t>シゴト</t>
    </rPh>
    <rPh sb="3" eb="5">
      <t>リカイ</t>
    </rPh>
    <phoneticPr fontId="11"/>
  </si>
  <si>
    <t>パソコン操作２</t>
    <rPh sb="4" eb="6">
      <t>ソウサ</t>
    </rPh>
    <phoneticPr fontId="11"/>
  </si>
  <si>
    <t>パソコン操作３</t>
    <rPh sb="4" eb="6">
      <t>ソウサ</t>
    </rPh>
    <phoneticPr fontId="11"/>
  </si>
  <si>
    <t>パソコン操作４</t>
    <rPh sb="4" eb="6">
      <t>ソウサ</t>
    </rPh>
    <phoneticPr fontId="11"/>
  </si>
  <si>
    <t>ハローワーク来所日</t>
    <rPh sb="6" eb="8">
      <t>ライショ</t>
    </rPh>
    <rPh sb="8" eb="9">
      <t>ビ</t>
    </rPh>
    <phoneticPr fontId="11"/>
  </si>
  <si>
    <t>学科（就職支援１）、学科（安全衛生）</t>
  </si>
  <si>
    <t>学科（ビジネス文書知識）</t>
    <rPh sb="7" eb="9">
      <t>ブンショ</t>
    </rPh>
    <phoneticPr fontId="11"/>
  </si>
  <si>
    <t>学科（ビジネス帳票知識）</t>
    <phoneticPr fontId="11"/>
  </si>
  <si>
    <t>実技（ワープロソフト操作実習１）</t>
    <phoneticPr fontId="11"/>
  </si>
  <si>
    <t>実技（ワープロソフト操作実習２）</t>
  </si>
  <si>
    <t>実技（ワープロソフト操作実習３）</t>
  </si>
  <si>
    <t>実技（ワープロソフト操作実習４）</t>
  </si>
  <si>
    <t>実技（ワープロソフト操作実習５）</t>
  </si>
  <si>
    <t>実技（文書作成実習１）</t>
    <phoneticPr fontId="11"/>
  </si>
  <si>
    <t>実技（文書作成実習２）</t>
    <phoneticPr fontId="11"/>
  </si>
  <si>
    <t>実技（文書作成実習３）</t>
    <phoneticPr fontId="11"/>
  </si>
  <si>
    <t>実技（文書作成実習４）</t>
  </si>
  <si>
    <t>実技（表計算ソフト操作実習１）</t>
  </si>
  <si>
    <t>実技（表計算ソフト操作実習２）</t>
  </si>
  <si>
    <t>実技（表計算ソフト操作実習３）</t>
  </si>
  <si>
    <t>実技（表計算ソフト操作実習４）</t>
  </si>
  <si>
    <t>実技（表計算ソフト操作実習５）</t>
  </si>
  <si>
    <t>実技（表計算ソフト操作実習６）</t>
  </si>
  <si>
    <t>職業人講話</t>
    <phoneticPr fontId="11"/>
  </si>
  <si>
    <t>実技（表計算データ処理実習１）</t>
    <phoneticPr fontId="11"/>
  </si>
  <si>
    <t>学科（就職支援２）</t>
    <phoneticPr fontId="11"/>
  </si>
  <si>
    <t>実技（表計算データ処理実習２）</t>
    <phoneticPr fontId="11"/>
  </si>
  <si>
    <t>実技（表計算データ処理実習３）</t>
    <phoneticPr fontId="11"/>
  </si>
  <si>
    <t>実技（表計算データ処理実習４）</t>
    <phoneticPr fontId="11"/>
  </si>
  <si>
    <t>実技（プレゼンテーション操作実習１）</t>
  </si>
  <si>
    <t>実技（プレゼンテーション操作実習２）</t>
  </si>
  <si>
    <t>実技（プレゼンテーション操作実習３）</t>
  </si>
  <si>
    <t>実技（プレゼンテーション操作実習４）</t>
  </si>
  <si>
    <t>実技（プレゼンテーション操作実習５）</t>
    <rPh sb="14" eb="16">
      <t>ジッシュウ</t>
    </rPh>
    <phoneticPr fontId="11"/>
  </si>
  <si>
    <t>実技（プレゼンテーション操作実習６）</t>
    <rPh sb="14" eb="16">
      <t>ジッシュウ</t>
    </rPh>
    <phoneticPr fontId="11"/>
  </si>
  <si>
    <t>実技（プレゼン資料作成実習1）</t>
    <phoneticPr fontId="11"/>
  </si>
  <si>
    <t>実技（プレゼン資料作成実習２）、キャリアコンサルティング③（3H)</t>
    <phoneticPr fontId="11"/>
  </si>
  <si>
    <t>実技（プレゼン資料作成実習３）、キャリアコンサルティング③（3H)</t>
    <phoneticPr fontId="11"/>
  </si>
  <si>
    <t>学科（就職支援３）</t>
  </si>
  <si>
    <t>修了式（３H)</t>
    <phoneticPr fontId="11"/>
  </si>
  <si>
    <t>◎</t>
  </si>
  <si>
    <t>東海　太郎</t>
    <rPh sb="0" eb="2">
      <t>トウカイ</t>
    </rPh>
    <rPh sb="3" eb="5">
      <t>タロウ</t>
    </rPh>
    <phoneticPr fontId="11"/>
  </si>
  <si>
    <t>ビジネス文書知識、ビジネス帳票知識、プレゼンテーション操作実習、プレゼン資料作成実習</t>
    <phoneticPr fontId="11"/>
  </si>
  <si>
    <t>職業能力開発講習　①～⑭</t>
    <phoneticPr fontId="11"/>
  </si>
  <si>
    <t>●●-00-00-00-****</t>
  </si>
  <si>
    <t>職業能力開発講習　①～⑭
パソコン操作</t>
    <phoneticPr fontId="11"/>
  </si>
  <si>
    <t>プレゼンテーション操作実習、プレゼン資料作成実習</t>
    <rPh sb="9" eb="11">
      <t>ソウサ</t>
    </rPh>
    <rPh sb="11" eb="13">
      <t>ジッシュウ</t>
    </rPh>
    <rPh sb="18" eb="20">
      <t>シリョウ</t>
    </rPh>
    <rPh sb="20" eb="22">
      <t>サクセイ</t>
    </rPh>
    <rPh sb="22" eb="24">
      <t>ジッシュウ</t>
    </rPh>
    <phoneticPr fontId="11"/>
  </si>
  <si>
    <t>ビジネス文書知識、ビジネス帳票知識、ワープロソフト操作実習、文書作成実習、表計算ソフト操作実習、表計算データ処理実習</t>
    <phoneticPr fontId="11"/>
  </si>
  <si>
    <t>ビジネス文書知識、ビジネス帳票知識、ワープロソフト操作実習、文書作成実習、表計算ソフト操作実習、表計算データ処理実習、プレゼンテーション操作実習、プレゼン資料作成実習</t>
    <phoneticPr fontId="11"/>
  </si>
  <si>
    <t>就職支援(集団形式）、就職支援、開講式、オリエンテーション、修了式</t>
    <phoneticPr fontId="11"/>
  </si>
  <si>
    <t>就職支援(集団形式）</t>
    <phoneticPr fontId="11"/>
  </si>
  <si>
    <t>職業能力開発講習
⑮職業生活設計（キャリア・プラン）</t>
  </si>
  <si>
    <t xml:space="preserve"> 愛知　太郎</t>
    <phoneticPr fontId="0"/>
  </si>
  <si>
    <t>愛知　太郎</t>
    <phoneticPr fontId="0"/>
  </si>
  <si>
    <t>能開　五郎</t>
    <phoneticPr fontId="0"/>
  </si>
  <si>
    <t>講師　三郎</t>
    <phoneticPr fontId="0"/>
  </si>
  <si>
    <t>求職　花子</t>
    <phoneticPr fontId="0"/>
  </si>
  <si>
    <t>実務経験・指導（等）業務の経験を
証明する書類</t>
    <phoneticPr fontId="11"/>
  </si>
  <si>
    <t>ビジネス文書知識、ビジネス帳票知識、ワープロソフト操作実習、文書作成実習、表計算ソフト操作実習、表計算データ処理実習、プレゼンテーション操作実習、プレゼン資料作成実習</t>
    <phoneticPr fontId="0"/>
  </si>
  <si>
    <t>マイクロソフトオフィススペシャリスト(MOS)　Word 2019 Excel2019、PowerPoint2019</t>
    <phoneticPr fontId="11"/>
  </si>
  <si>
    <t>能開　五郎</t>
    <rPh sb="0" eb="1">
      <t>ノウ</t>
    </rPh>
    <rPh sb="1" eb="2">
      <t>カイ</t>
    </rPh>
    <rPh sb="3" eb="5">
      <t>ゴロウ</t>
    </rPh>
    <phoneticPr fontId="11"/>
  </si>
  <si>
    <t>ノウカイ　ゴロウ</t>
    <phoneticPr fontId="11"/>
  </si>
  <si>
    <t>株式会社ジード商事</t>
    <rPh sb="0" eb="4">
      <t>カブシキガイシャ</t>
    </rPh>
    <rPh sb="7" eb="9">
      <t>ショウジ</t>
    </rPh>
    <phoneticPr fontId="11"/>
  </si>
  <si>
    <t>総務部総務課</t>
    <rPh sb="0" eb="2">
      <t>ソウム</t>
    </rPh>
    <rPh sb="2" eb="3">
      <t>ブ</t>
    </rPh>
    <rPh sb="3" eb="5">
      <t>ソウム</t>
    </rPh>
    <rPh sb="5" eb="6">
      <t>カ</t>
    </rPh>
    <phoneticPr fontId="11"/>
  </si>
  <si>
    <t>株式会社スキルアップ</t>
    <rPh sb="0" eb="4">
      <t>カブシキガイシャ</t>
    </rPh>
    <phoneticPr fontId="11"/>
  </si>
  <si>
    <t>研修部研修第二課</t>
    <rPh sb="0" eb="2">
      <t>ケンシュウ</t>
    </rPh>
    <rPh sb="2" eb="3">
      <t>ブ</t>
    </rPh>
    <rPh sb="3" eb="5">
      <t>ケンシュウ</t>
    </rPh>
    <rPh sb="5" eb="6">
      <t>ダイ</t>
    </rPh>
    <rPh sb="7" eb="8">
      <t>カ</t>
    </rPh>
    <phoneticPr fontId="11"/>
  </si>
  <si>
    <t>プレゼンテーション操作実習、プレゼン資料作成実習</t>
  </si>
  <si>
    <t>業務請負契約書、確定申告書</t>
    <rPh sb="0" eb="2">
      <t>ギョウム</t>
    </rPh>
    <rPh sb="2" eb="7">
      <t>ウケオイケイヤクショ</t>
    </rPh>
    <rPh sb="8" eb="10">
      <t>カクテイ</t>
    </rPh>
    <rPh sb="10" eb="12">
      <t>シンコク</t>
    </rPh>
    <rPh sb="12" eb="13">
      <t>ショ</t>
    </rPh>
    <phoneticPr fontId="11"/>
  </si>
  <si>
    <t>ワープロソフト操作実習、文書作成実習、表計算ソフト操作実習、表計算データ処理実習、プレゼンテーション操作実習、プレゼン資料作成実習</t>
    <phoneticPr fontId="11"/>
  </si>
  <si>
    <t>・社内外文書作成・管理
・人事、労務、法務関連業務運営
・来客・電話・メール対応
・施設管理運営
・安全衛生業務</t>
    <rPh sb="1" eb="4">
      <t>シャナイガイ</t>
    </rPh>
    <rPh sb="4" eb="6">
      <t>ブンショ</t>
    </rPh>
    <rPh sb="6" eb="8">
      <t>サクセイ</t>
    </rPh>
    <rPh sb="9" eb="11">
      <t>カンリ</t>
    </rPh>
    <rPh sb="13" eb="15">
      <t>ジンジ</t>
    </rPh>
    <rPh sb="16" eb="18">
      <t>ロウム</t>
    </rPh>
    <rPh sb="19" eb="21">
      <t>ホウム</t>
    </rPh>
    <rPh sb="21" eb="23">
      <t>カンレン</t>
    </rPh>
    <rPh sb="23" eb="25">
      <t>ギョウム</t>
    </rPh>
    <rPh sb="25" eb="27">
      <t>ウンエイ</t>
    </rPh>
    <rPh sb="42" eb="44">
      <t>シセツ</t>
    </rPh>
    <rPh sb="44" eb="46">
      <t>カンリ</t>
    </rPh>
    <rPh sb="46" eb="48">
      <t>ウンエイ</t>
    </rPh>
    <rPh sb="50" eb="52">
      <t>アンゼン</t>
    </rPh>
    <rPh sb="52" eb="54">
      <t>エイセイ</t>
    </rPh>
    <rPh sb="54" eb="56">
      <t>ギョウム</t>
    </rPh>
    <phoneticPr fontId="11"/>
  </si>
  <si>
    <t>ワープロソフト操作実習、文書作成実習、表計算ソフト操作実習、表計算データ処理実習、プレゼンテーション操作実習、プレゼン資料作成実習</t>
    <phoneticPr fontId="11"/>
  </si>
  <si>
    <t>職　務　証　明　書</t>
    <rPh sb="0" eb="1">
      <t>ショク</t>
    </rPh>
    <rPh sb="2" eb="3">
      <t>ツトム</t>
    </rPh>
    <rPh sb="4" eb="5">
      <t>ショウ</t>
    </rPh>
    <rPh sb="6" eb="7">
      <t>アキラ</t>
    </rPh>
    <rPh sb="8" eb="9">
      <t>ショ</t>
    </rPh>
    <phoneticPr fontId="83"/>
  </si>
  <si>
    <t>住所</t>
    <rPh sb="0" eb="2">
      <t>ジュウショ</t>
    </rPh>
    <phoneticPr fontId="83"/>
  </si>
  <si>
    <t>〒</t>
    <phoneticPr fontId="83"/>
  </si>
  <si>
    <t>フリガナ</t>
    <phoneticPr fontId="83"/>
  </si>
  <si>
    <t>生年月日</t>
    <rPh sb="0" eb="2">
      <t>セイネン</t>
    </rPh>
    <rPh sb="2" eb="4">
      <t>ガッピ</t>
    </rPh>
    <phoneticPr fontId="83"/>
  </si>
  <si>
    <t>氏名</t>
    <rPh sb="0" eb="2">
      <t>シメイ</t>
    </rPh>
    <phoneticPr fontId="83"/>
  </si>
  <si>
    <t>年</t>
    <rPh sb="0" eb="1">
      <t>ネン</t>
    </rPh>
    <phoneticPr fontId="83"/>
  </si>
  <si>
    <t>月</t>
    <rPh sb="0" eb="1">
      <t>ガツ</t>
    </rPh>
    <phoneticPr fontId="83"/>
  </si>
  <si>
    <t>日</t>
    <rPh sb="0" eb="1">
      <t>ニチ</t>
    </rPh>
    <phoneticPr fontId="83"/>
  </si>
  <si>
    <t>上記の者は、</t>
    <rPh sb="0" eb="2">
      <t>ジョウキ</t>
    </rPh>
    <rPh sb="3" eb="4">
      <t>モノ</t>
    </rPh>
    <phoneticPr fontId="83"/>
  </si>
  <si>
    <t>日</t>
    <rPh sb="0" eb="1">
      <t>ヒ</t>
    </rPh>
    <phoneticPr fontId="83"/>
  </si>
  <si>
    <t>から</t>
    <phoneticPr fontId="83"/>
  </si>
  <si>
    <t>までの間、</t>
    <rPh sb="3" eb="4">
      <t>アイダ</t>
    </rPh>
    <phoneticPr fontId="83"/>
  </si>
  <si>
    <t>所属部署名【</t>
    <phoneticPr fontId="83"/>
  </si>
  <si>
    <t>】において</t>
    <phoneticPr fontId="83"/>
  </si>
  <si>
    <t>の業務に従事していたことを証明します。</t>
    <rPh sb="4" eb="6">
      <t>ジュウジ</t>
    </rPh>
    <rPh sb="13" eb="15">
      <t>ショウメイ</t>
    </rPh>
    <phoneticPr fontId="83"/>
  </si>
  <si>
    <t>所在地</t>
    <rPh sb="0" eb="3">
      <t>ショザイチ</t>
    </rPh>
    <phoneticPr fontId="83"/>
  </si>
  <si>
    <t>名称</t>
    <rPh sb="0" eb="2">
      <t>メイショウ</t>
    </rPh>
    <phoneticPr fontId="83"/>
  </si>
  <si>
    <t>代表者
役職・氏名</t>
    <rPh sb="0" eb="3">
      <t>ダイヒョウシャ</t>
    </rPh>
    <rPh sb="4" eb="6">
      <t>ヤクショク</t>
    </rPh>
    <rPh sb="7" eb="9">
      <t>シメイ</t>
    </rPh>
    <phoneticPr fontId="83"/>
  </si>
  <si>
    <t>印</t>
    <rPh sb="0" eb="1">
      <t>イン</t>
    </rPh>
    <phoneticPr fontId="83"/>
  </si>
  <si>
    <t>※代表者役職・氏名欄については、押印が必要となります。（電子印不可）</t>
    <phoneticPr fontId="83"/>
  </si>
  <si>
    <t>令和</t>
    <rPh sb="0" eb="2">
      <t>レイワ</t>
    </rPh>
    <phoneticPr fontId="83"/>
  </si>
  <si>
    <t>＊＊＊＊＊＊以下、余白＊＊＊＊＊＊＊</t>
    <rPh sb="6" eb="8">
      <t>イカ</t>
    </rPh>
    <rPh sb="9" eb="11">
      <t>ヨハク</t>
    </rPh>
    <phoneticPr fontId="83"/>
  </si>
  <si>
    <t>フリーランス
（株式会社ビジネススクール、愛知専門学校非常勤講師）</t>
    <rPh sb="8" eb="9">
      <t>カブ</t>
    </rPh>
    <rPh sb="9" eb="10">
      <t>シキ</t>
    </rPh>
    <rPh sb="10" eb="12">
      <t>ガイシャ</t>
    </rPh>
    <rPh sb="21" eb="23">
      <t>アイチ</t>
    </rPh>
    <rPh sb="23" eb="25">
      <t>センモン</t>
    </rPh>
    <rPh sb="25" eb="27">
      <t>ガッコウ</t>
    </rPh>
    <rPh sb="27" eb="30">
      <t>ヒジョウキン</t>
    </rPh>
    <rPh sb="30" eb="32">
      <t>コウシ</t>
    </rPh>
    <phoneticPr fontId="11"/>
  </si>
  <si>
    <t>・研修講師
（担当テーマ：Word・Excel・PowerPoint操作演習、プレゼンテーション）</t>
    <rPh sb="1" eb="3">
      <t>ケンシュウ</t>
    </rPh>
    <rPh sb="3" eb="5">
      <t>コウシ</t>
    </rPh>
    <rPh sb="7" eb="9">
      <t>タントウ</t>
    </rPh>
    <rPh sb="34" eb="36">
      <t>ソウサ</t>
    </rPh>
    <rPh sb="36" eb="38">
      <t>エンシュウ</t>
    </rPh>
    <phoneticPr fontId="11"/>
  </si>
  <si>
    <t>・研修講師
（担当テーマ：社会人基礎、コンプライアンス、ハラスメント、接客マナー、部下指導、キャリアデザイン、クレーム対応　等)</t>
    <rPh sb="1" eb="3">
      <t>ケンシュウ</t>
    </rPh>
    <rPh sb="3" eb="5">
      <t>コウシ</t>
    </rPh>
    <rPh sb="7" eb="9">
      <t>タントウ</t>
    </rPh>
    <rPh sb="13" eb="15">
      <t>シャカイ</t>
    </rPh>
    <rPh sb="15" eb="16">
      <t>ジン</t>
    </rPh>
    <rPh sb="16" eb="18">
      <t>キソ</t>
    </rPh>
    <rPh sb="35" eb="37">
      <t>セッキャク</t>
    </rPh>
    <rPh sb="41" eb="43">
      <t>ブカ</t>
    </rPh>
    <rPh sb="43" eb="45">
      <t>シドウ</t>
    </rPh>
    <rPh sb="59" eb="61">
      <t>タイオウ</t>
    </rPh>
    <rPh sb="62" eb="63">
      <t>トウ</t>
    </rPh>
    <phoneticPr fontId="11"/>
  </si>
  <si>
    <t>在籍証明書</t>
    <rPh sb="0" eb="2">
      <t>ザイセキ</t>
    </rPh>
    <rPh sb="2" eb="5">
      <t>ショウメイショ</t>
    </rPh>
    <phoneticPr fontId="11"/>
  </si>
  <si>
    <t>ビジネス文書知識、ビジネス帳票知識、職業能力開発講習②③⑤～⑮</t>
    <phoneticPr fontId="11"/>
  </si>
  <si>
    <t>ビジネス文書知識、ビジネス帳票知識、職業能力開発講習①④</t>
    <phoneticPr fontId="11"/>
  </si>
  <si>
    <t>※勤務先に職務証明書の発行を依頼する際にこの様式を使用してください。</t>
    <rPh sb="1" eb="4">
      <t>キンムサキ</t>
    </rPh>
    <rPh sb="5" eb="7">
      <t>ショクム</t>
    </rPh>
    <rPh sb="7" eb="10">
      <t>ショウメイショ</t>
    </rPh>
    <rPh sb="11" eb="13">
      <t>ハッコウ</t>
    </rPh>
    <rPh sb="14" eb="16">
      <t>イライ</t>
    </rPh>
    <rPh sb="18" eb="19">
      <t>サイ</t>
    </rPh>
    <rPh sb="22" eb="24">
      <t>ヨウシキ</t>
    </rPh>
    <rPh sb="25" eb="27">
      <t>シヨウ</t>
    </rPh>
    <phoneticPr fontId="11"/>
  </si>
  <si>
    <t>○○○○</t>
    <phoneticPr fontId="11"/>
  </si>
  <si>
    <t>○○出版</t>
    <phoneticPr fontId="11"/>
  </si>
  <si>
    <t>ビジネス文書知識、ビジネス帳票知識</t>
    <rPh sb="4" eb="6">
      <t>ブンショ</t>
    </rPh>
    <rPh sb="6" eb="8">
      <t>チシキ</t>
    </rPh>
    <rPh sb="13" eb="15">
      <t>チョウヒョウ</t>
    </rPh>
    <rPh sb="15" eb="17">
      <t>チシキ</t>
    </rPh>
    <phoneticPr fontId="11"/>
  </si>
  <si>
    <t>×××</t>
    <phoneticPr fontId="11"/>
  </si>
  <si>
    <t>株式会社×××</t>
    <phoneticPr fontId="11"/>
  </si>
  <si>
    <t>ワープロソフト操作実習、文書作成実習、表計算ソフト操作実習、表計算データ処理実習</t>
  </si>
  <si>
    <t>□□□</t>
    <phoneticPr fontId="11"/>
  </si>
  <si>
    <t>□□出版</t>
    <phoneticPr fontId="11"/>
  </si>
  <si>
    <t>△△△</t>
    <phoneticPr fontId="11"/>
  </si>
  <si>
    <t>職業能力開発講習（パソコン操作）</t>
    <phoneticPr fontId="11"/>
  </si>
  <si>
    <t>値引き</t>
    <rPh sb="0" eb="2">
      <t>ネビ</t>
    </rPh>
    <phoneticPr fontId="11"/>
  </si>
  <si>
    <t>職場見学先への交通費</t>
  </si>
  <si>
    <t>実費</t>
    <phoneticPr fontId="11"/>
  </si>
  <si>
    <t>法定講習に係る補講費用</t>
  </si>
  <si>
    <t>学科１時間　○○円　　実技１時間　○○円</t>
    <phoneticPr fontId="11"/>
  </si>
  <si>
    <t>安全衛生プリント</t>
    <rPh sb="0" eb="2">
      <t>アンゼン</t>
    </rPh>
    <rPh sb="2" eb="4">
      <t>エイセイ</t>
    </rPh>
    <phoneticPr fontId="12"/>
  </si>
  <si>
    <t>オリジナル</t>
  </si>
  <si>
    <t>安全衛生</t>
    <rPh sb="0" eb="2">
      <t>アンゼン</t>
    </rPh>
    <rPh sb="2" eb="4">
      <t>エイセイ</t>
    </rPh>
    <phoneticPr fontId="12"/>
  </si>
  <si>
    <t>職業能力開発講習</t>
    <rPh sb="0" eb="2">
      <t>ショクギョウ</t>
    </rPh>
    <rPh sb="2" eb="4">
      <t>ノウリョク</t>
    </rPh>
    <rPh sb="4" eb="6">
      <t>カイハツ</t>
    </rPh>
    <rPh sb="6" eb="8">
      <t>コウシュウ</t>
    </rPh>
    <phoneticPr fontId="12"/>
  </si>
  <si>
    <t>職業能力開発講習（①～⑮）</t>
    <phoneticPr fontId="11"/>
  </si>
  <si>
    <t>株式会社○○○○</t>
    <phoneticPr fontId="11"/>
  </si>
  <si>
    <t>〇〇　〇〇</t>
    <phoneticPr fontId="11"/>
  </si>
  <si>
    <t>株式会社DEFG</t>
    <rPh sb="0" eb="4">
      <t>カブシキガイシャ</t>
    </rPh>
    <phoneticPr fontId="11"/>
  </si>
  <si>
    <t>愛知県名古屋市中区中中1-2-3</t>
    <rPh sb="0" eb="3">
      <t>アイチケン</t>
    </rPh>
    <rPh sb="3" eb="7">
      <t>ナゴヤシ</t>
    </rPh>
    <rPh sb="7" eb="9">
      <t>ナカク</t>
    </rPh>
    <rPh sb="9" eb="10">
      <t>ナカ</t>
    </rPh>
    <rPh sb="10" eb="11">
      <t>チュウ</t>
    </rPh>
    <phoneticPr fontId="11"/>
  </si>
  <si>
    <t xml:space="preserve">・事務用品販売
・カタログ、パンフレット等の企画・デザイン・印刷
・美術品販売
</t>
    <rPh sb="1" eb="3">
      <t>ジム</t>
    </rPh>
    <rPh sb="3" eb="5">
      <t>ヨウヒン</t>
    </rPh>
    <rPh sb="5" eb="7">
      <t>ハンバイ</t>
    </rPh>
    <rPh sb="20" eb="21">
      <t>ナド</t>
    </rPh>
    <rPh sb="22" eb="24">
      <t>キカク</t>
    </rPh>
    <rPh sb="30" eb="32">
      <t>インサツ</t>
    </rPh>
    <rPh sb="34" eb="36">
      <t>ビジュツ</t>
    </rPh>
    <rPh sb="36" eb="37">
      <t>ヒン</t>
    </rPh>
    <rPh sb="37" eb="39">
      <t>ハンバイ</t>
    </rPh>
    <phoneticPr fontId="11"/>
  </si>
  <si>
    <t>□□　□□</t>
  </si>
  <si>
    <t>令和○年○月○日</t>
    <phoneticPr fontId="11"/>
  </si>
  <si>
    <t>ライフプランニングの目的及び効用についての概要を知っている</t>
  </si>
  <si>
    <t>社会保険、労働保険の概要を知っている</t>
  </si>
  <si>
    <t>職場におけるふさわしい身だしなみを知っている</t>
  </si>
  <si>
    <t>状況に応じた適切な敬語の使い分けができる</t>
  </si>
  <si>
    <t>法令、就業規則などコンプライアンス上のルールを知っている</t>
  </si>
  <si>
    <t>労働関係法制度を知っている</t>
    <rPh sb="0" eb="2">
      <t>ロウドウ</t>
    </rPh>
    <rPh sb="2" eb="4">
      <t>カンケイ</t>
    </rPh>
    <rPh sb="4" eb="5">
      <t>ホウ</t>
    </rPh>
    <rPh sb="5" eb="7">
      <t>セイド</t>
    </rPh>
    <rPh sb="8" eb="9">
      <t>シ</t>
    </rPh>
    <phoneticPr fontId="11"/>
  </si>
  <si>
    <t>周囲と積極的にコミュニケーションをとり、友好的な人間関係を構築することができる</t>
    <rPh sb="0" eb="2">
      <t>シュウイ</t>
    </rPh>
    <rPh sb="3" eb="6">
      <t>セッキョクテキ</t>
    </rPh>
    <rPh sb="20" eb="23">
      <t>ユウコウテキ</t>
    </rPh>
    <rPh sb="24" eb="26">
      <t>ニンゲン</t>
    </rPh>
    <rPh sb="26" eb="28">
      <t>カンケイ</t>
    </rPh>
    <rPh sb="29" eb="31">
      <t>コウチク</t>
    </rPh>
    <phoneticPr fontId="11"/>
  </si>
  <si>
    <t>状況や目的に応じた効果的な聴き方ができる</t>
  </si>
  <si>
    <t>正確にホウレンソウ（報告・連絡・相談）を行うことができる</t>
  </si>
  <si>
    <t>自分の意見や主張を筋道立てて相手に説明することができる</t>
  </si>
  <si>
    <t>安全衛生</t>
    <phoneticPr fontId="11"/>
  </si>
  <si>
    <t>安全衛生の必要性について知っている</t>
  </si>
  <si>
    <t>VDT作業に適した作業環境について知っている</t>
  </si>
  <si>
    <t>VDT機器等及び作業環境について点検及び清掃を行い、必要に応じた改善措置について知っている</t>
  </si>
  <si>
    <t>ビジネス文書知識</t>
    <phoneticPr fontId="11"/>
  </si>
  <si>
    <t>一般的な社外文書（送付状、案内状、礼状、依頼状）の種類と用途を知っている</t>
  </si>
  <si>
    <t>プレゼンテーション操作実習</t>
    <phoneticPr fontId="11"/>
  </si>
  <si>
    <t>スライドの挿入、書式設定ができる</t>
  </si>
  <si>
    <t>SmartArtや図形を使ったスライドの作成ができる</t>
  </si>
  <si>
    <t>アニメーションを使ったスライドの設定ができる</t>
  </si>
  <si>
    <t>プレゼン資料作成実習</t>
    <phoneticPr fontId="11"/>
  </si>
  <si>
    <t>有効なプレゼンテーション資料の作成ができる</t>
  </si>
  <si>
    <t>⑦キャリア・プランを踏まえた就職活動の進め方</t>
    <rPh sb="10" eb="11">
      <t>フ</t>
    </rPh>
    <phoneticPr fontId="11"/>
  </si>
  <si>
    <t>就職活動の流れと心構えのポイントを知っている</t>
    <rPh sb="0" eb="2">
      <t>シュウショク</t>
    </rPh>
    <rPh sb="2" eb="4">
      <t>カツドウ</t>
    </rPh>
    <rPh sb="5" eb="6">
      <t>ナガ</t>
    </rPh>
    <rPh sb="8" eb="10">
      <t>ココロガマ</t>
    </rPh>
    <rPh sb="17" eb="18">
      <t>シ</t>
    </rPh>
    <phoneticPr fontId="11"/>
  </si>
  <si>
    <t>⑧⑪求人動向と求人情報等の収集</t>
    <rPh sb="11" eb="12">
      <t>トウ</t>
    </rPh>
    <phoneticPr fontId="11"/>
  </si>
  <si>
    <t>業界・職種ごとの求人動向を知っている</t>
    <rPh sb="0" eb="1">
      <t>ギョウ</t>
    </rPh>
    <rPh sb="1" eb="2">
      <t>カイ</t>
    </rPh>
    <rPh sb="3" eb="5">
      <t>ショクシュ</t>
    </rPh>
    <rPh sb="8" eb="10">
      <t>キュウジン</t>
    </rPh>
    <rPh sb="10" eb="12">
      <t>ドウコウ</t>
    </rPh>
    <rPh sb="13" eb="14">
      <t>シ</t>
    </rPh>
    <phoneticPr fontId="11"/>
  </si>
  <si>
    <t>求人票の注意してみるべきポイントを知っている</t>
    <rPh sb="0" eb="3">
      <t>キュウジンヒョウ</t>
    </rPh>
    <rPh sb="4" eb="6">
      <t>チュウイ</t>
    </rPh>
    <rPh sb="17" eb="18">
      <t>シ</t>
    </rPh>
    <phoneticPr fontId="11"/>
  </si>
  <si>
    <t>履歴書と職務経歴書の違いを理解し、職務経歴書の作成ポイントを知っている</t>
    <rPh sb="0" eb="3">
      <t>リレキショ</t>
    </rPh>
    <rPh sb="4" eb="6">
      <t>ショクム</t>
    </rPh>
    <rPh sb="6" eb="9">
      <t>ケイレキショ</t>
    </rPh>
    <rPh sb="10" eb="11">
      <t>チガ</t>
    </rPh>
    <rPh sb="13" eb="15">
      <t>リカイ</t>
    </rPh>
    <rPh sb="17" eb="19">
      <t>ショクム</t>
    </rPh>
    <rPh sb="19" eb="22">
      <t>ケイレキショ</t>
    </rPh>
    <rPh sb="23" eb="25">
      <t>サクセイ</t>
    </rPh>
    <rPh sb="30" eb="31">
      <t>シ</t>
    </rPh>
    <phoneticPr fontId="11"/>
  </si>
  <si>
    <t>履歴書等送付の添え状が作成できる</t>
    <rPh sb="0" eb="3">
      <t>リレキショ</t>
    </rPh>
    <rPh sb="3" eb="4">
      <t>トウ</t>
    </rPh>
    <rPh sb="4" eb="6">
      <t>ソウフ</t>
    </rPh>
    <rPh sb="7" eb="8">
      <t>ソ</t>
    </rPh>
    <rPh sb="9" eb="10">
      <t>ジョウ</t>
    </rPh>
    <rPh sb="11" eb="13">
      <t>サクセイ</t>
    </rPh>
    <phoneticPr fontId="11"/>
  </si>
  <si>
    <t>採用者の評価ポイントを知っている</t>
    <rPh sb="0" eb="3">
      <t>サイヨウシャ</t>
    </rPh>
    <rPh sb="4" eb="6">
      <t>ヒョウカ</t>
    </rPh>
    <rPh sb="11" eb="12">
      <t>シ</t>
    </rPh>
    <phoneticPr fontId="11"/>
  </si>
  <si>
    <t>面接の入室等のマナーが実績できる</t>
    <rPh sb="0" eb="2">
      <t>メンセツ</t>
    </rPh>
    <rPh sb="3" eb="5">
      <t>ニュウシツ</t>
    </rPh>
    <rPh sb="5" eb="6">
      <t>トウ</t>
    </rPh>
    <rPh sb="11" eb="13">
      <t>ジッセキ</t>
    </rPh>
    <phoneticPr fontId="11"/>
  </si>
  <si>
    <t>⑫訓練受講の動機、今後の目標と習得すべき能力</t>
    <rPh sb="9" eb="11">
      <t>コンゴ</t>
    </rPh>
    <rPh sb="12" eb="14">
      <t>モクヒョウ</t>
    </rPh>
    <rPh sb="15" eb="17">
      <t>シュウトク</t>
    </rPh>
    <rPh sb="20" eb="22">
      <t>ノウリョク</t>
    </rPh>
    <phoneticPr fontId="11"/>
  </si>
  <si>
    <t>自身の目的意識や思いを持って職業訓練に取り組むことができる</t>
    <rPh sb="0" eb="2">
      <t>ジシン</t>
    </rPh>
    <rPh sb="3" eb="5">
      <t>モクテキ</t>
    </rPh>
    <rPh sb="5" eb="7">
      <t>イシキ</t>
    </rPh>
    <rPh sb="8" eb="9">
      <t>オモ</t>
    </rPh>
    <rPh sb="11" eb="12">
      <t>モ</t>
    </rPh>
    <rPh sb="14" eb="16">
      <t>ショクギョウ</t>
    </rPh>
    <rPh sb="16" eb="18">
      <t>クンレン</t>
    </rPh>
    <rPh sb="19" eb="20">
      <t>ト</t>
    </rPh>
    <rPh sb="21" eb="22">
      <t>ク</t>
    </rPh>
    <phoneticPr fontId="11"/>
  </si>
  <si>
    <t>自身の持ち味・強み（能力・知識等）を知っている</t>
    <rPh sb="0" eb="2">
      <t>ジシン</t>
    </rPh>
    <rPh sb="3" eb="4">
      <t>モ</t>
    </rPh>
    <rPh sb="5" eb="6">
      <t>アジ</t>
    </rPh>
    <rPh sb="7" eb="8">
      <t>ツヨ</t>
    </rPh>
    <rPh sb="10" eb="12">
      <t>ノウリョク</t>
    </rPh>
    <rPh sb="13" eb="15">
      <t>チシキ</t>
    </rPh>
    <rPh sb="15" eb="16">
      <t>トウ</t>
    </rPh>
    <rPh sb="18" eb="19">
      <t>シ</t>
    </rPh>
    <phoneticPr fontId="11"/>
  </si>
  <si>
    <t>職業経験の棚卸ができ、果たした役割、貢献したことなどを踏まえた職務経歴が作成できる</t>
    <rPh sb="0" eb="2">
      <t>ショクギョウ</t>
    </rPh>
    <rPh sb="2" eb="4">
      <t>ケイケン</t>
    </rPh>
    <rPh sb="5" eb="7">
      <t>タナオロシ</t>
    </rPh>
    <rPh sb="11" eb="12">
      <t>ハ</t>
    </rPh>
    <rPh sb="15" eb="17">
      <t>ヤクワリ</t>
    </rPh>
    <rPh sb="18" eb="20">
      <t>コウケン</t>
    </rPh>
    <rPh sb="27" eb="28">
      <t>フ</t>
    </rPh>
    <rPh sb="31" eb="33">
      <t>ショクム</t>
    </rPh>
    <rPh sb="33" eb="35">
      <t>ケイレキ</t>
    </rPh>
    <rPh sb="36" eb="38">
      <t>サクセイ</t>
    </rPh>
    <phoneticPr fontId="11"/>
  </si>
  <si>
    <t>自身の興味・関心のある職業を知っている</t>
    <rPh sb="0" eb="2">
      <t>ジシン</t>
    </rPh>
    <rPh sb="3" eb="5">
      <t>キョウミ</t>
    </rPh>
    <rPh sb="6" eb="8">
      <t>カンシン</t>
    </rPh>
    <rPh sb="11" eb="13">
      <t>ショクギョウ</t>
    </rPh>
    <rPh sb="14" eb="15">
      <t>シ</t>
    </rPh>
    <phoneticPr fontId="11"/>
  </si>
  <si>
    <t>自身の仕事への価値観を知っている</t>
    <rPh sb="0" eb="2">
      <t>ジシン</t>
    </rPh>
    <rPh sb="3" eb="5">
      <t>シゴト</t>
    </rPh>
    <rPh sb="7" eb="9">
      <t>カチ</t>
    </rPh>
    <rPh sb="9" eb="10">
      <t>カン</t>
    </rPh>
    <rPh sb="11" eb="12">
      <t>シ</t>
    </rPh>
    <phoneticPr fontId="11"/>
  </si>
  <si>
    <t>職業・職種に応じた就職するために必要な能力を知っている</t>
  </si>
  <si>
    <t>興味のある職業の職業内容について知っている</t>
  </si>
  <si>
    <t>企業が求める人材要件を知っている</t>
  </si>
  <si>
    <t>職業生活設計の意義を知っている</t>
    <rPh sb="0" eb="2">
      <t>ショクギョウ</t>
    </rPh>
    <rPh sb="2" eb="4">
      <t>セイカツ</t>
    </rPh>
    <rPh sb="4" eb="6">
      <t>セッケイ</t>
    </rPh>
    <rPh sb="7" eb="9">
      <t>イギ</t>
    </rPh>
    <rPh sb="10" eb="11">
      <t>シ</t>
    </rPh>
    <phoneticPr fontId="11"/>
  </si>
  <si>
    <t>自己理解、仕事理解を通じたキャリアプランを作成することができる</t>
    <rPh sb="0" eb="2">
      <t>ジコ</t>
    </rPh>
    <rPh sb="2" eb="4">
      <t>リカイ</t>
    </rPh>
    <rPh sb="5" eb="7">
      <t>シゴト</t>
    </rPh>
    <rPh sb="7" eb="9">
      <t>リカイ</t>
    </rPh>
    <rPh sb="10" eb="11">
      <t>ツウ</t>
    </rPh>
    <rPh sb="21" eb="23">
      <t>サクセイ</t>
    </rPh>
    <phoneticPr fontId="11"/>
  </si>
  <si>
    <t>✓</t>
  </si>
  <si>
    <t>令和</t>
  </si>
  <si>
    <t>5-07-23-001-00-0000</t>
    <phoneticPr fontId="11"/>
  </si>
  <si>
    <t>○○総合保険</t>
    <rPh sb="2" eb="4">
      <t>ソウゴウ</t>
    </rPh>
    <rPh sb="4" eb="6">
      <t>ホケン</t>
    </rPh>
    <phoneticPr fontId="11"/>
  </si>
  <si>
    <t>△△△</t>
    <phoneticPr fontId="11"/>
  </si>
  <si>
    <t>求職　支援</t>
    <rPh sb="0" eb="2">
      <t>キュウショク</t>
    </rPh>
    <rPh sb="3" eb="5">
      <t>シエン</t>
    </rPh>
    <phoneticPr fontId="11"/>
  </si>
  <si>
    <t>✔</t>
    <phoneticPr fontId="11"/>
  </si>
  <si>
    <t>市販の教材には記載がない詳細部分や参考事例について、自作の補足資料を使用して学習する。</t>
    <rPh sb="0" eb="2">
      <t>シハン</t>
    </rPh>
    <rPh sb="3" eb="5">
      <t>キョウザイ</t>
    </rPh>
    <rPh sb="7" eb="9">
      <t>キサイ</t>
    </rPh>
    <rPh sb="12" eb="14">
      <t>ショウサイ</t>
    </rPh>
    <rPh sb="14" eb="16">
      <t>ブブン</t>
    </rPh>
    <rPh sb="17" eb="19">
      <t>サンコウ</t>
    </rPh>
    <rPh sb="19" eb="21">
      <t>ジレイ</t>
    </rPh>
    <rPh sb="26" eb="28">
      <t>ジサク</t>
    </rPh>
    <rPh sb="29" eb="31">
      <t>ホソク</t>
    </rPh>
    <rPh sb="31" eb="33">
      <t>シリョウ</t>
    </rPh>
    <rPh sb="34" eb="36">
      <t>シヨウ</t>
    </rPh>
    <rPh sb="38" eb="40">
      <t>ガクシュウ</t>
    </rPh>
    <phoneticPr fontId="11"/>
  </si>
  <si>
    <t>☑</t>
    <phoneticPr fontId="11"/>
  </si>
  <si>
    <t>文書作成実習、表計算ソフト操作実習、表計算データ処理実習、ワープロソフト操作実習</t>
    <phoneticPr fontId="11"/>
  </si>
  <si>
    <t>地下鉄□□駅</t>
    <rPh sb="0" eb="3">
      <t>チカテツ</t>
    </rPh>
    <rPh sb="5" eb="6">
      <t>エキ</t>
    </rPh>
    <phoneticPr fontId="10"/>
  </si>
  <si>
    <t>052-221-8754</t>
    <phoneticPr fontId="11"/>
  </si>
  <si>
    <t>事務局長　　□□　□□</t>
    <rPh sb="0" eb="2">
      <t>ジム</t>
    </rPh>
    <rPh sb="2" eb="4">
      <t>キョクチョウ</t>
    </rPh>
    <phoneticPr fontId="11"/>
  </si>
  <si>
    <t>引用元2</t>
    <rPh sb="0" eb="2">
      <t>インヨウ</t>
    </rPh>
    <rPh sb="2" eb="3">
      <t>モト</t>
    </rPh>
    <phoneticPr fontId="11"/>
  </si>
  <si>
    <t>自社作成</t>
    <rPh sb="0" eb="2">
      <t>ジシャ</t>
    </rPh>
    <rPh sb="2" eb="4">
      <t>サクセイ</t>
    </rPh>
    <phoneticPr fontId="11"/>
  </si>
  <si>
    <t>引用元1</t>
    <rPh sb="0" eb="2">
      <t>インヨウ</t>
    </rPh>
    <rPh sb="2" eb="3">
      <t>モト</t>
    </rPh>
    <phoneticPr fontId="11"/>
  </si>
  <si>
    <t>G39#010172</t>
    <phoneticPr fontId="11"/>
  </si>
  <si>
    <t>G39#010173</t>
  </si>
  <si>
    <t>JC</t>
    <phoneticPr fontId="11"/>
  </si>
  <si>
    <t>【引用元1】中央職業能力開発協会　コンピュータサービス技能評価試験問題概要
【引用元2】独立行政法人高齢・障害・求職者雇用支援機構　システム・ユニット訓練カリキュラム集「ネットワークの基礎」</t>
    <rPh sb="1" eb="3">
      <t>インヨウ</t>
    </rPh>
    <rPh sb="3" eb="4">
      <t>モト</t>
    </rPh>
    <rPh sb="6" eb="8">
      <t>チュウオウ</t>
    </rPh>
    <rPh sb="8" eb="10">
      <t>ショクギョウ</t>
    </rPh>
    <rPh sb="10" eb="12">
      <t>ノウリョク</t>
    </rPh>
    <rPh sb="12" eb="14">
      <t>カイハツ</t>
    </rPh>
    <rPh sb="14" eb="16">
      <t>キョウカイ</t>
    </rPh>
    <rPh sb="27" eb="29">
      <t>ギノウ</t>
    </rPh>
    <rPh sb="29" eb="31">
      <t>ヒョウカ</t>
    </rPh>
    <rPh sb="31" eb="33">
      <t>シケン</t>
    </rPh>
    <rPh sb="33" eb="35">
      <t>モンダイ</t>
    </rPh>
    <rPh sb="35" eb="37">
      <t>ガイヨウ</t>
    </rPh>
    <rPh sb="39" eb="41">
      <t>インヨウ</t>
    </rPh>
    <rPh sb="41" eb="42">
      <t>モト</t>
    </rPh>
    <rPh sb="44" eb="46">
      <t>ドクリツ</t>
    </rPh>
    <rPh sb="46" eb="48">
      <t>ギョウセイ</t>
    </rPh>
    <rPh sb="48" eb="50">
      <t>ホウジン</t>
    </rPh>
    <rPh sb="50" eb="52">
      <t>コウレイ</t>
    </rPh>
    <rPh sb="53" eb="55">
      <t>ショウガイ</t>
    </rPh>
    <rPh sb="56" eb="58">
      <t>キュウショク</t>
    </rPh>
    <rPh sb="58" eb="59">
      <t>シャ</t>
    </rPh>
    <rPh sb="59" eb="61">
      <t>コヨウ</t>
    </rPh>
    <rPh sb="61" eb="63">
      <t>シエン</t>
    </rPh>
    <rPh sb="63" eb="65">
      <t>キコウ</t>
    </rPh>
    <rPh sb="75" eb="77">
      <t>クンレン</t>
    </rPh>
    <rPh sb="83" eb="84">
      <t>シュウ</t>
    </rPh>
    <rPh sb="92" eb="94">
      <t>キソ</t>
    </rPh>
    <phoneticPr fontId="9"/>
  </si>
  <si>
    <t>キャリアコンサルティング②</t>
    <phoneticPr fontId="11"/>
  </si>
  <si>
    <t>実技（文書作成実習5）</t>
    <phoneticPr fontId="11"/>
  </si>
  <si>
    <t>訓練終了後（16時から）、8/24は終日実施</t>
    <rPh sb="0" eb="2">
      <t>クンレン</t>
    </rPh>
    <rPh sb="2" eb="4">
      <t>シュウリョウ</t>
    </rPh>
    <rPh sb="4" eb="5">
      <t>ゴ</t>
    </rPh>
    <rPh sb="8" eb="9">
      <t>ジ</t>
    </rPh>
    <rPh sb="18" eb="20">
      <t>シュウジツ</t>
    </rPh>
    <rPh sb="20" eb="22">
      <t>ジッシ</t>
    </rPh>
    <phoneticPr fontId="11"/>
  </si>
  <si>
    <t>訓練終了後（16時から）、9/17,18は3ｈ実施</t>
    <rPh sb="0" eb="2">
      <t>クンレン</t>
    </rPh>
    <rPh sb="2" eb="4">
      <t>シュウリョウ</t>
    </rPh>
    <rPh sb="4" eb="5">
      <t>ゴ</t>
    </rPh>
    <rPh sb="8" eb="9">
      <t>ジ</t>
    </rPh>
    <rPh sb="23" eb="25">
      <t>ジッシ</t>
    </rPh>
    <phoneticPr fontId="11"/>
  </si>
  <si>
    <t>終日実施</t>
    <rPh sb="0" eb="2">
      <t>シュウジツ</t>
    </rPh>
    <rPh sb="2" eb="4">
      <t>ジッシ</t>
    </rPh>
    <phoneticPr fontId="11"/>
  </si>
  <si>
    <t>0000/0/0</t>
  </si>
  <si>
    <t>0000/0/0</t>
    <phoneticPr fontId="11"/>
  </si>
  <si>
    <t>5-07-23-001-00-0001</t>
    <phoneticPr fontId="11"/>
  </si>
  <si>
    <t>5-07-23-001-00-0020</t>
    <phoneticPr fontId="11"/>
  </si>
  <si>
    <t xml:space="preserve">
</t>
    <phoneticPr fontId="11"/>
  </si>
  <si>
    <t xml:space="preserve">
ＯＡ事務員</t>
    <rPh sb="7" eb="10">
      <t>ジムイン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</si>
</sst>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人&quot;"/>
    <numFmt numFmtId="177" formatCode="#,##0&quot;時間&quot;"/>
    <numFmt numFmtId="178" formatCode="#,##0&quot;円&quot;"/>
    <numFmt numFmtId="179" formatCode="0&quot;H&quot;"/>
    <numFmt numFmtId="180" formatCode="00"/>
    <numFmt numFmtId="181" formatCode="m/d;@"/>
    <numFmt numFmtId="182" formatCode="m"/>
    <numFmt numFmtId="183" formatCode="ggge&quot;年&quot;m&quot;月&quot;d&quot;日&quot;\(aaa\)"/>
    <numFmt numFmtId="184" formatCode="#,###&quot;時間&quot;"/>
    <numFmt numFmtId="185" formatCode="0&quot;日&quot;"/>
    <numFmt numFmtId="186" formatCode="#"/>
  </numFmts>
  <fonts count="16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sz val="9"/>
      <color indexed="81"/>
      <name val="ＭＳ Ｐゴシック"/>
      <family val="3"/>
      <charset val="128"/>
    </font>
    <font>
      <sz val="14"/>
      <name val="ＭＳ Ｐゴシック"/>
      <family val="3"/>
      <charset val="128"/>
    </font>
    <font>
      <sz val="14"/>
      <name val="ＭＳ 明朝"/>
      <family val="1"/>
      <charset val="128"/>
    </font>
    <font>
      <sz val="10"/>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b/>
      <sz val="9"/>
      <color indexed="81"/>
      <name val="ＭＳ Ｐゴシック"/>
      <family val="3"/>
      <charset val="128"/>
    </font>
    <font>
      <sz val="9"/>
      <name val="ＭＳ Ｐゴシック"/>
      <family val="3"/>
      <charset val="128"/>
    </font>
    <font>
      <sz val="13"/>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4"/>
      <color indexed="8"/>
      <name val="ＭＳ ゴシック"/>
      <family val="3"/>
      <charset val="128"/>
    </font>
    <font>
      <sz val="8"/>
      <color indexed="81"/>
      <name val="ＭＳ Ｐ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theme="1"/>
      <name val="ＭＳ ゴシック"/>
      <family val="3"/>
      <charset val="128"/>
    </font>
    <font>
      <sz val="9"/>
      <color theme="1"/>
      <name val="ＭＳ ゴシック"/>
      <family val="3"/>
      <charset val="128"/>
    </font>
    <font>
      <b/>
      <sz val="20"/>
      <color theme="1"/>
      <name val="ＭＳ ゴシック"/>
      <family val="3"/>
      <charset val="128"/>
    </font>
    <font>
      <sz val="14"/>
      <color theme="1"/>
      <name val="ＭＳ ゴシック"/>
      <family val="3"/>
      <charset val="128"/>
    </font>
    <font>
      <b/>
      <sz val="11"/>
      <color indexed="81"/>
      <name val="ＭＳ Ｐゴシック"/>
      <family val="3"/>
      <charset val="128"/>
    </font>
    <font>
      <b/>
      <u/>
      <sz val="9"/>
      <color indexed="81"/>
      <name val="ＭＳ Ｐゴシック"/>
      <family val="3"/>
      <charset val="128"/>
    </font>
    <font>
      <sz val="28"/>
      <name val="ＭＳ ゴシック"/>
      <family val="3"/>
      <charset val="128"/>
    </font>
    <font>
      <sz val="11"/>
      <name val="明朝"/>
      <family val="1"/>
      <charset val="128"/>
    </font>
    <font>
      <sz val="8"/>
      <name val="Arial"/>
      <family val="2"/>
    </font>
    <font>
      <b/>
      <sz val="12"/>
      <name val="Arial"/>
      <family val="2"/>
    </font>
    <font>
      <sz val="10"/>
      <name val="Arial"/>
      <family val="2"/>
    </font>
    <font>
      <sz val="9"/>
      <color theme="1"/>
      <name val="ＭＳ Ｐゴシック"/>
      <family val="2"/>
      <charset val="128"/>
    </font>
    <font>
      <sz val="9"/>
      <color theme="1"/>
      <name val="ＭＳ Ｐゴシック"/>
      <family val="3"/>
      <charset val="128"/>
    </font>
    <font>
      <sz val="6"/>
      <name val="ＭＳ Ｐゴシック"/>
      <family val="2"/>
      <charset val="128"/>
    </font>
    <font>
      <sz val="8"/>
      <color rgb="FF0000FF"/>
      <name val="ＭＳ Ｐゴシック"/>
      <family val="3"/>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sz val="9"/>
      <name val="ＭＳ Ｐゴシック"/>
      <family val="3"/>
      <charset val="128"/>
      <scheme val="minor"/>
    </font>
    <font>
      <sz val="10"/>
      <color rgb="FF0000FF"/>
      <name val="ＭＳ Ｐゴシック"/>
      <family val="3"/>
      <charset val="128"/>
    </font>
    <font>
      <strike/>
      <sz val="11"/>
      <color rgb="FF0000FF"/>
      <name val="ＭＳ Ｐゴシック"/>
      <family val="3"/>
      <charset val="128"/>
    </font>
    <font>
      <sz val="6"/>
      <color theme="0" tint="-0.14999847407452621"/>
      <name val="ＭＳ Ｐゴシック"/>
      <family val="3"/>
      <charset val="128"/>
    </font>
    <font>
      <sz val="11"/>
      <color rgb="FF0070C0"/>
      <name val="ＭＳ Ｐゴシック"/>
      <family val="3"/>
      <charset val="128"/>
    </font>
    <font>
      <sz val="10"/>
      <color theme="1"/>
      <name val="ＭＳ Ｐゴシック"/>
      <family val="3"/>
      <charset val="128"/>
    </font>
    <font>
      <sz val="11"/>
      <color theme="1"/>
      <name val="ＭＳ Ｐゴシック"/>
      <family val="2"/>
      <charset val="128"/>
      <scheme val="minor"/>
    </font>
    <font>
      <sz val="11"/>
      <color theme="1"/>
      <name val="ＭＳ Ｐゴシック"/>
      <family val="3"/>
      <charset val="128"/>
    </font>
    <font>
      <sz val="12"/>
      <color theme="1"/>
      <name val="ＭＳ Ｐゴシック"/>
      <family val="3"/>
      <charset val="128"/>
    </font>
    <font>
      <sz val="16"/>
      <color theme="1"/>
      <name val="ＭＳ Ｐゴシック"/>
      <family val="3"/>
      <charset val="128"/>
    </font>
    <font>
      <sz val="18"/>
      <color theme="1"/>
      <name val="ＭＳ Ｐゴシック"/>
      <family val="3"/>
      <charset val="128"/>
    </font>
    <font>
      <b/>
      <sz val="18"/>
      <color theme="1"/>
      <name val="ＭＳ Ｐ明朝"/>
      <family val="1"/>
      <charset val="128"/>
    </font>
    <font>
      <b/>
      <sz val="14"/>
      <color indexed="81"/>
      <name val="ＭＳ Ｐゴシック"/>
      <family val="3"/>
      <charset val="128"/>
    </font>
    <font>
      <b/>
      <u/>
      <sz val="14"/>
      <color indexed="10"/>
      <name val="ＭＳ Ｐゴシック"/>
      <family val="3"/>
      <charset val="128"/>
    </font>
    <font>
      <sz val="10.5"/>
      <color theme="1"/>
      <name val="ＭＳ ゴシック"/>
      <family val="3"/>
      <charset val="128"/>
    </font>
    <font>
      <b/>
      <sz val="14"/>
      <color theme="1"/>
      <name val="ＭＳ ゴシック"/>
      <family val="3"/>
      <charset val="128"/>
    </font>
    <font>
      <sz val="9"/>
      <color theme="1"/>
      <name val="ＭＳ Ｐゴシック"/>
      <family val="3"/>
      <charset val="128"/>
      <scheme val="minor"/>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sz val="12"/>
      <name val="メイリオ"/>
      <family val="3"/>
      <charset val="128"/>
    </font>
    <font>
      <b/>
      <sz val="12"/>
      <name val="メイリオ"/>
      <family val="3"/>
      <charset val="128"/>
    </font>
    <font>
      <b/>
      <sz val="12"/>
      <color theme="1"/>
      <name val="メイリオ"/>
      <family val="3"/>
      <charset val="128"/>
    </font>
    <font>
      <b/>
      <sz val="11"/>
      <name val="メイリオ"/>
      <family val="3"/>
      <charset val="128"/>
    </font>
    <font>
      <sz val="12"/>
      <color rgb="FFFF0000"/>
      <name val="メイリオ"/>
      <family val="3"/>
      <charset val="128"/>
    </font>
    <font>
      <sz val="14"/>
      <color theme="1"/>
      <name val="ＭＳ Ｐゴシック"/>
      <family val="3"/>
      <charset val="128"/>
    </font>
    <font>
      <sz val="16"/>
      <color theme="1"/>
      <name val="ＭＳ 明朝"/>
      <family val="1"/>
      <charset val="128"/>
    </font>
    <font>
      <sz val="13"/>
      <color theme="1"/>
      <name val="ＭＳ ゴシック"/>
      <family val="3"/>
      <charset val="128"/>
    </font>
    <font>
      <sz val="10"/>
      <color theme="1"/>
      <name val="ＭＳ 明朝"/>
      <family val="1"/>
      <charset val="128"/>
    </font>
    <font>
      <sz val="11"/>
      <color theme="1"/>
      <name val="ＭＳ 明朝"/>
      <family val="1"/>
      <charset val="128"/>
    </font>
    <font>
      <sz val="10.5"/>
      <color theme="1"/>
      <name val="ＭＳ 明朝"/>
      <family val="1"/>
      <charset val="128"/>
    </font>
    <font>
      <b/>
      <sz val="18"/>
      <color theme="1"/>
      <name val="ＭＳ 明朝"/>
      <family val="1"/>
      <charset val="128"/>
    </font>
    <font>
      <sz val="12"/>
      <color theme="1"/>
      <name val="ＭＳ 明朝"/>
      <family val="1"/>
      <charset val="128"/>
    </font>
    <font>
      <b/>
      <u/>
      <sz val="12"/>
      <color theme="1"/>
      <name val="ＭＳ 明朝"/>
      <family val="1"/>
      <charset val="128"/>
    </font>
    <font>
      <b/>
      <sz val="10"/>
      <color theme="1"/>
      <name val="ＭＳ Ｐゴシック"/>
      <family val="3"/>
      <charset val="128"/>
    </font>
    <font>
      <b/>
      <sz val="16"/>
      <color theme="1"/>
      <name val="ＭＳ Ｐゴシック"/>
      <family val="3"/>
      <charset val="128"/>
    </font>
    <font>
      <strike/>
      <sz val="11"/>
      <color theme="1"/>
      <name val="ＭＳ Ｐゴシック"/>
      <family val="3"/>
      <charset val="128"/>
    </font>
    <font>
      <sz val="6"/>
      <color theme="1"/>
      <name val="ＭＳ Ｐゴシック"/>
      <family val="3"/>
      <charset val="128"/>
    </font>
    <font>
      <u/>
      <sz val="12"/>
      <color theme="1"/>
      <name val="ＭＳ Ｐゴシック"/>
      <family val="3"/>
      <charset val="128"/>
    </font>
    <font>
      <b/>
      <sz val="14"/>
      <color theme="1"/>
      <name val="ＭＳ Ｐゴシック"/>
      <family val="3"/>
      <charset val="128"/>
    </font>
    <font>
      <b/>
      <sz val="9"/>
      <color theme="1"/>
      <name val="ＭＳ Ｐゴシック"/>
      <family val="3"/>
      <charset val="128"/>
    </font>
    <font>
      <sz val="8"/>
      <color theme="1"/>
      <name val="ＭＳ Ｐゴシック"/>
      <family val="3"/>
      <charset val="128"/>
    </font>
    <font>
      <sz val="20"/>
      <color theme="1"/>
      <name val="ＭＳ Ｐゴシック"/>
      <family val="3"/>
      <charset val="128"/>
    </font>
    <font>
      <sz val="16"/>
      <color theme="1"/>
      <name val="ＭＳ ゴシック"/>
      <family val="3"/>
      <charset val="128"/>
    </font>
    <font>
      <sz val="18"/>
      <color theme="1"/>
      <name val="ＭＳ ゴシック"/>
      <family val="3"/>
      <charset val="128"/>
    </font>
    <font>
      <u/>
      <sz val="12"/>
      <color theme="1"/>
      <name val="ＭＳ ゴシック"/>
      <family val="3"/>
      <charset val="128"/>
    </font>
    <font>
      <strike/>
      <sz val="12"/>
      <color theme="1"/>
      <name val="ＭＳ ゴシック"/>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u/>
      <sz val="11"/>
      <color theme="1"/>
      <name val="ＭＳ Ｐゴシック"/>
      <family val="3"/>
      <charset val="128"/>
    </font>
    <font>
      <b/>
      <sz val="11"/>
      <color theme="1"/>
      <name val="ＭＳ Ｐゴシック"/>
      <family val="3"/>
      <charset val="128"/>
    </font>
    <font>
      <sz val="28"/>
      <color theme="1"/>
      <name val="ＭＳ Ｐゴシック"/>
      <family val="3"/>
      <charset val="128"/>
    </font>
    <font>
      <sz val="28"/>
      <color theme="1"/>
      <name val="ＭＳ ゴシック"/>
      <family val="3"/>
      <charset val="128"/>
    </font>
    <font>
      <sz val="26"/>
      <color theme="1"/>
      <name val="ＭＳ ゴシック"/>
      <family val="3"/>
      <charset val="128"/>
    </font>
    <font>
      <sz val="26"/>
      <color theme="1"/>
      <name val="ＭＳ Ｐゴシック"/>
      <family val="3"/>
      <charset val="128"/>
    </font>
    <font>
      <strike/>
      <sz val="28"/>
      <color theme="1"/>
      <name val="ＭＳ ゴシック"/>
      <family val="3"/>
      <charset val="128"/>
    </font>
    <font>
      <sz val="14"/>
      <color theme="1"/>
      <name val="ＭＳ 明朝"/>
      <family val="1"/>
      <charset val="128"/>
    </font>
    <font>
      <sz val="18"/>
      <color theme="1"/>
      <name val="ＭＳ 明朝"/>
      <family val="1"/>
      <charset val="128"/>
    </font>
    <font>
      <sz val="13"/>
      <color theme="1"/>
      <name val="ＭＳ 明朝"/>
      <family val="1"/>
      <charset val="128"/>
    </font>
    <font>
      <sz val="26"/>
      <color theme="1"/>
      <name val="ＭＳ 明朝"/>
      <family val="1"/>
      <charset val="128"/>
    </font>
    <font>
      <b/>
      <sz val="20"/>
      <color theme="1"/>
      <name val="ＭＳ 明朝"/>
      <family val="1"/>
      <charset val="128"/>
    </font>
    <font>
      <b/>
      <sz val="16"/>
      <color theme="1"/>
      <name val="ＭＳ 明朝"/>
      <family val="1"/>
      <charset val="128"/>
    </font>
    <font>
      <sz val="24"/>
      <color theme="1"/>
      <name val="ＭＳ ゴシック"/>
      <family val="3"/>
      <charset val="128"/>
    </font>
    <font>
      <b/>
      <sz val="20"/>
      <color theme="1"/>
      <name val="ＭＳ Ｐゴシック"/>
      <family val="3"/>
      <charset val="128"/>
    </font>
    <font>
      <u/>
      <sz val="20"/>
      <color theme="1"/>
      <name val="ＭＳ Ｐゴシック"/>
      <family val="3"/>
      <charset val="128"/>
    </font>
    <font>
      <sz val="11"/>
      <color indexed="8"/>
      <name val="ＭＳ Ｐゴシック"/>
      <family val="3"/>
      <charset val="128"/>
    </font>
    <font>
      <sz val="8"/>
      <color theme="1"/>
      <name val="ＭＳ Ｐゴシック"/>
      <family val="3"/>
      <charset val="128"/>
      <scheme val="minor"/>
    </font>
    <font>
      <sz val="20"/>
      <color rgb="FFFF0000"/>
      <name val="ＭＳ Ｐゴシック"/>
      <family val="3"/>
      <charset val="128"/>
    </font>
    <font>
      <sz val="18"/>
      <color theme="1"/>
      <name val="Meiryo UI"/>
      <family val="3"/>
      <charset val="128"/>
    </font>
    <font>
      <sz val="10"/>
      <color theme="1"/>
      <name val="Meiryo UI"/>
      <family val="3"/>
      <charset val="128"/>
    </font>
    <font>
      <sz val="16"/>
      <color theme="1"/>
      <name val="ＭＳ Ｐゴシック"/>
      <family val="2"/>
      <scheme val="minor"/>
    </font>
    <font>
      <sz val="12"/>
      <color theme="1"/>
      <name val="メイリオ"/>
      <family val="3"/>
      <charset val="128"/>
    </font>
    <font>
      <sz val="14"/>
      <color theme="1"/>
      <name val="メイリオ"/>
      <family val="3"/>
      <charset val="128"/>
    </font>
    <font>
      <sz val="12"/>
      <color rgb="FFFF0000"/>
      <name val="ＭＳ Ｐゴシック"/>
      <family val="3"/>
      <charset val="128"/>
    </font>
    <font>
      <sz val="10"/>
      <color rgb="FFFF0000"/>
      <name val="ＭＳ Ｐゴシック"/>
      <family val="3"/>
      <charset val="128"/>
    </font>
    <font>
      <b/>
      <sz val="14"/>
      <color rgb="FFFF0000"/>
      <name val="ＭＳ ゴシック"/>
      <family val="3"/>
      <charset val="128"/>
    </font>
    <font>
      <sz val="11"/>
      <color rgb="FFFF0000"/>
      <name val="ＭＳ Ｐゴシック"/>
      <family val="3"/>
      <charset val="128"/>
      <scheme val="major"/>
    </font>
    <font>
      <b/>
      <sz val="18"/>
      <color theme="1"/>
      <name val="ＭＳ Ｐゴシック"/>
      <family val="3"/>
      <charset val="128"/>
      <scheme val="major"/>
    </font>
    <font>
      <sz val="11"/>
      <color rgb="FFFF0000"/>
      <name val="ＭＳ Ｐゴシック"/>
      <family val="3"/>
      <charset val="128"/>
    </font>
    <font>
      <sz val="20"/>
      <name val="ＭＳ Ｐゴシック"/>
      <family val="3"/>
      <charset val="128"/>
    </font>
    <font>
      <b/>
      <sz val="20"/>
      <name val="ＭＳ Ｐゴシック"/>
      <family val="3"/>
      <charset val="128"/>
    </font>
    <font>
      <sz val="12"/>
      <name val="ＭＳ 明朝"/>
      <family val="1"/>
      <charset val="128"/>
    </font>
    <font>
      <sz val="11"/>
      <name val="ＭＳ Ｐゴシック"/>
      <family val="3"/>
      <charset val="128"/>
      <scheme val="major"/>
    </font>
    <font>
      <sz val="11"/>
      <color rgb="FFFF3332"/>
      <name val="ＭＳ Ｐゴシック"/>
      <family val="3"/>
      <charset val="128"/>
      <scheme val="major"/>
    </font>
    <font>
      <sz val="11"/>
      <color rgb="FFFF0000"/>
      <name val="ＭＳ ゴシック"/>
      <family val="3"/>
      <charset val="128"/>
    </font>
    <font>
      <sz val="14"/>
      <color theme="1"/>
      <name val="Meiryo UI"/>
      <family val="3"/>
      <charset val="128"/>
    </font>
    <font>
      <sz val="24"/>
      <color theme="1"/>
      <name val="IPAゴシック"/>
      <family val="3"/>
      <charset val="128"/>
    </font>
    <font>
      <sz val="12"/>
      <color theme="1"/>
      <name val="IPAゴシック"/>
      <family val="3"/>
      <charset val="128"/>
    </font>
    <font>
      <sz val="14"/>
      <color theme="1"/>
      <name val="IPAゴシック"/>
      <family val="3"/>
      <charset val="128"/>
    </font>
    <font>
      <sz val="18"/>
      <color theme="1"/>
      <name val="IPAゴシック"/>
      <family val="3"/>
      <charset val="128"/>
    </font>
    <font>
      <sz val="14"/>
      <color rgb="FFFF0000"/>
      <name val="IPAゴシック"/>
      <family val="3"/>
      <charset val="128"/>
    </font>
    <font>
      <sz val="11"/>
      <color theme="1"/>
      <name val="IPAゴシック"/>
      <family val="3"/>
      <charset val="128"/>
    </font>
    <font>
      <sz val="16"/>
      <color theme="1"/>
      <name val="IPAゴシック"/>
      <family val="3"/>
      <charset val="128"/>
    </font>
    <font>
      <sz val="11"/>
      <color indexed="8"/>
      <name val="Meiryo UI"/>
      <family val="3"/>
      <charset val="128"/>
    </font>
  </fonts>
  <fills count="14">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DCDC"/>
        <bgColor indexed="64"/>
      </patternFill>
    </fill>
    <fill>
      <patternFill patternType="solid">
        <fgColor theme="2" tint="-9.9978637043366805E-2"/>
        <bgColor indexed="64"/>
      </patternFill>
    </fill>
    <fill>
      <patternFill patternType="solid">
        <fgColor theme="2"/>
        <bgColor indexed="64"/>
      </patternFill>
    </fill>
  </fills>
  <borders count="20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ashed">
        <color indexed="64"/>
      </left>
      <right style="dashed">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thin">
        <color indexed="64"/>
      </right>
      <top style="hair">
        <color indexed="64"/>
      </top>
      <bottom/>
      <diagonal/>
    </border>
    <border>
      <left/>
      <right style="medium">
        <color indexed="64"/>
      </right>
      <top style="hair">
        <color indexed="64"/>
      </top>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style="hair">
        <color indexed="64"/>
      </bottom>
      <diagonal/>
    </border>
    <border>
      <left/>
      <right style="dashed">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dashed">
        <color indexed="64"/>
      </left>
      <right style="dotted">
        <color indexed="64"/>
      </right>
      <top style="thin">
        <color indexed="64"/>
      </top>
      <bottom/>
      <diagonal/>
    </border>
    <border>
      <left style="dotted">
        <color indexed="64"/>
      </left>
      <right style="dashed">
        <color indexed="64"/>
      </right>
      <top style="thin">
        <color indexed="64"/>
      </top>
      <bottom/>
      <diagonal/>
    </border>
    <border>
      <left style="dashed">
        <color indexed="64"/>
      </left>
      <right style="dotted">
        <color indexed="64"/>
      </right>
      <top/>
      <bottom/>
      <diagonal/>
    </border>
    <border>
      <left style="dotted">
        <color indexed="64"/>
      </left>
      <right style="dashed">
        <color indexed="64"/>
      </right>
      <top/>
      <bottom/>
      <diagonal/>
    </border>
    <border>
      <left style="dashed">
        <color indexed="64"/>
      </left>
      <right style="dotted">
        <color indexed="64"/>
      </right>
      <top/>
      <bottom style="thin">
        <color indexed="64"/>
      </bottom>
      <diagonal/>
    </border>
    <border>
      <left style="dotted">
        <color indexed="64"/>
      </left>
      <right style="dashed">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style="thin">
        <color indexed="64"/>
      </right>
      <top style="medium">
        <color indexed="64"/>
      </top>
      <bottom style="thin">
        <color indexed="64"/>
      </bottom>
      <diagonal style="hair">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bottom style="hair">
        <color indexed="64"/>
      </bottom>
      <diagonal/>
    </border>
    <border>
      <left style="thin">
        <color indexed="64"/>
      </left>
      <right style="dotted">
        <color indexed="64"/>
      </right>
      <top style="hair">
        <color indexed="64"/>
      </top>
      <bottom/>
      <diagonal/>
    </border>
    <border>
      <left style="dotted">
        <color indexed="64"/>
      </left>
      <right style="dotted">
        <color indexed="64"/>
      </right>
      <top style="hair">
        <color indexed="64"/>
      </top>
      <bottom/>
      <diagonal/>
    </border>
    <border>
      <left style="dotted">
        <color indexed="64"/>
      </left>
      <right style="thin">
        <color indexed="64"/>
      </right>
      <top style="hair">
        <color indexed="64"/>
      </top>
      <bottom/>
      <diagonal/>
    </border>
    <border>
      <left style="thin">
        <color indexed="64"/>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medium">
        <color indexed="64"/>
      </right>
      <top/>
      <bottom style="hair">
        <color indexed="64"/>
      </bottom>
      <diagonal/>
    </border>
  </borders>
  <cellStyleXfs count="68">
    <xf numFmtId="0" fontId="0" fillId="0" borderId="0"/>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8" fillId="0" borderId="0">
      <alignment vertical="center"/>
    </xf>
    <xf numFmtId="0" fontId="8" fillId="0" borderId="0">
      <alignment vertical="center"/>
    </xf>
    <xf numFmtId="0" fontId="13" fillId="0" borderId="0"/>
    <xf numFmtId="0" fontId="30" fillId="0" borderId="0" applyNumberFormat="0" applyFill="0" applyBorder="0" applyAlignment="0" applyProtection="0">
      <alignment vertical="top"/>
      <protection locked="0"/>
    </xf>
    <xf numFmtId="0" fontId="13" fillId="0" borderId="0"/>
    <xf numFmtId="0" fontId="8" fillId="0" borderId="0">
      <alignment vertical="center"/>
    </xf>
    <xf numFmtId="0" fontId="25" fillId="0" borderId="0">
      <alignment vertical="center"/>
    </xf>
    <xf numFmtId="0" fontId="43" fillId="0" borderId="0">
      <alignment vertical="center"/>
    </xf>
    <xf numFmtId="0" fontId="13" fillId="0" borderId="0">
      <alignment vertical="center"/>
    </xf>
    <xf numFmtId="0" fontId="8" fillId="0" borderId="0">
      <alignment vertical="center"/>
    </xf>
    <xf numFmtId="0" fontId="43" fillId="0" borderId="0">
      <alignment vertical="center"/>
    </xf>
    <xf numFmtId="0" fontId="8" fillId="0" borderId="0">
      <alignment vertical="center"/>
    </xf>
    <xf numFmtId="0" fontId="8" fillId="0" borderId="0">
      <alignment vertical="center"/>
    </xf>
    <xf numFmtId="0" fontId="13" fillId="0" borderId="0"/>
    <xf numFmtId="0" fontId="53" fillId="0" borderId="0" applyFill="0" applyBorder="0" applyAlignment="0"/>
    <xf numFmtId="38" fontId="54" fillId="2" borderId="0" applyNumberFormat="0" applyBorder="0" applyAlignment="0" applyProtection="0"/>
    <xf numFmtId="0" fontId="55" fillId="0" borderId="54" applyNumberFormat="0" applyAlignment="0" applyProtection="0">
      <alignment horizontal="left" vertical="center"/>
    </xf>
    <xf numFmtId="0" fontId="55" fillId="0" borderId="4">
      <alignment horizontal="left" vertical="center"/>
    </xf>
    <xf numFmtId="10" fontId="54" fillId="5" borderId="2" applyNumberFormat="0" applyBorder="0" applyAlignment="0" applyProtection="0"/>
    <xf numFmtId="0" fontId="53" fillId="0" borderId="0"/>
    <xf numFmtId="0" fontId="56" fillId="0" borderId="0"/>
    <xf numFmtId="10" fontId="56" fillId="0" borderId="0" applyFont="0" applyFill="0" applyBorder="0" applyAlignment="0" applyProtection="0"/>
    <xf numFmtId="9" fontId="13"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44" fillId="0" borderId="0">
      <alignment vertical="center"/>
    </xf>
    <xf numFmtId="0" fontId="13" fillId="0" borderId="0"/>
    <xf numFmtId="0" fontId="13" fillId="0" borderId="0"/>
    <xf numFmtId="0" fontId="8" fillId="0" borderId="0">
      <alignment vertical="center"/>
    </xf>
    <xf numFmtId="0" fontId="20" fillId="0" borderId="0">
      <alignment vertical="center"/>
    </xf>
    <xf numFmtId="0" fontId="19" fillId="0" borderId="0"/>
    <xf numFmtId="0" fontId="57" fillId="0" borderId="0">
      <alignment vertical="center"/>
    </xf>
    <xf numFmtId="38" fontId="5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0" fillId="0" borderId="0">
      <alignment vertical="center"/>
    </xf>
    <xf numFmtId="0" fontId="5" fillId="0" borderId="0">
      <alignment vertical="center"/>
    </xf>
    <xf numFmtId="0" fontId="4"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3" fillId="0" borderId="0">
      <alignment vertical="center"/>
    </xf>
    <xf numFmtId="0" fontId="3" fillId="0" borderId="0">
      <alignment vertical="center"/>
    </xf>
    <xf numFmtId="0" fontId="13" fillId="0" borderId="0">
      <alignment vertical="center"/>
    </xf>
    <xf numFmtId="0" fontId="13" fillId="0" borderId="0">
      <alignment vertical="center"/>
    </xf>
    <xf numFmtId="0" fontId="1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xf numFmtId="0" fontId="2" fillId="0" borderId="0">
      <alignment vertical="center"/>
    </xf>
    <xf numFmtId="0" fontId="81" fillId="0" borderId="0" applyNumberFormat="0" applyFill="0" applyBorder="0" applyAlignment="0" applyProtection="0">
      <alignment vertical="center"/>
    </xf>
    <xf numFmtId="0" fontId="84" fillId="0" borderId="0"/>
    <xf numFmtId="0" fontId="1" fillId="0" borderId="0">
      <alignment vertical="center"/>
    </xf>
    <xf numFmtId="0" fontId="1" fillId="0" borderId="0">
      <alignment vertical="center"/>
    </xf>
    <xf numFmtId="0" fontId="1" fillId="0" borderId="0">
      <alignment vertical="center"/>
    </xf>
  </cellStyleXfs>
  <cellXfs count="2866">
    <xf numFmtId="0" fontId="0" fillId="0" borderId="0" xfId="0"/>
    <xf numFmtId="0" fontId="21" fillId="0" borderId="2" xfId="0" applyFont="1" applyBorder="1" applyAlignment="1" applyProtection="1">
      <alignment horizontal="center" vertical="center"/>
      <protection locked="0"/>
    </xf>
    <xf numFmtId="0" fontId="0" fillId="0" borderId="0" xfId="0" applyAlignment="1">
      <alignment vertical="center"/>
    </xf>
    <xf numFmtId="0" fontId="25" fillId="0" borderId="0" xfId="0" applyFont="1" applyAlignment="1">
      <alignment vertical="center"/>
    </xf>
    <xf numFmtId="0" fontId="0" fillId="0" borderId="1" xfId="0" applyBorder="1"/>
    <xf numFmtId="0" fontId="0" fillId="0" borderId="0" xfId="0" applyAlignment="1">
      <alignment horizontal="center" vertical="center"/>
    </xf>
    <xf numFmtId="0" fontId="25" fillId="0" borderId="0" xfId="0" applyFont="1"/>
    <xf numFmtId="0" fontId="0" fillId="0" borderId="0" xfId="0" applyAlignment="1">
      <alignment horizontal="right" vertical="top"/>
    </xf>
    <xf numFmtId="0" fontId="0" fillId="0" borderId="0" xfId="0" applyAlignment="1">
      <alignment horizontal="left" vertical="center"/>
    </xf>
    <xf numFmtId="0" fontId="14" fillId="0" borderId="0" xfId="0" applyFont="1" applyAlignment="1">
      <alignment horizontal="right" vertical="center"/>
    </xf>
    <xf numFmtId="0" fontId="0" fillId="0" borderId="2" xfId="0" applyBorder="1" applyAlignment="1">
      <alignment horizontal="center" vertical="center"/>
    </xf>
    <xf numFmtId="0" fontId="21" fillId="0" borderId="2" xfId="0" applyFont="1" applyBorder="1" applyAlignment="1">
      <alignment horizontal="center" vertical="center"/>
    </xf>
    <xf numFmtId="0" fontId="14" fillId="0" borderId="2" xfId="0" applyFont="1"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vertical="center" shrinkToFit="1"/>
    </xf>
    <xf numFmtId="0" fontId="0" fillId="0" borderId="11" xfId="0" applyBorder="1" applyAlignment="1">
      <alignment horizontal="center" vertical="center"/>
    </xf>
    <xf numFmtId="0" fontId="0" fillId="0" borderId="2" xfId="0" applyBorder="1" applyAlignment="1">
      <alignment horizontal="center" vertical="center" wrapText="1"/>
    </xf>
    <xf numFmtId="0" fontId="26" fillId="0" borderId="10" xfId="0" applyFont="1" applyBorder="1" applyAlignment="1">
      <alignment horizontal="left" vertical="center" wrapText="1" shrinkToFit="1"/>
    </xf>
    <xf numFmtId="0" fontId="14" fillId="0" borderId="0" xfId="0" applyFont="1"/>
    <xf numFmtId="0" fontId="14" fillId="0" borderId="0" xfId="0" applyFont="1" applyAlignment="1">
      <alignment vertical="top"/>
    </xf>
    <xf numFmtId="0" fontId="14" fillId="0" borderId="0" xfId="0" applyFont="1" applyAlignment="1">
      <alignment horizontal="left" vertical="center" shrinkToFit="1"/>
    </xf>
    <xf numFmtId="0" fontId="14" fillId="0" borderId="0" xfId="0" applyFont="1" applyAlignment="1">
      <alignment horizontal="left" vertical="center"/>
    </xf>
    <xf numFmtId="0" fontId="14" fillId="0" borderId="0" xfId="0" applyFont="1" applyAlignment="1">
      <alignment horizontal="left" vertical="center" wrapText="1" shrinkToFit="1"/>
    </xf>
    <xf numFmtId="0" fontId="14" fillId="0" borderId="0" xfId="0" applyFont="1" applyAlignment="1">
      <alignment horizontal="center" vertical="top" shrinkToFit="1"/>
    </xf>
    <xf numFmtId="0" fontId="14" fillId="0" borderId="0" xfId="0" applyFont="1" applyAlignment="1">
      <alignment horizontal="center" shrinkToFit="1"/>
    </xf>
    <xf numFmtId="0" fontId="14" fillId="0" borderId="0" xfId="0" applyFont="1" applyAlignment="1">
      <alignment wrapText="1"/>
    </xf>
    <xf numFmtId="0" fontId="0" fillId="0" borderId="26" xfId="0" applyBorder="1" applyAlignment="1">
      <alignment horizontal="center" vertical="center"/>
    </xf>
    <xf numFmtId="0" fontId="0" fillId="0" borderId="2" xfId="0" applyBorder="1" applyAlignment="1">
      <alignment horizontal="center" vertical="center" shrinkToFit="1"/>
    </xf>
    <xf numFmtId="0" fontId="14" fillId="0" borderId="1" xfId="0" applyFont="1" applyBorder="1"/>
    <xf numFmtId="0" fontId="0" fillId="0" borderId="1" xfId="0" applyBorder="1" applyAlignment="1">
      <alignment horizontal="center" vertical="center"/>
    </xf>
    <xf numFmtId="0" fontId="0" fillId="0" borderId="1" xfId="0" applyBorder="1" applyAlignment="1">
      <alignment horizontal="center"/>
    </xf>
    <xf numFmtId="0" fontId="0" fillId="0" borderId="3" xfId="0" applyBorder="1" applyAlignment="1">
      <alignment horizontal="center" vertical="center"/>
    </xf>
    <xf numFmtId="0" fontId="0" fillId="0" borderId="10" xfId="0" applyBorder="1" applyAlignment="1">
      <alignment horizontal="left" vertical="center"/>
    </xf>
    <xf numFmtId="0" fontId="0" fillId="0" borderId="29" xfId="0" applyBorder="1" applyAlignment="1">
      <alignment horizontal="centerContinuous" vertical="center"/>
    </xf>
    <xf numFmtId="0" fontId="0" fillId="0" borderId="30" xfId="0" applyBorder="1" applyAlignment="1">
      <alignment horizontal="centerContinuous" vertical="center"/>
    </xf>
    <xf numFmtId="0" fontId="0" fillId="0" borderId="31" xfId="0" applyBorder="1" applyAlignment="1">
      <alignment horizontal="centerContinuous" vertical="center"/>
    </xf>
    <xf numFmtId="0" fontId="0" fillId="0" borderId="32" xfId="0" applyBorder="1" applyAlignment="1">
      <alignment horizontal="centerContinuous" vertical="center"/>
    </xf>
    <xf numFmtId="0" fontId="0" fillId="0" borderId="33" xfId="0" applyBorder="1" applyAlignment="1">
      <alignment horizontal="centerContinuous" vertical="center"/>
    </xf>
    <xf numFmtId="0" fontId="0" fillId="0" borderId="34" xfId="0" applyBorder="1" applyAlignment="1">
      <alignment horizontal="centerContinuous" vertical="center"/>
    </xf>
    <xf numFmtId="0" fontId="0" fillId="0" borderId="11" xfId="0" applyBorder="1" applyAlignment="1">
      <alignment horizontal="centerContinuous" vertical="center"/>
    </xf>
    <xf numFmtId="0" fontId="0" fillId="0" borderId="1" xfId="0" applyBorder="1" applyAlignment="1">
      <alignment horizontal="centerContinuous" vertical="center"/>
    </xf>
    <xf numFmtId="0" fontId="0" fillId="0" borderId="12" xfId="0" applyBorder="1" applyAlignment="1">
      <alignment horizontal="centerContinuous" vertical="center"/>
    </xf>
    <xf numFmtId="0" fontId="0" fillId="0" borderId="1" xfId="0" applyBorder="1" applyAlignment="1">
      <alignment horizontal="left" vertical="center" indent="1"/>
    </xf>
    <xf numFmtId="0" fontId="0" fillId="0" borderId="12" xfId="0" applyBorder="1" applyAlignment="1">
      <alignment vertical="center"/>
    </xf>
    <xf numFmtId="0" fontId="0" fillId="0" borderId="3" xfId="0" applyBorder="1" applyAlignment="1">
      <alignment horizontal="centerContinuous" vertical="center"/>
    </xf>
    <xf numFmtId="0" fontId="0" fillId="0" borderId="4" xfId="0" applyBorder="1" applyAlignment="1">
      <alignment horizontal="centerContinuous" vertical="center"/>
    </xf>
    <xf numFmtId="0" fontId="0" fillId="0" borderId="10" xfId="0" applyBorder="1" applyAlignment="1">
      <alignment horizontal="centerContinuous" vertical="center"/>
    </xf>
    <xf numFmtId="0" fontId="0" fillId="0" borderId="4" xfId="0" applyBorder="1" applyAlignment="1">
      <alignment horizontal="left" vertical="center" indent="1"/>
    </xf>
    <xf numFmtId="0" fontId="0" fillId="0" borderId="4" xfId="0" applyBorder="1"/>
    <xf numFmtId="0" fontId="14" fillId="0" borderId="0" xfId="0" applyFont="1" applyAlignment="1">
      <alignment vertical="top" wrapText="1"/>
    </xf>
    <xf numFmtId="0" fontId="0" fillId="0" borderId="0" xfId="0" applyAlignment="1">
      <alignment horizontal="center" vertical="center" shrinkToFit="1"/>
    </xf>
    <xf numFmtId="0" fontId="36" fillId="0" borderId="0" xfId="0" applyFont="1" applyAlignment="1">
      <alignment vertical="center"/>
    </xf>
    <xf numFmtId="0" fontId="36" fillId="0" borderId="9" xfId="0" applyFont="1" applyBorder="1" applyAlignment="1">
      <alignment vertical="center"/>
    </xf>
    <xf numFmtId="0" fontId="36" fillId="0" borderId="8" xfId="0" applyFont="1" applyBorder="1" applyAlignment="1">
      <alignment vertical="center"/>
    </xf>
    <xf numFmtId="0" fontId="36" fillId="0" borderId="7" xfId="0" applyFont="1" applyBorder="1" applyAlignment="1">
      <alignment vertical="center"/>
    </xf>
    <xf numFmtId="0" fontId="36" fillId="0" borderId="12" xfId="0" applyFont="1" applyBorder="1" applyAlignment="1">
      <alignment vertical="center"/>
    </xf>
    <xf numFmtId="0" fontId="36" fillId="0" borderId="11" xfId="0" applyFont="1" applyBorder="1" applyAlignment="1">
      <alignment vertical="center"/>
    </xf>
    <xf numFmtId="0" fontId="36" fillId="0" borderId="1" xfId="0" applyFont="1" applyBorder="1" applyAlignment="1">
      <alignment vertical="center"/>
    </xf>
    <xf numFmtId="0" fontId="37" fillId="4" borderId="0" xfId="0" applyFont="1" applyFill="1" applyAlignment="1">
      <alignment horizontal="left"/>
    </xf>
    <xf numFmtId="0" fontId="37" fillId="4" borderId="0" xfId="0" applyFont="1" applyFill="1" applyAlignment="1">
      <alignment horizontal="center"/>
    </xf>
    <xf numFmtId="0" fontId="12" fillId="4" borderId="0" xfId="0" applyFont="1" applyFill="1" applyAlignment="1">
      <alignment horizontal="right" vertical="top"/>
    </xf>
    <xf numFmtId="0" fontId="0" fillId="4" borderId="0" xfId="0" applyFill="1"/>
    <xf numFmtId="0" fontId="12" fillId="0" borderId="41" xfId="0" applyFont="1" applyBorder="1" applyAlignment="1">
      <alignment horizontal="right"/>
    </xf>
    <xf numFmtId="0" fontId="9" fillId="4" borderId="0" xfId="0" applyFont="1" applyFill="1" applyAlignment="1">
      <alignment vertical="center"/>
    </xf>
    <xf numFmtId="0" fontId="27" fillId="4" borderId="0" xfId="0" applyFont="1" applyFill="1" applyAlignment="1">
      <alignment vertical="center"/>
    </xf>
    <xf numFmtId="0" fontId="12" fillId="4" borderId="0" xfId="0" applyFont="1" applyFill="1"/>
    <xf numFmtId="0" fontId="24" fillId="0" borderId="101" xfId="0" applyFont="1" applyBorder="1" applyAlignment="1">
      <alignment horizontal="center" vertical="center" shrinkToFit="1"/>
    </xf>
    <xf numFmtId="0" fontId="24" fillId="0" borderId="102" xfId="0" applyFont="1" applyBorder="1" applyAlignment="1">
      <alignment horizontal="center" vertical="center"/>
    </xf>
    <xf numFmtId="0" fontId="0" fillId="0" borderId="36" xfId="0" applyBorder="1" applyAlignment="1">
      <alignment horizontal="left" vertical="center"/>
    </xf>
    <xf numFmtId="0" fontId="12" fillId="4" borderId="0" xfId="0" applyFont="1" applyFill="1" applyAlignment="1">
      <alignment horizontal="right" vertical="center"/>
    </xf>
    <xf numFmtId="0" fontId="40" fillId="0" borderId="0" xfId="0" applyFont="1" applyAlignment="1">
      <alignment horizontal="left" vertical="center"/>
    </xf>
    <xf numFmtId="0" fontId="12" fillId="0" borderId="0" xfId="0" applyFont="1" applyAlignment="1">
      <alignment horizontal="left" vertical="center"/>
    </xf>
    <xf numFmtId="0" fontId="0" fillId="0" borderId="1" xfId="0" applyBorder="1" applyAlignment="1">
      <alignment shrinkToFit="1"/>
    </xf>
    <xf numFmtId="0" fontId="0" fillId="0" borderId="4" xfId="0" applyBorder="1" applyAlignment="1">
      <alignment vertical="center"/>
    </xf>
    <xf numFmtId="0" fontId="0" fillId="0" borderId="3" xfId="0" applyBorder="1" applyAlignment="1">
      <alignment vertical="center"/>
    </xf>
    <xf numFmtId="0" fontId="33" fillId="0" borderId="4" xfId="0" applyFont="1" applyBorder="1" applyAlignment="1">
      <alignment vertical="center" wrapText="1"/>
    </xf>
    <xf numFmtId="0" fontId="33" fillId="0" borderId="10" xfId="0" applyFont="1" applyBorder="1" applyAlignment="1">
      <alignment vertical="center" wrapText="1"/>
    </xf>
    <xf numFmtId="0" fontId="0" fillId="0" borderId="11" xfId="0" applyBorder="1"/>
    <xf numFmtId="0" fontId="21" fillId="0" borderId="0" xfId="0" applyFont="1"/>
    <xf numFmtId="0" fontId="34" fillId="0" borderId="0" xfId="0" applyFont="1" applyAlignment="1">
      <alignment vertical="center"/>
    </xf>
    <xf numFmtId="0" fontId="34" fillId="0" borderId="0" xfId="0" applyFont="1" applyAlignment="1">
      <alignment vertical="center" wrapText="1"/>
    </xf>
    <xf numFmtId="0" fontId="44" fillId="0" borderId="0" xfId="10" applyFont="1">
      <alignment vertical="center"/>
    </xf>
    <xf numFmtId="0" fontId="45" fillId="0" borderId="0" xfId="10" applyFont="1" applyAlignment="1"/>
    <xf numFmtId="0" fontId="45" fillId="0" borderId="1" xfId="10" applyFont="1" applyBorder="1" applyAlignment="1"/>
    <xf numFmtId="0" fontId="44" fillId="0" borderId="0" xfId="10" applyFont="1" applyAlignment="1"/>
    <xf numFmtId="0" fontId="45" fillId="0" borderId="0" xfId="10" applyFont="1">
      <alignment vertical="center"/>
    </xf>
    <xf numFmtId="0" fontId="45" fillId="0" borderId="0" xfId="10" applyFont="1" applyAlignment="1">
      <alignment horizontal="center" vertical="center"/>
    </xf>
    <xf numFmtId="0" fontId="45" fillId="0" borderId="0" xfId="10" applyFont="1" applyAlignment="1">
      <alignment horizontal="left" vertical="center"/>
    </xf>
    <xf numFmtId="0" fontId="45" fillId="0" borderId="8" xfId="10" applyFont="1" applyBorder="1" applyAlignment="1">
      <alignment horizontal="left" vertical="center"/>
    </xf>
    <xf numFmtId="0" fontId="45" fillId="0" borderId="4" xfId="10" applyFont="1" applyBorder="1" applyAlignment="1">
      <alignment horizontal="center" vertical="center"/>
    </xf>
    <xf numFmtId="0" fontId="45" fillId="0" borderId="0" xfId="10" applyFont="1" applyAlignment="1">
      <alignment horizontal="center" vertical="center" textRotation="255"/>
    </xf>
    <xf numFmtId="0" fontId="46" fillId="0" borderId="0" xfId="10" applyFont="1" applyAlignment="1">
      <alignment horizontal="left" vertical="center"/>
    </xf>
    <xf numFmtId="0" fontId="46" fillId="0" borderId="0" xfId="10" applyFont="1" applyAlignment="1"/>
    <xf numFmtId="0" fontId="46" fillId="0" borderId="4" xfId="10" applyFont="1" applyBorder="1">
      <alignment vertical="center"/>
    </xf>
    <xf numFmtId="0" fontId="46" fillId="0" borderId="10" xfId="10" applyFont="1" applyBorder="1">
      <alignment vertical="center"/>
    </xf>
    <xf numFmtId="0" fontId="46" fillId="0" borderId="0" xfId="10" applyFont="1">
      <alignment vertical="center"/>
    </xf>
    <xf numFmtId="0" fontId="45" fillId="0" borderId="5" xfId="10" applyFont="1" applyBorder="1" applyAlignment="1">
      <alignment horizontal="center" vertical="center"/>
    </xf>
    <xf numFmtId="0" fontId="45" fillId="0" borderId="27" xfId="10" applyFont="1" applyBorder="1" applyAlignment="1">
      <alignment vertical="center" textRotation="255"/>
    </xf>
    <xf numFmtId="0" fontId="46" fillId="0" borderId="8" xfId="10" applyFont="1" applyBorder="1">
      <alignment vertical="center"/>
    </xf>
    <xf numFmtId="0" fontId="46" fillId="0" borderId="5" xfId="10" applyFont="1" applyBorder="1" applyAlignment="1">
      <alignment vertical="center" wrapText="1"/>
    </xf>
    <xf numFmtId="0" fontId="46" fillId="0" borderId="9" xfId="10" applyFont="1" applyBorder="1" applyAlignment="1">
      <alignment vertical="center" wrapText="1"/>
    </xf>
    <xf numFmtId="0" fontId="45" fillId="0" borderId="6" xfId="10" applyFont="1" applyBorder="1">
      <alignment vertical="center"/>
    </xf>
    <xf numFmtId="0" fontId="46" fillId="0" borderId="3" xfId="10" applyFont="1" applyBorder="1">
      <alignment vertical="center"/>
    </xf>
    <xf numFmtId="0" fontId="46" fillId="0" borderId="6" xfId="10" applyFont="1" applyBorder="1">
      <alignment vertical="center"/>
    </xf>
    <xf numFmtId="0" fontId="46" fillId="0" borderId="28" xfId="10" applyFont="1" applyBorder="1">
      <alignment vertical="center"/>
    </xf>
    <xf numFmtId="0" fontId="47" fillId="0" borderId="0" xfId="10" applyFont="1">
      <alignment vertical="center"/>
    </xf>
    <xf numFmtId="10" fontId="47" fillId="0" borderId="0" xfId="10" applyNumberFormat="1" applyFont="1" applyAlignment="1">
      <alignment horizontal="center" vertical="center"/>
    </xf>
    <xf numFmtId="0" fontId="46" fillId="0" borderId="2" xfId="10" applyFont="1" applyBorder="1">
      <alignment vertical="center"/>
    </xf>
    <xf numFmtId="0" fontId="47" fillId="0" borderId="7" xfId="10" applyFont="1" applyBorder="1">
      <alignment vertical="center"/>
    </xf>
    <xf numFmtId="0" fontId="46" fillId="0" borderId="6" xfId="10" applyFont="1" applyBorder="1" applyAlignment="1">
      <alignment vertical="center" textRotation="255"/>
    </xf>
    <xf numFmtId="0" fontId="46" fillId="0" borderId="11" xfId="10" applyFont="1" applyBorder="1" applyAlignment="1">
      <alignment vertical="center" textRotation="255"/>
    </xf>
    <xf numFmtId="0" fontId="0" fillId="0" borderId="2" xfId="0" quotePrefix="1" applyBorder="1" applyAlignment="1">
      <alignment horizontal="left" vertical="center"/>
    </xf>
    <xf numFmtId="0" fontId="0" fillId="0" borderId="2" xfId="0" quotePrefix="1" applyBorder="1" applyAlignment="1">
      <alignment vertical="center"/>
    </xf>
    <xf numFmtId="0" fontId="0" fillId="0" borderId="2" xfId="0" quotePrefix="1" applyBorder="1" applyAlignment="1">
      <alignment vertical="center" wrapText="1"/>
    </xf>
    <xf numFmtId="0" fontId="0" fillId="0" borderId="2" xfId="0" applyBorder="1" applyAlignment="1">
      <alignment horizontal="left" vertical="center"/>
    </xf>
    <xf numFmtId="0" fontId="0" fillId="0" borderId="0" xfId="0" applyAlignment="1">
      <alignment horizontal="right" vertical="center"/>
    </xf>
    <xf numFmtId="0" fontId="0" fillId="0" borderId="1" xfId="0" applyBorder="1" applyAlignment="1">
      <alignment horizontal="right"/>
    </xf>
    <xf numFmtId="0" fontId="57" fillId="0" borderId="0" xfId="41">
      <alignment vertical="center"/>
    </xf>
    <xf numFmtId="0" fontId="58" fillId="0" borderId="0" xfId="41" applyFont="1">
      <alignment vertical="center"/>
    </xf>
    <xf numFmtId="0" fontId="58" fillId="0" borderId="0" xfId="41" applyFont="1" applyAlignment="1">
      <alignment horizontal="right" vertical="center"/>
    </xf>
    <xf numFmtId="0" fontId="35" fillId="0" borderId="0" xfId="0" applyFont="1" applyAlignment="1">
      <alignment horizontal="right" vertical="center"/>
    </xf>
    <xf numFmtId="0" fontId="33" fillId="0" borderId="0" xfId="41" applyFont="1" applyAlignment="1">
      <alignment horizontal="left" vertical="center"/>
    </xf>
    <xf numFmtId="0" fontId="58" fillId="0" borderId="0" xfId="41" applyFont="1" applyAlignment="1">
      <alignment horizontal="center" vertical="center"/>
    </xf>
    <xf numFmtId="0" fontId="33" fillId="0" borderId="5" xfId="41" applyFont="1" applyBorder="1">
      <alignment vertical="center"/>
    </xf>
    <xf numFmtId="0" fontId="33" fillId="0" borderId="0" xfId="41" applyFont="1">
      <alignment vertical="center"/>
    </xf>
    <xf numFmtId="0" fontId="33" fillId="0" borderId="4" xfId="41" applyFont="1" applyBorder="1">
      <alignment vertical="center"/>
    </xf>
    <xf numFmtId="0" fontId="33" fillId="0" borderId="5" xfId="42" applyNumberFormat="1" applyFont="1" applyFill="1" applyBorder="1" applyAlignment="1">
      <alignment vertical="center"/>
    </xf>
    <xf numFmtId="0" fontId="33" fillId="0" borderId="11" xfId="41" applyFont="1" applyBorder="1" applyAlignment="1">
      <alignment horizontal="left" vertical="center" indent="1"/>
    </xf>
    <xf numFmtId="0" fontId="33" fillId="0" borderId="1" xfId="41" applyFont="1" applyBorder="1" applyAlignment="1">
      <alignment horizontal="left" vertical="center" indent="1"/>
    </xf>
    <xf numFmtId="0" fontId="33" fillId="0" borderId="12" xfId="41" applyFont="1" applyBorder="1" applyAlignment="1">
      <alignment horizontal="center" vertical="center"/>
    </xf>
    <xf numFmtId="0" fontId="15" fillId="0" borderId="0" xfId="41" applyFont="1">
      <alignment vertical="center"/>
    </xf>
    <xf numFmtId="0" fontId="33" fillId="0" borderId="36" xfId="41" applyFont="1" applyBorder="1">
      <alignment vertical="center"/>
    </xf>
    <xf numFmtId="0" fontId="33" fillId="0" borderId="51" xfId="41" applyFont="1" applyBorder="1">
      <alignment vertical="center"/>
    </xf>
    <xf numFmtId="0" fontId="15" fillId="0" borderId="41" xfId="41" applyFont="1" applyBorder="1" applyAlignment="1">
      <alignment horizontal="right" vertical="center"/>
    </xf>
    <xf numFmtId="0" fontId="15" fillId="0" borderId="44" xfId="41" applyFont="1" applyBorder="1" applyAlignment="1">
      <alignment horizontal="right" vertical="center"/>
    </xf>
    <xf numFmtId="0" fontId="33" fillId="0" borderId="54" xfId="41" applyFont="1" applyBorder="1">
      <alignment vertical="center"/>
    </xf>
    <xf numFmtId="0" fontId="33" fillId="0" borderId="57" xfId="41" applyFont="1" applyBorder="1">
      <alignment vertical="center"/>
    </xf>
    <xf numFmtId="0" fontId="58" fillId="0" borderId="54" xfId="41" applyFont="1" applyBorder="1">
      <alignment vertical="center"/>
    </xf>
    <xf numFmtId="0" fontId="33" fillId="0" borderId="54" xfId="41" applyFont="1" applyBorder="1" applyAlignment="1">
      <alignment horizontal="right" vertical="center" wrapText="1"/>
    </xf>
    <xf numFmtId="0" fontId="14" fillId="0" borderId="0" xfId="0" applyFont="1" applyAlignment="1">
      <alignment horizontal="right" vertical="top"/>
    </xf>
    <xf numFmtId="0" fontId="33" fillId="0" borderId="39" xfId="41" applyFont="1" applyBorder="1">
      <alignment vertical="center"/>
    </xf>
    <xf numFmtId="0" fontId="33" fillId="0" borderId="41" xfId="41" applyFont="1" applyBorder="1">
      <alignment vertical="center"/>
    </xf>
    <xf numFmtId="0" fontId="33" fillId="0" borderId="41" xfId="41" applyFont="1" applyBorder="1" applyAlignment="1">
      <alignment horizontal="center" vertical="center"/>
    </xf>
    <xf numFmtId="0" fontId="33" fillId="0" borderId="41" xfId="41" applyFont="1" applyBorder="1" applyAlignment="1">
      <alignment horizontal="left" vertical="center"/>
    </xf>
    <xf numFmtId="0" fontId="33" fillId="0" borderId="44" xfId="41" applyFont="1" applyBorder="1">
      <alignment vertical="center"/>
    </xf>
    <xf numFmtId="0" fontId="33" fillId="0" borderId="52" xfId="41" applyFont="1" applyBorder="1">
      <alignment vertical="center"/>
    </xf>
    <xf numFmtId="0" fontId="60" fillId="0" borderId="0" xfId="41" applyFont="1">
      <alignment vertical="center"/>
    </xf>
    <xf numFmtId="0" fontId="33" fillId="0" borderId="68" xfId="41" applyFont="1" applyBorder="1">
      <alignment vertical="center"/>
    </xf>
    <xf numFmtId="0" fontId="33" fillId="0" borderId="22" xfId="42" applyNumberFormat="1" applyFont="1" applyFill="1" applyBorder="1" applyAlignment="1">
      <alignment horizontal="center" vertical="center"/>
    </xf>
    <xf numFmtId="0" fontId="33" fillId="0" borderId="54" xfId="41" applyFont="1" applyBorder="1" applyAlignment="1">
      <alignment horizontal="center" vertical="center"/>
    </xf>
    <xf numFmtId="58" fontId="33" fillId="0" borderId="54" xfId="41" applyNumberFormat="1" applyFont="1" applyBorder="1" applyAlignment="1">
      <alignment horizontal="center" vertical="center" shrinkToFit="1"/>
    </xf>
    <xf numFmtId="58" fontId="33" fillId="0" borderId="57" xfId="41" applyNumberFormat="1" applyFont="1" applyBorder="1" applyAlignment="1">
      <alignment horizontal="center" vertical="center" shrinkToFit="1"/>
    </xf>
    <xf numFmtId="0" fontId="13" fillId="0" borderId="38" xfId="41" applyFont="1" applyBorder="1" applyAlignment="1">
      <alignment horizontal="center" vertical="center"/>
    </xf>
    <xf numFmtId="0" fontId="58" fillId="0" borderId="57" xfId="41" applyFont="1" applyBorder="1">
      <alignment vertical="center"/>
    </xf>
    <xf numFmtId="0" fontId="12" fillId="0" borderId="0" xfId="0" applyFont="1" applyAlignment="1">
      <alignment shrinkToFit="1"/>
    </xf>
    <xf numFmtId="0" fontId="0" fillId="0" borderId="4" xfId="0" applyBorder="1" applyAlignment="1">
      <alignment vertical="center" wrapText="1" shrinkToFit="1"/>
    </xf>
    <xf numFmtId="56" fontId="0" fillId="0" borderId="4" xfId="0" applyNumberFormat="1" applyBorder="1" applyAlignment="1">
      <alignment vertical="center" wrapText="1"/>
    </xf>
    <xf numFmtId="0" fontId="58" fillId="0" borderId="0" xfId="41" quotePrefix="1" applyFont="1">
      <alignment vertical="center"/>
    </xf>
    <xf numFmtId="0" fontId="13" fillId="0" borderId="26" xfId="41" applyFont="1" applyBorder="1" applyAlignment="1">
      <alignment horizontal="center" vertical="center"/>
    </xf>
    <xf numFmtId="0" fontId="6" fillId="0" borderId="0" xfId="41" applyFont="1" applyAlignment="1">
      <alignment horizontal="right" vertical="center"/>
    </xf>
    <xf numFmtId="0" fontId="62" fillId="0" borderId="0" xfId="41" applyFont="1" applyAlignment="1">
      <alignment horizontal="center" vertical="center"/>
    </xf>
    <xf numFmtId="0" fontId="6" fillId="0" borderId="0" xfId="41" applyFont="1">
      <alignment vertical="center"/>
    </xf>
    <xf numFmtId="0" fontId="62" fillId="0" borderId="0" xfId="41" applyFont="1" applyAlignment="1">
      <alignment horizontal="center" vertical="center" wrapText="1"/>
    </xf>
    <xf numFmtId="0" fontId="62" fillId="0" borderId="0" xfId="41" applyFont="1">
      <alignment vertical="center"/>
    </xf>
    <xf numFmtId="0" fontId="62" fillId="0" borderId="0" xfId="41" applyFont="1" applyAlignment="1">
      <alignment vertical="center" wrapText="1"/>
    </xf>
    <xf numFmtId="0" fontId="62" fillId="0" borderId="0" xfId="41" applyFont="1" applyAlignment="1">
      <alignment horizontal="right" vertical="center" indent="1"/>
    </xf>
    <xf numFmtId="0" fontId="62" fillId="0" borderId="0" xfId="41" applyFont="1" applyAlignment="1">
      <alignment horizontal="left" vertical="center"/>
    </xf>
    <xf numFmtId="0" fontId="62" fillId="0" borderId="0" xfId="41" applyFont="1" applyAlignment="1">
      <alignment horizontal="left" vertical="center" wrapText="1" indent="1"/>
    </xf>
    <xf numFmtId="0" fontId="63" fillId="0" borderId="0" xfId="0" applyFont="1" applyAlignment="1">
      <alignment horizontal="left" vertical="center"/>
    </xf>
    <xf numFmtId="0" fontId="0" fillId="0" borderId="2" xfId="0" applyBorder="1" applyAlignment="1">
      <alignment vertical="center"/>
    </xf>
    <xf numFmtId="0" fontId="33" fillId="0" borderId="161" xfId="0" applyFont="1" applyBorder="1" applyAlignment="1">
      <alignment vertical="center" shrinkToFit="1"/>
    </xf>
    <xf numFmtId="0" fontId="33" fillId="0" borderId="129" xfId="41" applyFont="1" applyBorder="1" applyAlignment="1">
      <alignment vertical="center" shrinkToFit="1"/>
    </xf>
    <xf numFmtId="0" fontId="33" fillId="0" borderId="132" xfId="41" applyFont="1" applyBorder="1" applyAlignment="1">
      <alignment vertical="center" shrinkToFit="1"/>
    </xf>
    <xf numFmtId="0" fontId="33" fillId="0" borderId="2" xfId="41" applyFont="1" applyBorder="1" applyAlignment="1">
      <alignment horizontal="center" vertical="center" shrinkToFit="1"/>
    </xf>
    <xf numFmtId="0" fontId="58" fillId="0" borderId="2" xfId="41" applyFont="1" applyBorder="1" applyAlignment="1">
      <alignment horizontal="center" vertical="center"/>
    </xf>
    <xf numFmtId="0" fontId="33" fillId="0" borderId="140" xfId="41" applyFont="1" applyBorder="1">
      <alignment vertical="center"/>
    </xf>
    <xf numFmtId="0" fontId="33" fillId="0" borderId="29" xfId="41" applyFont="1" applyBorder="1">
      <alignment vertical="center"/>
    </xf>
    <xf numFmtId="0" fontId="33" fillId="0" borderId="30" xfId="41" applyFont="1" applyBorder="1">
      <alignment vertical="center"/>
    </xf>
    <xf numFmtId="0" fontId="66" fillId="0" borderId="4" xfId="0" applyFont="1" applyBorder="1" applyAlignment="1">
      <alignment vertical="center" shrinkToFit="1"/>
    </xf>
    <xf numFmtId="0" fontId="12" fillId="0" borderId="36" xfId="0" applyFont="1" applyBorder="1" applyAlignment="1">
      <alignment horizontal="left" vertical="center"/>
    </xf>
    <xf numFmtId="0" fontId="12" fillId="0" borderId="36" xfId="0" applyFont="1" applyBorder="1" applyAlignment="1">
      <alignment horizontal="right" vertical="center"/>
    </xf>
    <xf numFmtId="0" fontId="67" fillId="0" borderId="0" xfId="0" applyFont="1" applyAlignment="1" applyProtection="1">
      <alignment horizontal="center" vertical="top" shrinkToFit="1"/>
      <protection hidden="1"/>
    </xf>
    <xf numFmtId="0" fontId="68" fillId="0" borderId="127" xfId="0" applyFont="1" applyBorder="1" applyAlignment="1">
      <alignment vertical="center"/>
    </xf>
    <xf numFmtId="0" fontId="68" fillId="0" borderId="2" xfId="0" quotePrefix="1" applyFont="1" applyBorder="1" applyAlignment="1">
      <alignment horizontal="left" vertical="center"/>
    </xf>
    <xf numFmtId="0" fontId="68" fillId="0" borderId="2" xfId="0" quotePrefix="1" applyFont="1" applyBorder="1" applyAlignment="1">
      <alignment vertical="center"/>
    </xf>
    <xf numFmtId="49" fontId="68" fillId="0" borderId="2" xfId="0" quotePrefix="1" applyNumberFormat="1" applyFont="1" applyBorder="1" applyAlignment="1">
      <alignment horizontal="left" vertical="center"/>
    </xf>
    <xf numFmtId="0" fontId="45" fillId="0" borderId="0" xfId="10" applyFont="1" applyAlignment="1">
      <alignment wrapText="1"/>
    </xf>
    <xf numFmtId="0" fontId="24" fillId="0" borderId="41" xfId="0" applyFont="1" applyBorder="1" applyAlignment="1">
      <alignment horizontal="left" wrapText="1"/>
    </xf>
    <xf numFmtId="0" fontId="45" fillId="0" borderId="28" xfId="10" applyFont="1" applyBorder="1">
      <alignment vertical="center"/>
    </xf>
    <xf numFmtId="0" fontId="44" fillId="0" borderId="0" xfId="0" applyFont="1" applyAlignment="1">
      <alignment vertical="center" shrinkToFit="1"/>
    </xf>
    <xf numFmtId="0" fontId="44" fillId="0" borderId="50" xfId="0" applyFont="1" applyBorder="1" applyAlignment="1">
      <alignment vertical="center"/>
    </xf>
    <xf numFmtId="0" fontId="44" fillId="0" borderId="0" xfId="0" applyFont="1" applyAlignment="1">
      <alignment vertical="center" wrapText="1"/>
    </xf>
    <xf numFmtId="49" fontId="71" fillId="0" borderId="0" xfId="15" applyNumberFormat="1" applyFont="1" applyAlignment="1">
      <alignment horizontal="right" vertical="center"/>
    </xf>
    <xf numFmtId="0" fontId="71" fillId="0" borderId="0" xfId="46" applyFont="1">
      <alignment vertical="center"/>
    </xf>
    <xf numFmtId="0" fontId="71" fillId="0" borderId="0" xfId="46" applyFont="1" applyAlignment="1">
      <alignment horizontal="right" vertical="center"/>
    </xf>
    <xf numFmtId="0" fontId="71" fillId="0" borderId="0" xfId="46" applyFont="1" applyAlignment="1"/>
    <xf numFmtId="0" fontId="5" fillId="0" borderId="0" xfId="46">
      <alignment vertical="center"/>
    </xf>
    <xf numFmtId="0" fontId="71" fillId="0" borderId="0" xfId="46" applyFont="1" applyAlignment="1">
      <alignment horizontal="center" vertical="center"/>
    </xf>
    <xf numFmtId="0" fontId="71" fillId="0" borderId="8" xfId="46" applyFont="1" applyBorder="1">
      <alignment vertical="center"/>
    </xf>
    <xf numFmtId="0" fontId="71" fillId="0" borderId="5" xfId="46" applyFont="1" applyBorder="1">
      <alignment vertical="center"/>
    </xf>
    <xf numFmtId="0" fontId="71" fillId="0" borderId="9" xfId="46" applyFont="1" applyBorder="1">
      <alignment vertical="center"/>
    </xf>
    <xf numFmtId="0" fontId="71" fillId="0" borderId="6" xfId="46" applyFont="1" applyBorder="1">
      <alignment vertical="center"/>
    </xf>
    <xf numFmtId="0" fontId="71" fillId="0" borderId="7" xfId="46" applyFont="1" applyBorder="1">
      <alignment vertical="center"/>
    </xf>
    <xf numFmtId="0" fontId="71" fillId="0" borderId="11" xfId="46" applyFont="1" applyBorder="1">
      <alignment vertical="center"/>
    </xf>
    <xf numFmtId="0" fontId="71" fillId="0" borderId="1" xfId="46" applyFont="1" applyBorder="1">
      <alignment vertical="center"/>
    </xf>
    <xf numFmtId="0" fontId="71" fillId="0" borderId="12" xfId="46" applyFont="1" applyBorder="1">
      <alignment vertical="center"/>
    </xf>
    <xf numFmtId="0" fontId="69" fillId="0" borderId="0" xfId="46" applyFont="1">
      <alignment vertical="center"/>
    </xf>
    <xf numFmtId="58" fontId="52" fillId="0" borderId="0" xfId="0" applyNumberFormat="1" applyFont="1" applyAlignment="1">
      <alignment vertical="center" shrinkToFit="1"/>
    </xf>
    <xf numFmtId="0" fontId="65" fillId="0" borderId="0" xfId="0" applyFont="1" applyAlignment="1">
      <alignment vertical="center" wrapText="1" shrinkToFit="1"/>
    </xf>
    <xf numFmtId="0" fontId="14" fillId="0" borderId="0" xfId="0" applyFont="1" applyAlignment="1">
      <alignment vertical="center" shrinkToFit="1"/>
    </xf>
    <xf numFmtId="0" fontId="58" fillId="0" borderId="0" xfId="41" applyFont="1" applyAlignment="1">
      <alignment horizontal="right" vertical="top"/>
    </xf>
    <xf numFmtId="0" fontId="0" fillId="0" borderId="4" xfId="0" applyBorder="1" applyAlignment="1" applyProtection="1">
      <alignment horizontal="center" vertical="center"/>
      <protection locked="0"/>
    </xf>
    <xf numFmtId="57" fontId="0" fillId="0" borderId="2" xfId="0" applyNumberFormat="1" applyBorder="1" applyAlignment="1" applyProtection="1">
      <alignment horizontal="center" vertical="center" shrinkToFit="1"/>
      <protection locked="0"/>
    </xf>
    <xf numFmtId="176" fontId="0" fillId="0" borderId="2" xfId="0" applyNumberFormat="1" applyBorder="1" applyAlignment="1" applyProtection="1">
      <alignment horizontal="center" vertical="center"/>
      <protection locked="0"/>
    </xf>
    <xf numFmtId="0" fontId="24" fillId="0" borderId="2" xfId="0" applyFont="1" applyBorder="1" applyAlignment="1" applyProtection="1">
      <alignment horizontal="center" vertical="center" wrapText="1"/>
      <protection locked="0"/>
    </xf>
    <xf numFmtId="0" fontId="12" fillId="0" borderId="101" xfId="0" applyFont="1" applyBorder="1" applyAlignment="1" applyProtection="1">
      <alignment horizontal="center" vertical="center" wrapText="1"/>
      <protection locked="0"/>
    </xf>
    <xf numFmtId="180" fontId="33" fillId="0" borderId="54" xfId="41" applyNumberFormat="1" applyFont="1" applyBorder="1" applyAlignment="1" applyProtection="1">
      <alignment horizontal="center" vertical="center" wrapText="1"/>
      <protection locked="0"/>
    </xf>
    <xf numFmtId="0" fontId="12" fillId="0" borderId="38" xfId="0" applyFont="1" applyBorder="1" applyAlignment="1" applyProtection="1">
      <alignment horizontal="center" vertical="center" wrapText="1"/>
      <protection locked="0"/>
    </xf>
    <xf numFmtId="0" fontId="12" fillId="0" borderId="43" xfId="0" applyFont="1" applyBorder="1" applyAlignment="1" applyProtection="1">
      <alignment horizontal="center" vertical="center" wrapText="1"/>
      <protection locked="0"/>
    </xf>
    <xf numFmtId="0" fontId="33" fillId="0" borderId="2" xfId="41" applyFont="1" applyBorder="1" applyAlignment="1" applyProtection="1">
      <alignment horizontal="center" vertical="center" shrinkToFit="1"/>
      <protection locked="0"/>
    </xf>
    <xf numFmtId="0" fontId="33" fillId="0" borderId="43" xfId="41" applyFont="1" applyBorder="1" applyAlignment="1" applyProtection="1">
      <alignment horizontal="center" vertical="center" shrinkToFit="1"/>
      <protection locked="0"/>
    </xf>
    <xf numFmtId="0" fontId="13" fillId="0" borderId="2" xfId="41" applyFont="1" applyBorder="1" applyAlignment="1" applyProtection="1">
      <alignment horizontal="center" vertical="center"/>
      <protection locked="0"/>
    </xf>
    <xf numFmtId="0" fontId="33" fillId="0" borderId="2" xfId="41" applyFont="1" applyBorder="1" applyAlignment="1" applyProtection="1">
      <alignment horizontal="center" vertical="center"/>
      <protection locked="0"/>
    </xf>
    <xf numFmtId="0" fontId="24" fillId="0" borderId="67" xfId="0" applyFont="1" applyBorder="1" applyAlignment="1" applyProtection="1">
      <alignment horizontal="left" vertical="center"/>
      <protection locked="0"/>
    </xf>
    <xf numFmtId="0" fontId="24" fillId="0" borderId="108" xfId="0" applyFont="1" applyBorder="1" applyAlignment="1" applyProtection="1">
      <alignment horizontal="left" vertical="center"/>
      <protection locked="0"/>
    </xf>
    <xf numFmtId="0" fontId="44" fillId="0" borderId="93" xfId="0" applyFont="1" applyBorder="1" applyAlignment="1" applyProtection="1">
      <alignment horizontal="center" vertical="center" wrapText="1"/>
      <protection locked="0"/>
    </xf>
    <xf numFmtId="0" fontId="45" fillId="0" borderId="2" xfId="10" applyFont="1" applyBorder="1" applyAlignment="1" applyProtection="1">
      <alignment horizontal="center" vertical="center"/>
      <protection locked="0"/>
    </xf>
    <xf numFmtId="0" fontId="0" fillId="0" borderId="5" xfId="0" applyBorder="1" applyAlignment="1" applyProtection="1">
      <alignment vertical="center" shrinkToFit="1"/>
      <protection locked="0"/>
    </xf>
    <xf numFmtId="0" fontId="0" fillId="0" borderId="2" xfId="0" applyBorder="1" applyAlignment="1" applyProtection="1">
      <alignment horizontal="center" vertical="center"/>
      <protection locked="0"/>
    </xf>
    <xf numFmtId="0" fontId="73" fillId="0" borderId="5" xfId="0" applyFont="1" applyBorder="1" applyAlignment="1" applyProtection="1">
      <alignment horizontal="center" vertical="center" shrinkToFit="1"/>
      <protection locked="0"/>
    </xf>
    <xf numFmtId="0" fontId="73" fillId="0" borderId="2" xfId="0" applyFont="1" applyBorder="1" applyAlignment="1" applyProtection="1">
      <alignment horizontal="center" vertical="center" shrinkToFit="1"/>
      <protection locked="0"/>
    </xf>
    <xf numFmtId="0" fontId="72" fillId="0" borderId="5" xfId="0" applyFont="1" applyBorder="1" applyAlignment="1">
      <alignment horizontal="left" vertical="center" indent="1"/>
    </xf>
    <xf numFmtId="0" fontId="72" fillId="0" borderId="5" xfId="0" applyFont="1" applyBorder="1" applyAlignment="1">
      <alignment horizontal="left" indent="1"/>
    </xf>
    <xf numFmtId="0" fontId="71" fillId="0" borderId="5" xfId="0" applyFont="1" applyBorder="1"/>
    <xf numFmtId="0" fontId="71" fillId="0" borderId="9" xfId="0" applyFont="1" applyBorder="1"/>
    <xf numFmtId="0" fontId="72" fillId="0" borderId="0" xfId="0" applyFont="1" applyAlignment="1">
      <alignment horizontal="left" vertical="center" indent="1"/>
    </xf>
    <xf numFmtId="0" fontId="72" fillId="0" borderId="0" xfId="0" applyFont="1" applyAlignment="1">
      <alignment horizontal="left" indent="1"/>
    </xf>
    <xf numFmtId="0" fontId="71" fillId="0" borderId="0" xfId="0" applyFont="1"/>
    <xf numFmtId="0" fontId="71" fillId="0" borderId="7" xfId="0" applyFont="1" applyBorder="1"/>
    <xf numFmtId="0" fontId="73" fillId="0" borderId="2" xfId="0" applyFont="1" applyBorder="1" applyAlignment="1" applyProtection="1">
      <alignment horizontal="center" vertical="center"/>
      <protection locked="0"/>
    </xf>
    <xf numFmtId="0" fontId="71" fillId="0" borderId="12" xfId="0" applyFont="1" applyBorder="1"/>
    <xf numFmtId="0" fontId="71" fillId="0" borderId="4" xfId="0" applyFont="1" applyBorder="1"/>
    <xf numFmtId="0" fontId="71" fillId="0" borderId="2" xfId="46" applyFont="1" applyBorder="1" applyAlignment="1">
      <alignment horizontal="center" vertical="center" wrapText="1"/>
    </xf>
    <xf numFmtId="0" fontId="71" fillId="0" borderId="2" xfId="46" applyFont="1" applyBorder="1" applyAlignment="1">
      <alignment horizontal="center" vertical="center"/>
    </xf>
    <xf numFmtId="0" fontId="78" fillId="0" borderId="2" xfId="0" applyFont="1" applyBorder="1" applyAlignment="1">
      <alignment horizontal="center" vertical="center"/>
    </xf>
    <xf numFmtId="0" fontId="71" fillId="0" borderId="0" xfId="62" applyFont="1">
      <alignment vertical="center"/>
    </xf>
    <xf numFmtId="0" fontId="71" fillId="0" borderId="0" xfId="62" applyFont="1" applyAlignment="1">
      <alignment horizontal="right" vertical="center"/>
    </xf>
    <xf numFmtId="0" fontId="71" fillId="0" borderId="0" xfId="62" applyFont="1" applyAlignment="1"/>
    <xf numFmtId="0" fontId="71" fillId="0" borderId="2" xfId="62" applyFont="1" applyBorder="1" applyAlignment="1">
      <alignment horizontal="center" vertical="center" wrapText="1"/>
    </xf>
    <xf numFmtId="0" fontId="71" fillId="0" borderId="0" xfId="62" applyFont="1" applyAlignment="1">
      <alignment horizontal="center" vertical="center"/>
    </xf>
    <xf numFmtId="0" fontId="71" fillId="0" borderId="2" xfId="62" applyFont="1" applyBorder="1" applyAlignment="1">
      <alignment horizontal="center" vertical="center"/>
    </xf>
    <xf numFmtId="0" fontId="71" fillId="0" borderId="8" xfId="62" applyFont="1" applyBorder="1">
      <alignment vertical="center"/>
    </xf>
    <xf numFmtId="0" fontId="71" fillId="0" borderId="5" xfId="62" applyFont="1" applyBorder="1">
      <alignment vertical="center"/>
    </xf>
    <xf numFmtId="0" fontId="71" fillId="0" borderId="9" xfId="62" applyFont="1" applyBorder="1">
      <alignment vertical="center"/>
    </xf>
    <xf numFmtId="0" fontId="71" fillId="0" borderId="6" xfId="62" applyFont="1" applyBorder="1">
      <alignment vertical="center"/>
    </xf>
    <xf numFmtId="0" fontId="71" fillId="0" borderId="7" xfId="62" applyFont="1" applyBorder="1">
      <alignment vertical="center"/>
    </xf>
    <xf numFmtId="0" fontId="71" fillId="0" borderId="11" xfId="62" applyFont="1" applyBorder="1">
      <alignment vertical="center"/>
    </xf>
    <xf numFmtId="0" fontId="71" fillId="0" borderId="1" xfId="62" applyFont="1" applyBorder="1">
      <alignment vertical="center"/>
    </xf>
    <xf numFmtId="0" fontId="71" fillId="0" borderId="12" xfId="62" applyFont="1" applyBorder="1">
      <alignment vertical="center"/>
    </xf>
    <xf numFmtId="0" fontId="71" fillId="0" borderId="0" xfId="62" applyFont="1" applyAlignment="1">
      <alignment horizontal="left" vertical="center"/>
    </xf>
    <xf numFmtId="0" fontId="58" fillId="0" borderId="2" xfId="0" applyFont="1" applyBorder="1" applyAlignment="1">
      <alignment horizontal="center" vertical="center"/>
    </xf>
    <xf numFmtId="0" fontId="82" fillId="0" borderId="0" xfId="63" applyFont="1" applyAlignment="1">
      <alignment horizontal="left" vertical="center"/>
    </xf>
    <xf numFmtId="0" fontId="85" fillId="0" borderId="0" xfId="64" applyFont="1" applyAlignment="1">
      <alignment horizontal="center" vertical="center"/>
    </xf>
    <xf numFmtId="0" fontId="84" fillId="0" borderId="0" xfId="64" applyAlignment="1">
      <alignment wrapText="1"/>
    </xf>
    <xf numFmtId="0" fontId="84" fillId="0" borderId="0" xfId="64"/>
    <xf numFmtId="0" fontId="86" fillId="0" borderId="0" xfId="15" applyFont="1">
      <alignment vertical="center"/>
    </xf>
    <xf numFmtId="0" fontId="87" fillId="0" borderId="6" xfId="64" applyFont="1" applyBorder="1" applyAlignment="1">
      <alignment horizontal="left" vertical="center" wrapText="1"/>
    </xf>
    <xf numFmtId="0" fontId="87" fillId="0" borderId="50" xfId="64" applyFont="1" applyBorder="1" applyAlignment="1">
      <alignment horizontal="left" vertical="center" wrapText="1"/>
    </xf>
    <xf numFmtId="0" fontId="87" fillId="0" borderId="65" xfId="64" applyFont="1" applyBorder="1" applyAlignment="1">
      <alignment horizontal="center" vertical="center" wrapText="1"/>
    </xf>
    <xf numFmtId="0" fontId="87" fillId="0" borderId="121" xfId="64" applyFont="1" applyBorder="1" applyAlignment="1">
      <alignment horizontal="left" vertical="center" wrapText="1"/>
    </xf>
    <xf numFmtId="0" fontId="87" fillId="0" borderId="180" xfId="64" applyFont="1" applyBorder="1" applyAlignment="1">
      <alignment horizontal="left" vertical="center" wrapText="1"/>
    </xf>
    <xf numFmtId="0" fontId="87" fillId="0" borderId="175" xfId="64" applyFont="1" applyBorder="1" applyAlignment="1">
      <alignment horizontal="center" vertical="center" wrapText="1"/>
    </xf>
    <xf numFmtId="0" fontId="87" fillId="0" borderId="8" xfId="64" applyFont="1" applyBorder="1" applyAlignment="1">
      <alignment horizontal="left" vertical="center" wrapText="1"/>
    </xf>
    <xf numFmtId="0" fontId="87" fillId="0" borderId="48" xfId="64" applyFont="1" applyBorder="1" applyAlignment="1">
      <alignment horizontal="left" vertical="center" wrapText="1"/>
    </xf>
    <xf numFmtId="0" fontId="87" fillId="0" borderId="64" xfId="64" applyFont="1" applyBorder="1" applyAlignment="1">
      <alignment horizontal="center" vertical="center" wrapText="1"/>
    </xf>
    <xf numFmtId="0" fontId="87" fillId="0" borderId="47" xfId="64" applyFont="1" applyBorder="1" applyAlignment="1">
      <alignment horizontal="left" vertical="center" wrapText="1"/>
    </xf>
    <xf numFmtId="0" fontId="87" fillId="0" borderId="35" xfId="64" applyFont="1" applyBorder="1" applyAlignment="1">
      <alignment horizontal="left" vertical="center" wrapText="1"/>
    </xf>
    <xf numFmtId="0" fontId="87" fillId="0" borderId="92" xfId="64" applyFont="1" applyBorder="1" applyAlignment="1">
      <alignment horizontal="center" vertical="center" wrapText="1"/>
    </xf>
    <xf numFmtId="0" fontId="87" fillId="0" borderId="181" xfId="64" applyFont="1" applyBorder="1" applyAlignment="1">
      <alignment horizontal="left" vertical="center" wrapText="1"/>
    </xf>
    <xf numFmtId="0" fontId="87" fillId="0" borderId="182" xfId="64" applyFont="1" applyBorder="1" applyAlignment="1">
      <alignment horizontal="left" vertical="center" wrapText="1"/>
    </xf>
    <xf numFmtId="0" fontId="87" fillId="0" borderId="183" xfId="64" applyFont="1" applyBorder="1" applyAlignment="1">
      <alignment horizontal="center" vertical="center" wrapText="1"/>
    </xf>
    <xf numFmtId="0" fontId="88" fillId="7" borderId="58" xfId="64" applyFont="1" applyFill="1" applyBorder="1" applyAlignment="1">
      <alignment horizontal="center" vertical="center" wrapText="1"/>
    </xf>
    <xf numFmtId="0" fontId="88" fillId="7" borderId="101" xfId="64" applyFont="1" applyFill="1" applyBorder="1" applyAlignment="1">
      <alignment horizontal="center" vertical="center" wrapText="1"/>
    </xf>
    <xf numFmtId="0" fontId="88" fillId="7" borderId="56" xfId="64" applyFont="1" applyFill="1" applyBorder="1" applyAlignment="1">
      <alignment horizontal="center" vertical="center" wrapText="1"/>
    </xf>
    <xf numFmtId="0" fontId="89" fillId="7" borderId="53" xfId="64" applyFont="1" applyFill="1" applyBorder="1" applyAlignment="1">
      <alignment horizontal="center" vertical="center" wrapText="1"/>
    </xf>
    <xf numFmtId="0" fontId="90" fillId="7" borderId="102" xfId="64" applyFont="1" applyFill="1" applyBorder="1" applyAlignment="1">
      <alignment horizontal="center" vertical="center" wrapText="1"/>
    </xf>
    <xf numFmtId="0" fontId="87" fillId="0" borderId="0" xfId="64" applyFont="1" applyAlignment="1">
      <alignment horizontal="center" vertical="center"/>
    </xf>
    <xf numFmtId="0" fontId="87" fillId="0" borderId="0" xfId="64" applyFont="1" applyAlignment="1">
      <alignment horizontal="left" vertical="center" wrapText="1"/>
    </xf>
    <xf numFmtId="0" fontId="91" fillId="0" borderId="0" xfId="64" applyFont="1" applyAlignment="1">
      <alignment horizontal="left" vertical="center" wrapText="1"/>
    </xf>
    <xf numFmtId="0" fontId="72" fillId="0" borderId="11" xfId="0" applyFont="1" applyBorder="1" applyAlignment="1">
      <alignment vertical="center"/>
    </xf>
    <xf numFmtId="0" fontId="72" fillId="0" borderId="1" xfId="0" applyFont="1" applyBorder="1" applyAlignment="1">
      <alignment horizontal="left" indent="1"/>
    </xf>
    <xf numFmtId="0" fontId="71" fillId="0" borderId="1" xfId="0" applyFont="1" applyBorder="1"/>
    <xf numFmtId="0" fontId="33" fillId="0" borderId="0" xfId="41" applyFont="1" applyAlignment="1">
      <alignment horizontal="center" vertical="center" shrinkToFit="1"/>
    </xf>
    <xf numFmtId="0" fontId="33" fillId="0" borderId="5" xfId="41" applyFont="1" applyBorder="1" applyAlignment="1">
      <alignment horizontal="left" vertical="center" indent="1"/>
    </xf>
    <xf numFmtId="0" fontId="33" fillId="0" borderId="0" xfId="41" applyFont="1" applyAlignment="1">
      <alignment horizontal="center" vertical="center"/>
    </xf>
    <xf numFmtId="0" fontId="33" fillId="0" borderId="41" xfId="41" applyFont="1" applyBorder="1" applyAlignment="1">
      <alignment horizontal="center" vertical="center" shrinkToFit="1"/>
    </xf>
    <xf numFmtId="0" fontId="33" fillId="0" borderId="36" xfId="41" applyFont="1" applyBorder="1" applyAlignment="1">
      <alignment horizontal="center" vertical="center"/>
    </xf>
    <xf numFmtId="0" fontId="33" fillId="0" borderId="36" xfId="41" applyFont="1" applyBorder="1" applyAlignment="1">
      <alignment horizontal="center" vertical="center" shrinkToFit="1"/>
    </xf>
    <xf numFmtId="0" fontId="33" fillId="0" borderId="36" xfId="41" applyFont="1" applyBorder="1" applyAlignment="1">
      <alignment horizontal="left" vertical="center"/>
    </xf>
    <xf numFmtId="0" fontId="33" fillId="0" borderId="54" xfId="41" applyFont="1" applyBorder="1" applyAlignment="1">
      <alignment horizontal="center" vertical="center" wrapText="1"/>
    </xf>
    <xf numFmtId="0" fontId="33" fillId="0" borderId="54" xfId="41" applyFont="1" applyBorder="1" applyAlignment="1">
      <alignment horizontal="center" vertical="center" shrinkToFit="1"/>
    </xf>
    <xf numFmtId="0" fontId="33" fillId="0" borderId="54" xfId="41" applyFont="1" applyBorder="1" applyAlignment="1" applyProtection="1">
      <alignment horizontal="center" vertical="center" wrapText="1"/>
      <protection locked="0"/>
    </xf>
    <xf numFmtId="0" fontId="71" fillId="0" borderId="0" xfId="0" applyFont="1" applyAlignment="1">
      <alignment horizontal="center" vertical="center"/>
    </xf>
    <xf numFmtId="0" fontId="71" fillId="0" borderId="0" xfId="0" applyFont="1" applyAlignment="1">
      <alignment horizontal="center"/>
    </xf>
    <xf numFmtId="0" fontId="72" fillId="0" borderId="0" xfId="0" applyFont="1"/>
    <xf numFmtId="0" fontId="92" fillId="0" borderId="0" xfId="0" applyFont="1"/>
    <xf numFmtId="58" fontId="92" fillId="0" borderId="0" xfId="0" applyNumberFormat="1" applyFont="1"/>
    <xf numFmtId="0" fontId="92" fillId="0" borderId="0" xfId="0" applyFont="1" applyAlignment="1">
      <alignment horizontal="left"/>
    </xf>
    <xf numFmtId="0" fontId="92" fillId="0" borderId="0" xfId="0" applyFont="1" applyAlignment="1">
      <alignment horizontal="left" shrinkToFit="1"/>
    </xf>
    <xf numFmtId="0" fontId="92" fillId="0" borderId="10" xfId="0" applyFont="1" applyBorder="1" applyAlignment="1">
      <alignment horizontal="center" vertical="center"/>
    </xf>
    <xf numFmtId="0" fontId="72" fillId="0" borderId="2" xfId="0" applyFont="1" applyBorder="1" applyAlignment="1">
      <alignment horizontal="center" vertical="center"/>
    </xf>
    <xf numFmtId="0" fontId="92" fillId="0" borderId="2" xfId="0" applyFont="1" applyBorder="1" applyAlignment="1" applyProtection="1">
      <alignment horizontal="center" vertical="center"/>
      <protection locked="0"/>
    </xf>
    <xf numFmtId="0" fontId="72" fillId="0" borderId="9" xfId="0" applyFont="1" applyBorder="1" applyAlignment="1">
      <alignment horizontal="left" vertical="center"/>
    </xf>
    <xf numFmtId="0" fontId="71" fillId="0" borderId="12" xfId="0" applyFont="1" applyBorder="1" applyAlignment="1">
      <alignment horizontal="left" vertical="center"/>
    </xf>
    <xf numFmtId="0" fontId="73" fillId="0" borderId="2" xfId="0" applyFont="1" applyBorder="1" applyAlignment="1">
      <alignment horizontal="center" vertical="center"/>
    </xf>
    <xf numFmtId="0" fontId="71" fillId="0" borderId="5" xfId="0" applyFont="1" applyBorder="1" applyAlignment="1">
      <alignment horizontal="left" shrinkToFit="1"/>
    </xf>
    <xf numFmtId="0" fontId="71" fillId="0" borderId="9" xfId="0" applyFont="1" applyBorder="1" applyAlignment="1">
      <alignment horizontal="left" shrinkToFit="1"/>
    </xf>
    <xf numFmtId="0" fontId="72" fillId="0" borderId="6" xfId="0" applyFont="1" applyBorder="1" applyAlignment="1">
      <alignment horizontal="left" vertical="center" indent="1"/>
    </xf>
    <xf numFmtId="0" fontId="71" fillId="0" borderId="0" xfId="0" applyFont="1" applyAlignment="1">
      <alignment horizontal="left" shrinkToFit="1"/>
    </xf>
    <xf numFmtId="0" fontId="71" fillId="0" borderId="7" xfId="0" applyFont="1" applyBorder="1" applyAlignment="1">
      <alignment horizontal="left" shrinkToFit="1"/>
    </xf>
    <xf numFmtId="0" fontId="71" fillId="0" borderId="6" xfId="0" applyFont="1" applyBorder="1" applyAlignment="1">
      <alignment horizontal="left" vertical="center" indent="1"/>
    </xf>
    <xf numFmtId="0" fontId="71" fillId="0" borderId="0" xfId="0" applyFont="1" applyAlignment="1">
      <alignment horizontal="left" indent="1"/>
    </xf>
    <xf numFmtId="0" fontId="71" fillId="0" borderId="0" xfId="0" applyFont="1" applyAlignment="1">
      <alignment horizontal="left" vertical="center" indent="1"/>
    </xf>
    <xf numFmtId="0" fontId="71" fillId="0" borderId="0" xfId="0" applyFont="1" applyAlignment="1">
      <alignment horizontal="left" vertical="center" shrinkToFit="1"/>
    </xf>
    <xf numFmtId="0" fontId="71" fillId="0" borderId="0" xfId="0" applyFont="1" applyAlignment="1">
      <alignment horizontal="left" vertical="center"/>
    </xf>
    <xf numFmtId="0" fontId="71" fillId="0" borderId="0" xfId="0" applyFont="1" applyAlignment="1">
      <alignment vertical="center"/>
    </xf>
    <xf numFmtId="0" fontId="71" fillId="0" borderId="7" xfId="0" applyFont="1" applyBorder="1" applyAlignment="1">
      <alignment horizontal="left"/>
    </xf>
    <xf numFmtId="0" fontId="72" fillId="0" borderId="1" xfId="0" applyFont="1" applyBorder="1" applyAlignment="1">
      <alignment vertical="center"/>
    </xf>
    <xf numFmtId="0" fontId="71" fillId="0" borderId="1" xfId="0" applyFont="1" applyBorder="1" applyAlignment="1">
      <alignment horizontal="left" shrinkToFit="1"/>
    </xf>
    <xf numFmtId="0" fontId="71" fillId="0" borderId="12" xfId="0" applyFont="1" applyBorder="1" applyAlignment="1">
      <alignment horizontal="left" shrinkToFit="1"/>
    </xf>
    <xf numFmtId="0" fontId="93" fillId="0" borderId="2" xfId="0" applyFont="1" applyBorder="1" applyAlignment="1" applyProtection="1">
      <alignment horizontal="center" vertical="center" shrinkToFit="1"/>
      <protection locked="0"/>
    </xf>
    <xf numFmtId="0" fontId="72" fillId="0" borderId="9" xfId="0" applyFont="1" applyBorder="1" applyAlignment="1">
      <alignment horizontal="left" vertical="center" wrapText="1"/>
    </xf>
    <xf numFmtId="0" fontId="72" fillId="0" borderId="11" xfId="0" applyFont="1" applyBorder="1" applyAlignment="1">
      <alignment horizontal="left" vertical="center" wrapText="1" indent="1"/>
    </xf>
    <xf numFmtId="0" fontId="72" fillId="0" borderId="1" xfId="0" applyFont="1" applyBorder="1" applyAlignment="1">
      <alignment horizontal="left" vertical="center" indent="1"/>
    </xf>
    <xf numFmtId="0" fontId="72" fillId="0" borderId="1" xfId="0" applyFont="1" applyBorder="1" applyAlignment="1">
      <alignment horizontal="left" vertical="center" wrapText="1" indent="1"/>
    </xf>
    <xf numFmtId="0" fontId="72" fillId="0" borderId="12" xfId="0" applyFont="1" applyBorder="1" applyAlignment="1">
      <alignment horizontal="left" vertical="center" wrapText="1" indent="1"/>
    </xf>
    <xf numFmtId="0" fontId="71" fillId="0" borderId="4" xfId="0" applyFont="1" applyBorder="1" applyAlignment="1">
      <alignment horizontal="left"/>
    </xf>
    <xf numFmtId="0" fontId="71" fillId="0" borderId="10" xfId="0" applyFont="1" applyBorder="1" applyAlignment="1">
      <alignment horizontal="left"/>
    </xf>
    <xf numFmtId="0" fontId="72" fillId="0" borderId="10" xfId="0" applyFont="1" applyBorder="1" applyAlignment="1">
      <alignment horizontal="center" vertical="center"/>
    </xf>
    <xf numFmtId="0" fontId="72" fillId="0" borderId="5" xfId="0" applyFont="1" applyBorder="1" applyAlignment="1" applyProtection="1">
      <alignment horizontal="center" vertical="center" shrinkToFit="1"/>
      <protection locked="0"/>
    </xf>
    <xf numFmtId="0" fontId="72" fillId="0" borderId="5" xfId="0" applyFont="1" applyBorder="1" applyAlignment="1">
      <alignment horizontal="left"/>
    </xf>
    <xf numFmtId="0" fontId="72" fillId="0" borderId="9" xfId="0" applyFont="1" applyBorder="1" applyAlignment="1">
      <alignment horizontal="left"/>
    </xf>
    <xf numFmtId="0" fontId="72" fillId="0" borderId="0" xfId="0" applyFont="1" applyAlignment="1">
      <alignment horizontal="left" vertical="center"/>
    </xf>
    <xf numFmtId="0" fontId="72" fillId="0" borderId="0" xfId="0" applyFont="1" applyAlignment="1" applyProtection="1">
      <alignment horizontal="center" vertical="center" shrinkToFit="1"/>
      <protection locked="0"/>
    </xf>
    <xf numFmtId="0" fontId="72" fillId="0" borderId="0" xfId="0" applyFont="1" applyAlignment="1">
      <alignment horizontal="left"/>
    </xf>
    <xf numFmtId="0" fontId="72" fillId="0" borderId="7" xfId="0" applyFont="1" applyBorder="1" applyAlignment="1">
      <alignment horizontal="left"/>
    </xf>
    <xf numFmtId="0" fontId="72" fillId="0" borderId="1" xfId="0" applyFont="1" applyBorder="1" applyAlignment="1" applyProtection="1">
      <alignment horizontal="center" vertical="center" shrinkToFit="1"/>
      <protection locked="0"/>
    </xf>
    <xf numFmtId="0" fontId="72" fillId="0" borderId="12" xfId="0" applyFont="1" applyBorder="1" applyAlignment="1">
      <alignment horizontal="left"/>
    </xf>
    <xf numFmtId="0" fontId="72" fillId="0" borderId="1" xfId="0" applyFont="1" applyBorder="1" applyAlignment="1">
      <alignment vertical="center" shrinkToFit="1"/>
    </xf>
    <xf numFmtId="0" fontId="72" fillId="0" borderId="3" xfId="0" applyFont="1" applyBorder="1" applyAlignment="1">
      <alignment vertical="center" shrinkToFit="1"/>
    </xf>
    <xf numFmtId="0" fontId="72" fillId="0" borderId="10" xfId="0" applyFont="1" applyBorder="1" applyAlignment="1">
      <alignment vertical="center" shrinkToFit="1"/>
    </xf>
    <xf numFmtId="0" fontId="44" fillId="0" borderId="2" xfId="0" applyFont="1" applyBorder="1" applyAlignment="1">
      <alignment horizontal="left" vertical="center"/>
    </xf>
    <xf numFmtId="0" fontId="72" fillId="0" borderId="4" xfId="0" applyFont="1" applyBorder="1" applyAlignment="1" applyProtection="1">
      <alignment horizontal="center" vertical="center"/>
      <protection locked="0"/>
    </xf>
    <xf numFmtId="0" fontId="72" fillId="0" borderId="4" xfId="0" applyFont="1" applyBorder="1" applyAlignment="1">
      <alignment horizontal="left" vertical="center" indent="1"/>
    </xf>
    <xf numFmtId="0" fontId="71" fillId="0" borderId="4" xfId="0" applyFont="1" applyBorder="1" applyAlignment="1">
      <alignment horizontal="left" indent="1"/>
    </xf>
    <xf numFmtId="0" fontId="72" fillId="0" borderId="4" xfId="0" applyFont="1" applyBorder="1" applyAlignment="1">
      <alignment horizontal="left" indent="1"/>
    </xf>
    <xf numFmtId="0" fontId="72" fillId="0" borderId="10" xfId="0" applyFont="1" applyBorder="1" applyAlignment="1">
      <alignment horizontal="left" indent="1"/>
    </xf>
    <xf numFmtId="0" fontId="45" fillId="0" borderId="2" xfId="0" applyFont="1" applyBorder="1" applyAlignment="1">
      <alignment horizontal="left" vertical="center"/>
    </xf>
    <xf numFmtId="0" fontId="71" fillId="0" borderId="0" xfId="0" applyFont="1" applyAlignment="1" applyProtection="1">
      <alignment vertical="center"/>
      <protection locked="0"/>
    </xf>
    <xf numFmtId="0" fontId="72" fillId="0" borderId="0" xfId="0" applyFont="1" applyAlignment="1">
      <alignment horizontal="center" vertical="center"/>
    </xf>
    <xf numFmtId="0" fontId="73" fillId="0" borderId="5" xfId="0" applyFont="1" applyBorder="1" applyAlignment="1">
      <alignment vertical="center" shrinkToFit="1"/>
    </xf>
    <xf numFmtId="0" fontId="71" fillId="0" borderId="5" xfId="0" applyFont="1" applyBorder="1" applyAlignment="1" applyProtection="1">
      <alignment vertical="center"/>
      <protection locked="0"/>
    </xf>
    <xf numFmtId="0" fontId="72" fillId="0" borderId="9" xfId="0" applyFont="1" applyBorder="1" applyAlignment="1">
      <alignment horizontal="left" indent="1"/>
    </xf>
    <xf numFmtId="0" fontId="72" fillId="0" borderId="12" xfId="0" applyFont="1" applyBorder="1" applyAlignment="1">
      <alignment horizontal="left" indent="1"/>
    </xf>
    <xf numFmtId="0" fontId="44" fillId="0" borderId="2" xfId="0" applyFont="1" applyBorder="1" applyAlignment="1">
      <alignment horizontal="left" vertical="center" wrapText="1"/>
    </xf>
    <xf numFmtId="0" fontId="72" fillId="0" borderId="4" xfId="0" applyFont="1" applyBorder="1" applyAlignment="1">
      <alignment vertical="center"/>
    </xf>
    <xf numFmtId="0" fontId="72" fillId="0" borderId="10" xfId="0" applyFont="1" applyBorder="1" applyAlignment="1">
      <alignment vertical="center"/>
    </xf>
    <xf numFmtId="0" fontId="72" fillId="0" borderId="12" xfId="0" applyFont="1" applyBorder="1" applyAlignment="1">
      <alignment horizontal="left" vertical="center"/>
    </xf>
    <xf numFmtId="0" fontId="72" fillId="0" borderId="7" xfId="0" applyFont="1" applyBorder="1" applyAlignment="1">
      <alignment horizontal="left" indent="1"/>
    </xf>
    <xf numFmtId="0" fontId="72" fillId="0" borderId="1" xfId="0" applyFont="1" applyBorder="1" applyAlignment="1">
      <alignment vertical="center" wrapText="1"/>
    </xf>
    <xf numFmtId="0" fontId="72" fillId="0" borderId="12" xfId="0" applyFont="1" applyBorder="1" applyAlignment="1">
      <alignment horizontal="left" vertical="center" wrapText="1"/>
    </xf>
    <xf numFmtId="0" fontId="71" fillId="0" borderId="2" xfId="0" applyFont="1" applyBorder="1" applyAlignment="1">
      <alignment horizontal="left" vertical="center" wrapText="1"/>
    </xf>
    <xf numFmtId="0" fontId="72" fillId="0" borderId="4" xfId="0" applyFont="1" applyBorder="1" applyAlignment="1">
      <alignment vertical="center" shrinkToFit="1"/>
    </xf>
    <xf numFmtId="0" fontId="94" fillId="0" borderId="10" xfId="0" applyFont="1" applyBorder="1" applyAlignment="1">
      <alignment horizontal="left" vertical="center" shrinkToFit="1"/>
    </xf>
    <xf numFmtId="0" fontId="71" fillId="0" borderId="2" xfId="0" applyFont="1" applyBorder="1" applyAlignment="1">
      <alignment horizontal="left" vertical="center"/>
    </xf>
    <xf numFmtId="0" fontId="71" fillId="0" borderId="9" xfId="0" applyFont="1" applyBorder="1" applyAlignment="1">
      <alignment horizontal="left" vertical="center" wrapText="1" indent="1"/>
    </xf>
    <xf numFmtId="0" fontId="71" fillId="0" borderId="9" xfId="0" applyFont="1" applyBorder="1" applyAlignment="1">
      <alignment horizontal="left" vertical="center" indent="1"/>
    </xf>
    <xf numFmtId="0" fontId="71" fillId="0" borderId="10" xfId="0" applyFont="1" applyBorder="1" applyAlignment="1">
      <alignment horizontal="left" vertical="center" wrapText="1" indent="1"/>
    </xf>
    <xf numFmtId="0" fontId="72" fillId="0" borderId="26" xfId="0" applyFont="1" applyBorder="1" applyAlignment="1">
      <alignment horizontal="left" vertical="center" indent="1"/>
    </xf>
    <xf numFmtId="0" fontId="72" fillId="0" borderId="5" xfId="0" applyFont="1" applyBorder="1" applyAlignment="1">
      <alignment vertical="center"/>
    </xf>
    <xf numFmtId="0" fontId="72" fillId="0" borderId="10" xfId="0" applyFont="1" applyBorder="1" applyAlignment="1">
      <alignment horizontal="left"/>
    </xf>
    <xf numFmtId="0" fontId="71" fillId="0" borderId="12" xfId="0" applyFont="1" applyBorder="1" applyAlignment="1">
      <alignment horizontal="left" vertical="center" indent="1"/>
    </xf>
    <xf numFmtId="0" fontId="73" fillId="6" borderId="2" xfId="0" applyFont="1" applyFill="1" applyBorder="1" applyAlignment="1" applyProtection="1">
      <alignment horizontal="center" vertical="center"/>
      <protection locked="0"/>
    </xf>
    <xf numFmtId="0" fontId="71" fillId="0" borderId="5" xfId="0" applyFont="1" applyBorder="1" applyAlignment="1">
      <alignment horizontal="center" vertical="center"/>
    </xf>
    <xf numFmtId="0" fontId="71" fillId="0" borderId="5" xfId="0" applyFont="1" applyBorder="1" applyAlignment="1">
      <alignment horizontal="center" vertical="center" textRotation="255"/>
    </xf>
    <xf numFmtId="0" fontId="71" fillId="0" borderId="0" xfId="0" applyFont="1" applyAlignment="1">
      <alignment horizontal="center" vertical="center" textRotation="255"/>
    </xf>
    <xf numFmtId="0" fontId="72" fillId="0" borderId="0" xfId="0" applyFont="1" applyAlignment="1">
      <alignment horizontal="center" shrinkToFit="1"/>
    </xf>
    <xf numFmtId="0" fontId="33" fillId="0" borderId="0" xfId="48" applyFont="1">
      <alignment vertical="center"/>
    </xf>
    <xf numFmtId="0" fontId="33" fillId="0" borderId="12" xfId="48" applyFont="1" applyBorder="1">
      <alignment vertical="center"/>
    </xf>
    <xf numFmtId="0" fontId="33" fillId="0" borderId="0" xfId="48" applyFont="1" applyAlignment="1">
      <alignment vertical="center" shrinkToFit="1"/>
    </xf>
    <xf numFmtId="0" fontId="33" fillId="0" borderId="38" xfId="48" applyFont="1" applyBorder="1" applyAlignment="1">
      <alignment horizontal="center" vertical="center" shrinkToFit="1"/>
    </xf>
    <xf numFmtId="0" fontId="33" fillId="0" borderId="28" xfId="48" applyFont="1" applyBorder="1" applyAlignment="1">
      <alignment horizontal="center" vertical="center" shrinkToFit="1"/>
    </xf>
    <xf numFmtId="0" fontId="13" fillId="0" borderId="10" xfId="0" applyFont="1" applyBorder="1" applyAlignment="1">
      <alignment vertical="center"/>
    </xf>
    <xf numFmtId="0" fontId="33" fillId="3" borderId="46" xfId="48" applyFont="1" applyFill="1" applyBorder="1">
      <alignment vertical="center"/>
    </xf>
    <xf numFmtId="0" fontId="13" fillId="3" borderId="68" xfId="0" applyFont="1" applyFill="1" applyBorder="1" applyAlignment="1">
      <alignment vertical="center"/>
    </xf>
    <xf numFmtId="0" fontId="71" fillId="0" borderId="7" xfId="0" applyFont="1" applyBorder="1" applyAlignment="1">
      <alignment horizontal="left" vertical="center" wrapText="1" indent="1"/>
    </xf>
    <xf numFmtId="0" fontId="45" fillId="0" borderId="0" xfId="0" applyFont="1" applyAlignment="1">
      <alignment vertical="center"/>
    </xf>
    <xf numFmtId="0" fontId="18" fillId="0" borderId="0" xfId="0" applyFont="1" applyAlignment="1">
      <alignment horizontal="right" vertical="top"/>
    </xf>
    <xf numFmtId="0" fontId="48"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horizontal="center" vertical="top"/>
    </xf>
    <xf numFmtId="0" fontId="12" fillId="0" borderId="41" xfId="0" applyFont="1" applyBorder="1" applyAlignment="1">
      <alignment vertical="center"/>
    </xf>
    <xf numFmtId="0" fontId="45" fillId="0" borderId="35" xfId="0" applyFont="1" applyBorder="1" applyAlignment="1">
      <alignment vertical="center"/>
    </xf>
    <xf numFmtId="0" fontId="45" fillId="0" borderId="36" xfId="0" applyFont="1" applyBorder="1" applyAlignment="1">
      <alignment vertical="center"/>
    </xf>
    <xf numFmtId="0" fontId="45" fillId="0" borderId="39" xfId="0" applyFont="1" applyBorder="1" applyAlignment="1">
      <alignment vertical="center"/>
    </xf>
    <xf numFmtId="0" fontId="45" fillId="0" borderId="50" xfId="0" applyFont="1" applyBorder="1" applyAlignment="1">
      <alignment vertical="center"/>
    </xf>
    <xf numFmtId="0" fontId="45" fillId="0" borderId="62" xfId="0" applyFont="1" applyBorder="1" applyAlignment="1">
      <alignment vertical="center"/>
    </xf>
    <xf numFmtId="0" fontId="45" fillId="0" borderId="118" xfId="0" applyFont="1" applyBorder="1" applyAlignment="1">
      <alignment vertical="center"/>
    </xf>
    <xf numFmtId="0" fontId="45" fillId="0" borderId="61" xfId="0" applyFont="1" applyBorder="1" applyAlignment="1">
      <alignment vertical="center"/>
    </xf>
    <xf numFmtId="0" fontId="49" fillId="0" borderId="26" xfId="0" applyFont="1" applyBorder="1" applyAlignment="1">
      <alignment vertical="center"/>
    </xf>
    <xf numFmtId="0" fontId="49" fillId="0" borderId="28" xfId="0" applyFont="1" applyBorder="1" applyAlignment="1">
      <alignment vertical="center"/>
    </xf>
    <xf numFmtId="0" fontId="45" fillId="0" borderId="116" xfId="0" applyFont="1" applyBorder="1" applyAlignment="1">
      <alignment vertical="center"/>
    </xf>
    <xf numFmtId="0" fontId="45" fillId="0" borderId="48" xfId="0" applyFont="1" applyBorder="1" applyAlignment="1">
      <alignment vertical="center"/>
    </xf>
    <xf numFmtId="0" fontId="45" fillId="0" borderId="5" xfId="0" applyFont="1" applyBorder="1" applyAlignment="1">
      <alignment vertical="center"/>
    </xf>
    <xf numFmtId="0" fontId="45" fillId="0" borderId="4" xfId="0" applyFont="1" applyBorder="1" applyAlignment="1">
      <alignment vertical="center"/>
    </xf>
    <xf numFmtId="0" fontId="45" fillId="0" borderId="68" xfId="0" applyFont="1" applyBorder="1" applyAlignment="1">
      <alignment vertical="center"/>
    </xf>
    <xf numFmtId="0" fontId="45" fillId="0" borderId="40" xfId="0" applyFont="1" applyBorder="1" applyAlignment="1">
      <alignment vertical="center"/>
    </xf>
    <xf numFmtId="0" fontId="49" fillId="0" borderId="95" xfId="0" applyFont="1" applyBorder="1" applyAlignment="1">
      <alignment vertical="center"/>
    </xf>
    <xf numFmtId="0" fontId="79" fillId="0" borderId="114" xfId="0" applyFont="1" applyBorder="1" applyAlignment="1">
      <alignment vertical="center"/>
    </xf>
    <xf numFmtId="0" fontId="79" fillId="0" borderId="35" xfId="0" applyFont="1" applyBorder="1" applyAlignment="1">
      <alignment vertical="center"/>
    </xf>
    <xf numFmtId="0" fontId="49" fillId="0" borderId="0" xfId="0" applyFont="1" applyAlignment="1">
      <alignment vertical="center"/>
    </xf>
    <xf numFmtId="0" fontId="9" fillId="0" borderId="0" xfId="0" applyFont="1" applyAlignment="1">
      <alignment vertical="center"/>
    </xf>
    <xf numFmtId="0" fontId="33" fillId="3" borderId="59" xfId="48" applyFont="1" applyFill="1" applyBorder="1" applyAlignment="1">
      <alignment horizontal="center" vertical="center" shrinkToFit="1"/>
    </xf>
    <xf numFmtId="0" fontId="33" fillId="3" borderId="11" xfId="48" applyFont="1" applyFill="1" applyBorder="1" applyAlignment="1">
      <alignment horizontal="center" vertical="center" shrinkToFit="1"/>
    </xf>
    <xf numFmtId="0" fontId="33" fillId="3" borderId="62" xfId="48" applyFont="1" applyFill="1" applyBorder="1">
      <alignment vertical="center"/>
    </xf>
    <xf numFmtId="0" fontId="13" fillId="3" borderId="4" xfId="0" applyFont="1" applyFill="1" applyBorder="1" applyAlignment="1">
      <alignment vertical="center"/>
    </xf>
    <xf numFmtId="0" fontId="12" fillId="0" borderId="184" xfId="0" applyFont="1" applyBorder="1" applyAlignment="1" applyProtection="1">
      <alignment horizontal="center" vertical="center" wrapText="1"/>
      <protection locked="0"/>
    </xf>
    <xf numFmtId="0" fontId="0" fillId="3" borderId="0" xfId="0" applyFill="1"/>
    <xf numFmtId="0" fontId="0" fillId="3" borderId="0" xfId="0" applyFill="1" applyAlignment="1">
      <alignment vertical="center"/>
    </xf>
    <xf numFmtId="0" fontId="16" fillId="3" borderId="0" xfId="0" applyFont="1" applyFill="1" applyAlignment="1">
      <alignment vertical="center"/>
    </xf>
    <xf numFmtId="0" fontId="92" fillId="0" borderId="1" xfId="0" applyFont="1" applyBorder="1" applyAlignment="1">
      <alignment horizontal="left" shrinkToFit="1"/>
    </xf>
    <xf numFmtId="0" fontId="44" fillId="0" borderId="11" xfId="0" applyFont="1" applyBorder="1" applyAlignment="1">
      <alignment horizontal="left" vertical="center" indent="1"/>
    </xf>
    <xf numFmtId="0" fontId="72" fillId="0" borderId="5" xfId="0" applyFont="1" applyBorder="1" applyAlignment="1">
      <alignment horizontal="left" vertical="center"/>
    </xf>
    <xf numFmtId="0" fontId="71" fillId="0" borderId="1" xfId="0" applyFont="1" applyBorder="1" applyAlignment="1">
      <alignment horizontal="left" vertical="center"/>
    </xf>
    <xf numFmtId="0" fontId="72" fillId="0" borderId="11" xfId="0" applyFont="1" applyBorder="1" applyAlignment="1">
      <alignment horizontal="left" vertical="center"/>
    </xf>
    <xf numFmtId="0" fontId="72" fillId="0" borderId="1" xfId="0" applyFont="1" applyBorder="1" applyAlignment="1">
      <alignment horizontal="left" vertical="center"/>
    </xf>
    <xf numFmtId="0" fontId="72" fillId="0" borderId="27" xfId="0" applyFont="1" applyBorder="1" applyAlignment="1">
      <alignment horizontal="center" vertical="center" textRotation="255"/>
    </xf>
    <xf numFmtId="0" fontId="44" fillId="0" borderId="3" xfId="0" applyFont="1" applyBorder="1" applyAlignment="1">
      <alignment horizontal="left" vertical="center" indent="1"/>
    </xf>
    <xf numFmtId="0" fontId="72" fillId="0" borderId="10" xfId="0" applyFont="1" applyBorder="1" applyAlignment="1">
      <alignment horizontal="left" vertical="center" indent="1"/>
    </xf>
    <xf numFmtId="0" fontId="72" fillId="0" borderId="3" xfId="0" applyFont="1" applyBorder="1" applyAlignment="1">
      <alignment horizontal="left" vertical="center" indent="1"/>
    </xf>
    <xf numFmtId="0" fontId="72" fillId="0" borderId="4" xfId="0" applyFont="1" applyBorder="1" applyAlignment="1">
      <alignment horizontal="center" vertical="center"/>
    </xf>
    <xf numFmtId="0" fontId="71" fillId="0" borderId="5" xfId="0" applyFont="1" applyBorder="1" applyAlignment="1">
      <alignment horizontal="left" vertical="center"/>
    </xf>
    <xf numFmtId="0" fontId="72" fillId="0" borderId="3" xfId="0" applyFont="1" applyBorder="1" applyAlignment="1">
      <alignment horizontal="left" vertical="center"/>
    </xf>
    <xf numFmtId="0" fontId="72" fillId="0" borderId="4" xfId="0" applyFont="1" applyBorder="1" applyAlignment="1">
      <alignment horizontal="left" vertical="center"/>
    </xf>
    <xf numFmtId="0" fontId="71" fillId="0" borderId="0" xfId="0" applyFont="1" applyAlignment="1">
      <alignment horizontal="right" vertical="center"/>
    </xf>
    <xf numFmtId="0" fontId="72" fillId="0" borderId="1" xfId="0" applyFont="1" applyBorder="1" applyAlignment="1">
      <alignment horizontal="left" vertical="center" shrinkToFit="1"/>
    </xf>
    <xf numFmtId="0" fontId="72" fillId="0" borderId="12" xfId="0" applyFont="1" applyBorder="1" applyAlignment="1">
      <alignment vertical="center" wrapText="1"/>
    </xf>
    <xf numFmtId="0" fontId="72" fillId="0" borderId="5" xfId="0" applyFont="1" applyBorder="1" applyAlignment="1">
      <alignment horizontal="left" vertical="center" shrinkToFit="1"/>
    </xf>
    <xf numFmtId="0" fontId="72" fillId="0" borderId="0" xfId="0" applyFont="1" applyAlignment="1">
      <alignment horizontal="left" vertical="center" shrinkToFit="1"/>
    </xf>
    <xf numFmtId="0" fontId="72" fillId="0" borderId="10" xfId="0" applyFont="1" applyBorder="1" applyAlignment="1">
      <alignment horizontal="left" vertical="center"/>
    </xf>
    <xf numFmtId="0" fontId="71" fillId="0" borderId="10" xfId="0" applyFont="1" applyBorder="1" applyAlignment="1">
      <alignment horizontal="left" vertical="center" indent="1"/>
    </xf>
    <xf numFmtId="0" fontId="72" fillId="0" borderId="10" xfId="0" applyFont="1" applyBorder="1" applyAlignment="1">
      <alignment horizontal="left" vertical="center" wrapText="1"/>
    </xf>
    <xf numFmtId="0" fontId="44" fillId="0" borderId="0" xfId="0" applyFont="1" applyAlignment="1">
      <alignment horizontal="left" vertical="center"/>
    </xf>
    <xf numFmtId="0" fontId="72" fillId="0" borderId="1" xfId="0" applyFont="1" applyBorder="1" applyAlignment="1">
      <alignment horizontal="left"/>
    </xf>
    <xf numFmtId="0" fontId="72" fillId="0" borderId="2" xfId="0" applyFont="1" applyBorder="1" applyAlignment="1">
      <alignment horizontal="center" vertical="center" wrapText="1"/>
    </xf>
    <xf numFmtId="0" fontId="44" fillId="0" borderId="27" xfId="0" applyFont="1" applyBorder="1" applyAlignment="1">
      <alignment horizontal="center" vertical="center"/>
    </xf>
    <xf numFmtId="0" fontId="44" fillId="0" borderId="0" xfId="0" applyFont="1" applyAlignment="1">
      <alignment horizontal="left" vertical="center" wrapText="1"/>
    </xf>
    <xf numFmtId="0" fontId="44" fillId="0" borderId="52" xfId="0" applyFont="1" applyBorder="1" applyAlignment="1">
      <alignment horizontal="left" vertical="center" wrapText="1"/>
    </xf>
    <xf numFmtId="0" fontId="44" fillId="0" borderId="0" xfId="0" applyFont="1" applyAlignment="1">
      <alignment horizontal="center" vertical="center" wrapText="1"/>
    </xf>
    <xf numFmtId="0" fontId="45" fillId="0" borderId="2" xfId="10" applyFont="1" applyBorder="1" applyAlignment="1">
      <alignment horizontal="center" vertical="center"/>
    </xf>
    <xf numFmtId="0" fontId="45" fillId="0" borderId="10" xfId="10" applyFont="1" applyBorder="1" applyAlignment="1">
      <alignment horizontal="center" vertical="center"/>
    </xf>
    <xf numFmtId="0" fontId="46" fillId="0" borderId="2" xfId="10" applyFont="1" applyBorder="1" applyAlignment="1">
      <alignment horizontal="center" vertical="center"/>
    </xf>
    <xf numFmtId="0" fontId="46" fillId="0" borderId="3" xfId="10" applyFont="1" applyBorder="1" applyAlignment="1">
      <alignment horizontal="center" vertical="center"/>
    </xf>
    <xf numFmtId="0" fontId="46" fillId="0" borderId="4" xfId="10" applyFont="1" applyBorder="1" applyAlignment="1">
      <alignment horizontal="center" vertical="center"/>
    </xf>
    <xf numFmtId="0" fontId="46" fillId="0" borderId="8" xfId="10" applyFont="1" applyBorder="1" applyAlignment="1">
      <alignment horizontal="left" vertical="center"/>
    </xf>
    <xf numFmtId="0" fontId="46" fillId="0" borderId="4" xfId="10" applyFont="1" applyBorder="1" applyAlignment="1">
      <alignment horizontal="left" vertical="center"/>
    </xf>
    <xf numFmtId="0" fontId="46" fillId="0" borderId="2" xfId="10" applyFont="1" applyBorder="1" applyAlignment="1" applyProtection="1">
      <alignment horizontal="center" vertical="center"/>
      <protection locked="0"/>
    </xf>
    <xf numFmtId="0" fontId="49" fillId="0" borderId="0" xfId="3" applyFont="1" applyAlignment="1">
      <alignment horizontal="center" vertical="center"/>
    </xf>
    <xf numFmtId="0" fontId="49" fillId="0" borderId="0" xfId="3" applyFont="1">
      <alignment vertical="center"/>
    </xf>
    <xf numFmtId="0" fontId="45" fillId="0" borderId="0" xfId="3" applyFont="1">
      <alignment vertical="center"/>
    </xf>
    <xf numFmtId="0" fontId="45" fillId="0" borderId="0" xfId="3" applyFont="1" applyAlignment="1">
      <alignment horizontal="center" vertical="center"/>
    </xf>
    <xf numFmtId="58" fontId="45" fillId="0" borderId="0" xfId="3" applyNumberFormat="1" applyFont="1" applyAlignment="1">
      <alignment horizontal="center" vertical="center"/>
    </xf>
    <xf numFmtId="0" fontId="74" fillId="2" borderId="2" xfId="4" applyFont="1" applyFill="1" applyBorder="1" applyAlignment="1">
      <alignment horizontal="center" vertical="center"/>
    </xf>
    <xf numFmtId="0" fontId="74" fillId="2" borderId="2" xfId="4" applyFont="1" applyFill="1" applyBorder="1" applyAlignment="1">
      <alignment horizontal="center" vertical="center" wrapText="1"/>
    </xf>
    <xf numFmtId="0" fontId="71" fillId="0" borderId="0" xfId="4" applyFont="1">
      <alignment vertical="center"/>
    </xf>
    <xf numFmtId="0" fontId="93" fillId="0" borderId="1" xfId="0" applyFont="1" applyBorder="1" applyAlignment="1" applyProtection="1">
      <alignment vertical="center"/>
      <protection locked="0"/>
    </xf>
    <xf numFmtId="0" fontId="69" fillId="0" borderId="2" xfId="4" applyFont="1" applyBorder="1" applyProtection="1">
      <alignment vertical="center"/>
      <protection locked="0"/>
    </xf>
    <xf numFmtId="0" fontId="69" fillId="0" borderId="2" xfId="4" applyFont="1" applyBorder="1" applyAlignment="1" applyProtection="1">
      <alignment vertical="center" wrapText="1"/>
      <protection locked="0"/>
    </xf>
    <xf numFmtId="0" fontId="69" fillId="0" borderId="2" xfId="4" applyFont="1" applyBorder="1" applyAlignment="1" applyProtection="1">
      <alignment vertical="center" shrinkToFit="1"/>
      <protection locked="0"/>
    </xf>
    <xf numFmtId="38" fontId="69" fillId="0" borderId="2" xfId="1" applyFont="1" applyFill="1" applyBorder="1" applyAlignment="1" applyProtection="1">
      <alignment vertical="center" shrinkToFit="1"/>
      <protection locked="0"/>
    </xf>
    <xf numFmtId="38" fontId="71" fillId="0" borderId="0" xfId="1" applyFont="1">
      <alignment vertical="center"/>
    </xf>
    <xf numFmtId="38" fontId="71" fillId="0" borderId="0" xfId="1" applyFont="1" applyFill="1">
      <alignment vertical="center"/>
    </xf>
    <xf numFmtId="0" fontId="71" fillId="0" borderId="0" xfId="4" applyFont="1" applyAlignment="1">
      <alignment horizontal="center" vertical="center"/>
    </xf>
    <xf numFmtId="0" fontId="95" fillId="0" borderId="0" xfId="0" applyFont="1" applyAlignment="1">
      <alignment horizontal="center" vertical="center"/>
    </xf>
    <xf numFmtId="0" fontId="95" fillId="0" borderId="0" xfId="0" applyFont="1" applyAlignment="1">
      <alignment vertical="center"/>
    </xf>
    <xf numFmtId="0" fontId="96" fillId="0" borderId="0" xfId="0" applyFont="1" applyAlignment="1">
      <alignment vertical="center"/>
    </xf>
    <xf numFmtId="0" fontId="71" fillId="0" borderId="0" xfId="0" applyFont="1" applyAlignment="1">
      <alignment horizontal="right" vertical="top"/>
    </xf>
    <xf numFmtId="0" fontId="97" fillId="0" borderId="0" xfId="0" applyFont="1" applyAlignment="1">
      <alignment horizontal="right" vertical="center"/>
    </xf>
    <xf numFmtId="0" fontId="96" fillId="0" borderId="0" xfId="0" applyFont="1" applyAlignment="1">
      <alignment horizontal="center" vertical="center"/>
    </xf>
    <xf numFmtId="0" fontId="97" fillId="0" borderId="0" xfId="0" applyFont="1" applyAlignment="1">
      <alignment horizontal="justify" vertical="center"/>
    </xf>
    <xf numFmtId="0" fontId="99" fillId="0" borderId="0" xfId="0" applyFont="1" applyAlignment="1">
      <alignment horizontal="center" vertical="center"/>
    </xf>
    <xf numFmtId="0" fontId="99" fillId="0" borderId="0" xfId="0" applyFont="1" applyAlignment="1">
      <alignment vertical="center"/>
    </xf>
    <xf numFmtId="0" fontId="95" fillId="0" borderId="0" xfId="0" applyFont="1" applyAlignment="1">
      <alignment horizontal="left" vertical="center"/>
    </xf>
    <xf numFmtId="58" fontId="99" fillId="0" borderId="1" xfId="0" applyNumberFormat="1" applyFont="1" applyBorder="1" applyAlignment="1">
      <alignment horizontal="center" vertical="center" wrapText="1"/>
    </xf>
    <xf numFmtId="0" fontId="95" fillId="0" borderId="1" xfId="0" applyFont="1" applyBorder="1" applyAlignment="1">
      <alignment horizontal="center" vertical="center"/>
    </xf>
    <xf numFmtId="0" fontId="99" fillId="0" borderId="0" xfId="0" applyFont="1" applyAlignment="1">
      <alignment vertical="center" wrapText="1"/>
    </xf>
    <xf numFmtId="0" fontId="97" fillId="0" borderId="0" xfId="0" applyFont="1" applyAlignment="1">
      <alignment horizontal="justify" vertical="center" wrapText="1"/>
    </xf>
    <xf numFmtId="58" fontId="99" fillId="0" borderId="1" xfId="0" applyNumberFormat="1" applyFont="1" applyBorder="1" applyAlignment="1" applyProtection="1">
      <alignment horizontal="center" vertical="center" wrapText="1"/>
      <protection locked="0"/>
    </xf>
    <xf numFmtId="0" fontId="99" fillId="0" borderId="0" xfId="0" applyFont="1" applyAlignment="1">
      <alignment horizontal="left" vertical="center"/>
    </xf>
    <xf numFmtId="0" fontId="96" fillId="0" borderId="0" xfId="0" applyFont="1" applyAlignment="1">
      <alignment horizontal="left"/>
    </xf>
    <xf numFmtId="0" fontId="96" fillId="0" borderId="0" xfId="0" applyFont="1" applyAlignment="1">
      <alignment horizontal="left" vertical="top" wrapText="1"/>
    </xf>
    <xf numFmtId="0" fontId="96" fillId="0" borderId="0" xfId="0" applyFont="1" applyAlignment="1">
      <alignment horizontal="center" vertical="top" wrapText="1"/>
    </xf>
    <xf numFmtId="0" fontId="97" fillId="0" borderId="0" xfId="0" applyFont="1" applyAlignment="1">
      <alignment horizontal="justify" vertical="top" wrapText="1"/>
    </xf>
    <xf numFmtId="0" fontId="46" fillId="0" borderId="0" xfId="10" applyFont="1" applyAlignment="1">
      <alignment horizontal="right" vertical="top"/>
    </xf>
    <xf numFmtId="0" fontId="46" fillId="0" borderId="0" xfId="10" applyFont="1" applyAlignment="1">
      <alignment horizontal="center"/>
    </xf>
    <xf numFmtId="0" fontId="46" fillId="0" borderId="4" xfId="0" applyFont="1" applyBorder="1" applyAlignment="1">
      <alignment vertical="center" shrinkToFit="1"/>
    </xf>
    <xf numFmtId="0" fontId="45" fillId="0" borderId="9" xfId="10" applyFont="1" applyBorder="1" applyAlignment="1">
      <alignment horizontal="center" vertical="center"/>
    </xf>
    <xf numFmtId="0" fontId="46" fillId="0" borderId="10" xfId="0" applyFont="1" applyBorder="1" applyAlignment="1">
      <alignment vertical="center" shrinkToFit="1"/>
    </xf>
    <xf numFmtId="0" fontId="46" fillId="0" borderId="6" xfId="0" applyFont="1" applyBorder="1" applyAlignment="1">
      <alignment vertical="center" shrinkToFit="1"/>
    </xf>
    <xf numFmtId="0" fontId="46" fillId="0" borderId="11" xfId="10" applyFont="1" applyBorder="1">
      <alignment vertical="center"/>
    </xf>
    <xf numFmtId="0" fontId="47" fillId="0" borderId="0" xfId="10" applyFont="1" applyAlignment="1">
      <alignment horizontal="left" vertical="center"/>
    </xf>
    <xf numFmtId="0" fontId="47" fillId="0" borderId="0" xfId="10" applyFont="1" applyAlignment="1">
      <alignment horizontal="center" vertical="center"/>
    </xf>
    <xf numFmtId="10" fontId="47" fillId="0" borderId="0" xfId="10" applyNumberFormat="1" applyFont="1">
      <alignment vertical="center"/>
    </xf>
    <xf numFmtId="0" fontId="47" fillId="0" borderId="5" xfId="10" applyFont="1" applyBorder="1">
      <alignment vertical="center"/>
    </xf>
    <xf numFmtId="0" fontId="49" fillId="0" borderId="0" xfId="10" applyFont="1" applyAlignment="1">
      <alignment horizontal="center" vertical="center"/>
    </xf>
    <xf numFmtId="0" fontId="44" fillId="0" borderId="0" xfId="9" applyFont="1">
      <alignment vertical="center"/>
    </xf>
    <xf numFmtId="0" fontId="49" fillId="0" borderId="0" xfId="10" applyFont="1" applyAlignment="1">
      <alignment horizontal="center"/>
    </xf>
    <xf numFmtId="0" fontId="45" fillId="0" borderId="8" xfId="10" applyFont="1" applyBorder="1">
      <alignment vertical="center"/>
    </xf>
    <xf numFmtId="0" fontId="45" fillId="0" borderId="5" xfId="10" applyFont="1" applyBorder="1">
      <alignment vertical="center"/>
    </xf>
    <xf numFmtId="0" fontId="45" fillId="0" borderId="9" xfId="10" applyFont="1" applyBorder="1">
      <alignment vertical="center"/>
    </xf>
    <xf numFmtId="0" fontId="45" fillId="0" borderId="28" xfId="10" applyFont="1" applyBorder="1" applyAlignment="1" applyProtection="1">
      <alignment horizontal="center" vertical="center"/>
      <protection locked="0"/>
    </xf>
    <xf numFmtId="0" fontId="71" fillId="0" borderId="0" xfId="5" applyFont="1"/>
    <xf numFmtId="0" fontId="101" fillId="0" borderId="0" xfId="9" applyFont="1">
      <alignment vertical="center"/>
    </xf>
    <xf numFmtId="0" fontId="101" fillId="0" borderId="0" xfId="9" applyFont="1" applyAlignment="1">
      <alignment vertical="center" shrinkToFit="1"/>
    </xf>
    <xf numFmtId="0" fontId="71" fillId="0" borderId="0" xfId="5" applyFont="1" applyAlignment="1">
      <alignment shrinkToFit="1"/>
    </xf>
    <xf numFmtId="0" fontId="71" fillId="0" borderId="0" xfId="5" applyFont="1" applyAlignment="1">
      <alignment horizontal="center"/>
    </xf>
    <xf numFmtId="0" fontId="8" fillId="0" borderId="0" xfId="5" applyFont="1" applyAlignment="1">
      <alignment horizontal="right" vertical="center"/>
    </xf>
    <xf numFmtId="0" fontId="92" fillId="0" borderId="0" xfId="5" applyFont="1"/>
    <xf numFmtId="0" fontId="71" fillId="0" borderId="0" xfId="5" applyFont="1" applyAlignment="1">
      <alignment horizontal="center" vertical="center"/>
    </xf>
    <xf numFmtId="0" fontId="71" fillId="0" borderId="0" xfId="9" applyFont="1" applyAlignment="1">
      <alignment horizontal="left" vertical="center"/>
    </xf>
    <xf numFmtId="0" fontId="69" fillId="0" borderId="0" xfId="9" applyFont="1" applyAlignment="1">
      <alignment horizontal="center" vertical="center" shrinkToFit="1"/>
    </xf>
    <xf numFmtId="0" fontId="69" fillId="0" borderId="0" xfId="9" applyFont="1" applyAlignment="1">
      <alignment horizontal="right" vertical="center"/>
    </xf>
    <xf numFmtId="0" fontId="103" fillId="0" borderId="0" xfId="5" applyFont="1"/>
    <xf numFmtId="0" fontId="72" fillId="0" borderId="5" xfId="9" applyFont="1" applyBorder="1" applyAlignment="1">
      <alignment horizontal="left" vertical="top"/>
    </xf>
    <xf numFmtId="0" fontId="71" fillId="0" borderId="0" xfId="5" applyFont="1" applyAlignment="1">
      <alignment horizontal="center" vertical="center" wrapText="1" shrinkToFit="1"/>
    </xf>
    <xf numFmtId="0" fontId="8" fillId="0" borderId="6" xfId="5" applyFont="1" applyBorder="1" applyAlignment="1">
      <alignment horizontal="left" vertical="center" shrinkToFit="1"/>
    </xf>
    <xf numFmtId="0" fontId="71" fillId="0" borderId="6" xfId="5" applyFont="1" applyBorder="1" applyAlignment="1">
      <alignment horizontal="left" vertical="center" shrinkToFit="1"/>
    </xf>
    <xf numFmtId="0" fontId="71" fillId="0" borderId="0" xfId="5" applyFont="1" applyAlignment="1">
      <alignment horizontal="center" vertical="center" shrinkToFit="1"/>
    </xf>
    <xf numFmtId="0" fontId="71" fillId="0" borderId="11" xfId="5" applyFont="1" applyBorder="1" applyAlignment="1">
      <alignment horizontal="center" vertical="center" shrinkToFit="1"/>
    </xf>
    <xf numFmtId="0" fontId="71" fillId="0" borderId="11" xfId="5" applyFont="1" applyBorder="1" applyAlignment="1">
      <alignment vertical="center" shrinkToFit="1"/>
    </xf>
    <xf numFmtId="0" fontId="71" fillId="7" borderId="29" xfId="5" applyFont="1" applyFill="1" applyBorder="1" applyAlignment="1">
      <alignment horizontal="left" vertical="center"/>
    </xf>
    <xf numFmtId="0" fontId="71" fillId="7" borderId="119" xfId="5" applyFont="1" applyFill="1" applyBorder="1" applyAlignment="1">
      <alignment horizontal="center" vertical="center" shrinkToFit="1"/>
    </xf>
    <xf numFmtId="0" fontId="71" fillId="7" borderId="30" xfId="5" applyFont="1" applyFill="1" applyBorder="1" applyAlignment="1">
      <alignment horizontal="center" vertical="center" shrinkToFit="1"/>
    </xf>
    <xf numFmtId="0" fontId="71" fillId="7" borderId="29" xfId="5" applyFont="1" applyFill="1" applyBorder="1" applyAlignment="1">
      <alignment horizontal="center" vertical="center"/>
    </xf>
    <xf numFmtId="0" fontId="71" fillId="7" borderId="30" xfId="5" applyFont="1" applyFill="1" applyBorder="1" applyAlignment="1">
      <alignment horizontal="center" vertical="center"/>
    </xf>
    <xf numFmtId="0" fontId="71" fillId="7" borderId="119" xfId="5" applyFont="1" applyFill="1" applyBorder="1" applyAlignment="1">
      <alignment horizontal="center" vertical="center"/>
    </xf>
    <xf numFmtId="49" fontId="71" fillId="7" borderId="120" xfId="5" applyNumberFormat="1" applyFont="1" applyFill="1" applyBorder="1" applyAlignment="1">
      <alignment horizontal="center" vertical="center"/>
    </xf>
    <xf numFmtId="49" fontId="71" fillId="7" borderId="121" xfId="5" applyNumberFormat="1" applyFont="1" applyFill="1" applyBorder="1" applyAlignment="1">
      <alignment horizontal="center" vertical="center" shrinkToFit="1"/>
    </xf>
    <xf numFmtId="0" fontId="71" fillId="7" borderId="121" xfId="5" applyFont="1" applyFill="1" applyBorder="1" applyAlignment="1">
      <alignment horizontal="center" vertical="center"/>
    </xf>
    <xf numFmtId="14" fontId="71" fillId="7" borderId="121" xfId="5" applyNumberFormat="1" applyFont="1" applyFill="1" applyBorder="1" applyAlignment="1">
      <alignment horizontal="center" vertical="center"/>
    </xf>
    <xf numFmtId="0" fontId="71" fillId="7" borderId="14" xfId="5" applyFont="1" applyFill="1" applyBorder="1" applyAlignment="1">
      <alignment horizontal="center" vertical="center"/>
    </xf>
    <xf numFmtId="14" fontId="71" fillId="7" borderId="14" xfId="5" applyNumberFormat="1" applyFont="1" applyFill="1" applyBorder="1" applyAlignment="1">
      <alignment horizontal="center" vertical="center"/>
    </xf>
    <xf numFmtId="0" fontId="71" fillId="7" borderId="120" xfId="5" applyFont="1" applyFill="1" applyBorder="1" applyAlignment="1">
      <alignment horizontal="center" vertical="center"/>
    </xf>
    <xf numFmtId="0" fontId="71" fillId="7" borderId="122" xfId="5" applyFont="1" applyFill="1" applyBorder="1" applyAlignment="1">
      <alignment horizontal="center" vertical="center"/>
    </xf>
    <xf numFmtId="49" fontId="71" fillId="6" borderId="8" xfId="5" applyNumberFormat="1" applyFont="1" applyFill="1" applyBorder="1" applyAlignment="1" applyProtection="1">
      <alignment shrinkToFit="1"/>
      <protection locked="0"/>
    </xf>
    <xf numFmtId="0" fontId="72" fillId="0" borderId="0" xfId="9" applyFont="1" applyAlignment="1">
      <alignment horizontal="center" vertical="center"/>
    </xf>
    <xf numFmtId="0" fontId="71" fillId="0" borderId="125" xfId="5" applyFont="1" applyBorder="1"/>
    <xf numFmtId="0" fontId="71" fillId="0" borderId="125" xfId="5" applyFont="1" applyBorder="1" applyAlignment="1">
      <alignment shrinkToFit="1"/>
    </xf>
    <xf numFmtId="0" fontId="72" fillId="0" borderId="126" xfId="9" applyFont="1" applyBorder="1" applyAlignment="1">
      <alignment horizontal="left" vertical="center"/>
    </xf>
    <xf numFmtId="0" fontId="72" fillId="0" borderId="127" xfId="9" applyFont="1" applyBorder="1" applyAlignment="1">
      <alignment horizontal="right"/>
    </xf>
    <xf numFmtId="0" fontId="71" fillId="0" borderId="127" xfId="5" applyFont="1" applyBorder="1"/>
    <xf numFmtId="10" fontId="71" fillId="0" borderId="127" xfId="5" applyNumberFormat="1" applyFont="1" applyBorder="1" applyAlignment="1">
      <alignment horizontal="center" vertical="center"/>
    </xf>
    <xf numFmtId="0" fontId="69" fillId="0" borderId="0" xfId="5" applyFont="1"/>
    <xf numFmtId="0" fontId="69" fillId="0" borderId="0" xfId="5" applyFont="1" applyAlignment="1">
      <alignment shrinkToFit="1"/>
    </xf>
    <xf numFmtId="0" fontId="69" fillId="0" borderId="0" xfId="5" applyFont="1" applyAlignment="1">
      <alignment horizontal="center"/>
    </xf>
    <xf numFmtId="0" fontId="69" fillId="0" borderId="0" xfId="5" applyFont="1" applyAlignment="1">
      <alignment horizontal="center" vertical="center"/>
    </xf>
    <xf numFmtId="0" fontId="72" fillId="0" borderId="0" xfId="5" applyFont="1" applyAlignment="1">
      <alignment vertical="center"/>
    </xf>
    <xf numFmtId="0" fontId="72" fillId="0" borderId="0" xfId="9" applyFont="1">
      <alignment vertical="center"/>
    </xf>
    <xf numFmtId="49" fontId="72" fillId="0" borderId="0" xfId="9" applyNumberFormat="1" applyFont="1">
      <alignment vertical="center"/>
    </xf>
    <xf numFmtId="0" fontId="58" fillId="0" borderId="0" xfId="41" applyFont="1" applyAlignment="1">
      <alignment horizontal="left" vertical="center"/>
    </xf>
    <xf numFmtId="0" fontId="107" fillId="0" borderId="0" xfId="41" applyFont="1" applyAlignment="1">
      <alignment horizontal="left" vertical="center" indent="1"/>
    </xf>
    <xf numFmtId="0" fontId="58" fillId="0" borderId="144" xfId="41" applyFont="1" applyBorder="1" applyAlignment="1">
      <alignment horizontal="center" vertical="center"/>
    </xf>
    <xf numFmtId="0" fontId="58" fillId="0" borderId="87" xfId="41" applyFont="1" applyBorder="1" applyAlignment="1">
      <alignment horizontal="center" vertical="center"/>
    </xf>
    <xf numFmtId="0" fontId="58" fillId="0" borderId="88" xfId="41" applyFont="1" applyBorder="1" applyAlignment="1">
      <alignment horizontal="center" vertical="center"/>
    </xf>
    <xf numFmtId="0" fontId="108" fillId="0" borderId="30" xfId="41" quotePrefix="1" applyFont="1" applyBorder="1" applyAlignment="1">
      <alignment horizontal="center" vertical="center" shrinkToFit="1"/>
    </xf>
    <xf numFmtId="0" fontId="108" fillId="0" borderId="22" xfId="41" quotePrefix="1" applyFont="1" applyBorder="1" applyAlignment="1">
      <alignment horizontal="center" vertical="center" shrinkToFit="1"/>
    </xf>
    <xf numFmtId="0" fontId="108" fillId="0" borderId="0" xfId="41" applyFont="1">
      <alignment vertical="center"/>
    </xf>
    <xf numFmtId="0" fontId="58" fillId="0" borderId="0" xfId="41" applyFont="1" applyAlignment="1">
      <alignment vertical="top" wrapText="1"/>
    </xf>
    <xf numFmtId="0" fontId="107" fillId="0" borderId="0" xfId="41" applyFont="1">
      <alignment vertical="center"/>
    </xf>
    <xf numFmtId="0" fontId="58" fillId="0" borderId="28" xfId="41" applyFont="1" applyBorder="1" applyAlignment="1">
      <alignment horizontal="center" vertical="center"/>
    </xf>
    <xf numFmtId="0" fontId="58" fillId="0" borderId="119" xfId="41" applyFont="1" applyBorder="1" applyAlignment="1">
      <alignment horizontal="center" vertical="center"/>
    </xf>
    <xf numFmtId="0" fontId="58" fillId="0" borderId="129" xfId="41" applyFont="1" applyBorder="1" applyAlignment="1">
      <alignment horizontal="center" vertical="center"/>
    </xf>
    <xf numFmtId="0" fontId="58" fillId="0" borderId="48" xfId="41" applyFont="1" applyBorder="1">
      <alignment vertical="center"/>
    </xf>
    <xf numFmtId="0" fontId="58" fillId="0" borderId="52" xfId="41" applyFont="1" applyBorder="1">
      <alignment vertical="center"/>
    </xf>
    <xf numFmtId="0" fontId="107" fillId="0" borderId="48" xfId="41" applyFont="1" applyBorder="1">
      <alignment vertical="center"/>
    </xf>
    <xf numFmtId="0" fontId="58" fillId="0" borderId="5" xfId="41" applyFont="1" applyBorder="1">
      <alignment vertical="center"/>
    </xf>
    <xf numFmtId="0" fontId="58" fillId="0" borderId="49" xfId="41" applyFont="1" applyBorder="1">
      <alignment vertical="center"/>
    </xf>
    <xf numFmtId="0" fontId="74" fillId="0" borderId="0" xfId="0" applyFont="1" applyAlignment="1">
      <alignment horizontal="center" vertical="center"/>
    </xf>
    <xf numFmtId="0" fontId="71" fillId="0" borderId="1" xfId="0" applyFont="1" applyBorder="1" applyAlignment="1">
      <alignment horizontal="right"/>
    </xf>
    <xf numFmtId="0" fontId="71" fillId="0" borderId="1" xfId="0" applyFont="1" applyBorder="1" applyAlignment="1" applyProtection="1">
      <alignment horizontal="center" shrinkToFit="1"/>
      <protection locked="0"/>
    </xf>
    <xf numFmtId="0" fontId="71" fillId="0" borderId="66" xfId="0" applyFont="1" applyBorder="1" applyAlignment="1">
      <alignment horizontal="center" vertical="center"/>
    </xf>
    <xf numFmtId="177" fontId="71" fillId="0" borderId="64" xfId="0" applyNumberFormat="1" applyFont="1" applyBorder="1" applyAlignment="1" applyProtection="1">
      <alignment horizontal="left" vertical="center" wrapText="1"/>
      <protection locked="0"/>
    </xf>
    <xf numFmtId="177" fontId="71" fillId="0" borderId="65" xfId="0" applyNumberFormat="1" applyFont="1" applyBorder="1" applyAlignment="1" applyProtection="1">
      <alignment horizontal="left" vertical="center" wrapText="1"/>
      <protection locked="0"/>
    </xf>
    <xf numFmtId="177" fontId="71" fillId="0" borderId="66" xfId="0" applyNumberFormat="1" applyFont="1" applyBorder="1" applyAlignment="1" applyProtection="1">
      <alignment horizontal="left" vertical="center" wrapText="1"/>
      <protection locked="0"/>
    </xf>
    <xf numFmtId="0" fontId="71" fillId="0" borderId="72" xfId="0" applyFont="1" applyBorder="1" applyAlignment="1">
      <alignment vertical="center"/>
    </xf>
    <xf numFmtId="0" fontId="71" fillId="0" borderId="73" xfId="0" applyFont="1" applyBorder="1" applyAlignment="1">
      <alignment vertical="center"/>
    </xf>
    <xf numFmtId="177" fontId="72" fillId="0" borderId="75" xfId="0" applyNumberFormat="1" applyFont="1" applyBorder="1" applyAlignment="1">
      <alignment horizontal="center" vertical="center" shrinkToFit="1"/>
    </xf>
    <xf numFmtId="0" fontId="71" fillId="0" borderId="0" xfId="0" applyFont="1" applyAlignment="1">
      <alignment horizontal="right"/>
    </xf>
    <xf numFmtId="0" fontId="73" fillId="0" borderId="0" xfId="0" applyFont="1" applyAlignment="1">
      <alignment horizontal="center" vertical="center"/>
    </xf>
    <xf numFmtId="0" fontId="92" fillId="0" borderId="1" xfId="0" applyFont="1" applyBorder="1" applyAlignment="1">
      <alignment horizontal="center" vertical="center" wrapText="1"/>
    </xf>
    <xf numFmtId="0" fontId="72" fillId="7" borderId="2" xfId="0" applyFont="1" applyFill="1" applyBorder="1" applyAlignment="1">
      <alignment horizontal="center" vertical="center"/>
    </xf>
    <xf numFmtId="0" fontId="72" fillId="7" borderId="164" xfId="0" applyFont="1" applyFill="1" applyBorder="1" applyAlignment="1">
      <alignment horizontal="right" vertical="center" wrapText="1"/>
    </xf>
    <xf numFmtId="0" fontId="72" fillId="0" borderId="10" xfId="0" applyFont="1" applyBorder="1" applyAlignment="1" applyProtection="1">
      <alignment vertical="center" wrapText="1"/>
      <protection locked="0"/>
    </xf>
    <xf numFmtId="0" fontId="72" fillId="7" borderId="15" xfId="0" applyFont="1" applyFill="1" applyBorder="1" applyAlignment="1">
      <alignment horizontal="right" vertical="center" wrapText="1"/>
    </xf>
    <xf numFmtId="0" fontId="72" fillId="0" borderId="4" xfId="0" applyFont="1" applyBorder="1" applyAlignment="1" applyProtection="1">
      <alignment horizontal="center" vertical="center" wrapText="1"/>
      <protection locked="0"/>
    </xf>
    <xf numFmtId="0" fontId="72" fillId="7" borderId="98" xfId="0" applyFont="1" applyFill="1" applyBorder="1" applyAlignment="1">
      <alignment horizontal="right" vertical="center" wrapText="1"/>
    </xf>
    <xf numFmtId="0" fontId="72" fillId="0" borderId="4" xfId="0" applyFont="1" applyBorder="1" applyAlignment="1" applyProtection="1">
      <alignment horizontal="right" vertical="center" wrapText="1"/>
      <protection locked="0"/>
    </xf>
    <xf numFmtId="0" fontId="72" fillId="0" borderId="10" xfId="0" applyFont="1" applyBorder="1" applyAlignment="1">
      <alignment horizontal="center" vertical="center" wrapText="1"/>
    </xf>
    <xf numFmtId="0" fontId="71" fillId="7" borderId="166" xfId="0" applyFont="1" applyFill="1" applyBorder="1" applyAlignment="1">
      <alignment horizontal="right" vertical="center" wrapText="1"/>
    </xf>
    <xf numFmtId="0" fontId="72" fillId="8" borderId="164" xfId="0" applyFont="1" applyFill="1" applyBorder="1" applyAlignment="1">
      <alignment horizontal="right" vertical="center" wrapText="1"/>
    </xf>
    <xf numFmtId="0" fontId="71" fillId="7" borderId="176" xfId="0" applyFont="1" applyFill="1" applyBorder="1" applyAlignment="1">
      <alignment horizontal="right" vertical="center" wrapText="1"/>
    </xf>
    <xf numFmtId="0" fontId="72" fillId="0" borderId="73" xfId="0" applyFont="1" applyBorder="1" applyAlignment="1">
      <alignment horizontal="left" vertical="center" wrapText="1"/>
    </xf>
    <xf numFmtId="0" fontId="72" fillId="0" borderId="74" xfId="0" applyFont="1" applyBorder="1" applyAlignment="1">
      <alignment horizontal="left" vertical="center" wrapText="1"/>
    </xf>
    <xf numFmtId="0" fontId="71" fillId="3" borderId="0" xfId="0" applyFont="1" applyFill="1"/>
    <xf numFmtId="0" fontId="44" fillId="0" borderId="0" xfId="0" applyFont="1"/>
    <xf numFmtId="0" fontId="110" fillId="0" borderId="0" xfId="0" applyFont="1" applyAlignment="1">
      <alignment horizontal="right" vertical="top"/>
    </xf>
    <xf numFmtId="0" fontId="44" fillId="4" borderId="0" xfId="0" applyFont="1" applyFill="1"/>
    <xf numFmtId="0" fontId="72" fillId="4" borderId="0" xfId="0" applyFont="1" applyFill="1"/>
    <xf numFmtId="0" fontId="110" fillId="0" borderId="0" xfId="0" applyFont="1" applyAlignment="1">
      <alignment vertical="center"/>
    </xf>
    <xf numFmtId="0" fontId="44" fillId="0" borderId="0" xfId="0" applyFont="1" applyAlignment="1">
      <alignment horizontal="center"/>
    </xf>
    <xf numFmtId="0" fontId="49" fillId="0" borderId="0" xfId="0" applyFont="1"/>
    <xf numFmtId="0" fontId="92" fillId="4" borderId="0" xfId="0" applyFont="1" applyFill="1"/>
    <xf numFmtId="0" fontId="72" fillId="0" borderId="54" xfId="0" applyFont="1" applyBorder="1"/>
    <xf numFmtId="0" fontId="44" fillId="0" borderId="54" xfId="0" applyFont="1" applyBorder="1"/>
    <xf numFmtId="0" fontId="44" fillId="0" borderId="54" xfId="0" applyFont="1" applyBorder="1" applyAlignment="1">
      <alignment horizontal="center"/>
    </xf>
    <xf numFmtId="0" fontId="44" fillId="0" borderId="0" xfId="0" applyFont="1" applyAlignment="1">
      <alignment vertical="center"/>
    </xf>
    <xf numFmtId="0" fontId="44" fillId="0" borderId="93" xfId="0" applyFont="1" applyBorder="1" applyAlignment="1">
      <alignment horizontal="center" vertical="center" wrapText="1"/>
    </xf>
    <xf numFmtId="0" fontId="72" fillId="4" borderId="52" xfId="0" applyFont="1" applyFill="1" applyBorder="1"/>
    <xf numFmtId="0" fontId="72" fillId="4" borderId="50" xfId="0" applyFont="1" applyFill="1" applyBorder="1"/>
    <xf numFmtId="0" fontId="44" fillId="0" borderId="52" xfId="0" applyFont="1" applyBorder="1" applyAlignment="1">
      <alignment vertical="center"/>
    </xf>
    <xf numFmtId="0" fontId="72" fillId="4" borderId="0" xfId="0" applyFont="1" applyFill="1" applyAlignment="1">
      <alignment vertical="center"/>
    </xf>
    <xf numFmtId="0" fontId="71" fillId="0" borderId="0" xfId="0" applyFont="1" applyAlignment="1">
      <alignment wrapText="1"/>
    </xf>
    <xf numFmtId="0" fontId="44" fillId="0" borderId="45" xfId="0" applyFont="1" applyBorder="1" applyAlignment="1">
      <alignment vertical="top" wrapText="1"/>
    </xf>
    <xf numFmtId="0" fontId="44" fillId="0" borderId="1" xfId="0" applyFont="1" applyBorder="1" applyAlignment="1">
      <alignment vertical="center"/>
    </xf>
    <xf numFmtId="0" fontId="44" fillId="0" borderId="0" xfId="0" applyFont="1" applyAlignment="1">
      <alignment vertical="top" wrapText="1"/>
    </xf>
    <xf numFmtId="0" fontId="44" fillId="0" borderId="106" xfId="0" applyFont="1" applyBorder="1" applyAlignment="1">
      <alignment vertical="center"/>
    </xf>
    <xf numFmtId="0" fontId="44" fillId="4" borderId="6" xfId="0" applyFont="1" applyFill="1" applyBorder="1"/>
    <xf numFmtId="0" fontId="44" fillId="4" borderId="52" xfId="0" applyFont="1" applyFill="1" applyBorder="1"/>
    <xf numFmtId="0" fontId="44" fillId="4" borderId="0" xfId="0" applyFont="1" applyFill="1" applyAlignment="1">
      <alignment horizontal="left" vertical="center"/>
    </xf>
    <xf numFmtId="0" fontId="44" fillId="4" borderId="0" xfId="0" applyFont="1" applyFill="1" applyAlignment="1">
      <alignment vertical="center"/>
    </xf>
    <xf numFmtId="0" fontId="44" fillId="0" borderId="6" xfId="0" applyFont="1" applyBorder="1"/>
    <xf numFmtId="0" fontId="113" fillId="0" borderId="0" xfId="0" applyFont="1" applyAlignment="1">
      <alignment vertical="center" wrapText="1"/>
    </xf>
    <xf numFmtId="0" fontId="112" fillId="4" borderId="0" xfId="0" applyFont="1" applyFill="1" applyAlignment="1">
      <alignment horizontal="justify"/>
    </xf>
    <xf numFmtId="0" fontId="113" fillId="0" borderId="0" xfId="0" applyFont="1" applyAlignment="1">
      <alignment horizontal="justify" vertical="center"/>
    </xf>
    <xf numFmtId="0" fontId="44" fillId="0" borderId="57" xfId="0" applyFont="1" applyBorder="1" applyAlignment="1">
      <alignment horizontal="left" vertical="center" indent="1"/>
    </xf>
    <xf numFmtId="0" fontId="73" fillId="0" borderId="115" xfId="0" applyFont="1" applyBorder="1" applyAlignment="1" applyProtection="1">
      <alignment horizontal="center" vertical="center"/>
      <protection locked="0"/>
    </xf>
    <xf numFmtId="0" fontId="44" fillId="0" borderId="54" xfId="0" applyFont="1" applyBorder="1" applyAlignment="1">
      <alignment vertical="center"/>
    </xf>
    <xf numFmtId="0" fontId="44" fillId="0" borderId="57" xfId="0" applyFont="1" applyBorder="1" applyAlignment="1">
      <alignment vertical="center"/>
    </xf>
    <xf numFmtId="0" fontId="44" fillId="0" borderId="115" xfId="0" applyFont="1" applyBorder="1" applyAlignment="1">
      <alignment horizontal="center" vertical="center"/>
    </xf>
    <xf numFmtId="0" fontId="49" fillId="0" borderId="57" xfId="0" applyFont="1" applyBorder="1" applyAlignment="1">
      <alignment horizontal="left" vertical="center" indent="1" shrinkToFit="1"/>
    </xf>
    <xf numFmtId="0" fontId="44" fillId="0" borderId="44" xfId="0" applyFont="1" applyBorder="1" applyAlignment="1">
      <alignment horizontal="left" vertical="center" indent="1"/>
    </xf>
    <xf numFmtId="0" fontId="45" fillId="0" borderId="36" xfId="0" applyFont="1" applyBorder="1" applyAlignment="1">
      <alignment horizontal="left" vertical="center"/>
    </xf>
    <xf numFmtId="0" fontId="36" fillId="0" borderId="0" xfId="3" applyFont="1" applyAlignment="1"/>
    <xf numFmtId="0" fontId="36" fillId="0" borderId="0" xfId="3" applyFont="1">
      <alignment vertical="center"/>
    </xf>
    <xf numFmtId="0" fontId="36" fillId="0" borderId="8" xfId="3" applyFont="1" applyBorder="1">
      <alignment vertical="center"/>
    </xf>
    <xf numFmtId="0" fontId="36" fillId="0" borderId="5" xfId="3" applyFont="1" applyBorder="1">
      <alignment vertical="center"/>
    </xf>
    <xf numFmtId="0" fontId="36" fillId="0" borderId="96" xfId="3" applyFont="1" applyBorder="1">
      <alignment vertical="center"/>
    </xf>
    <xf numFmtId="0" fontId="36" fillId="0" borderId="11" xfId="3" applyFont="1" applyBorder="1">
      <alignment vertical="center"/>
    </xf>
    <xf numFmtId="0" fontId="36" fillId="0" borderId="1" xfId="3" applyFont="1" applyBorder="1">
      <alignment vertical="center"/>
    </xf>
    <xf numFmtId="0" fontId="36" fillId="0" borderId="97" xfId="3" applyFont="1" applyBorder="1">
      <alignment vertical="center"/>
    </xf>
    <xf numFmtId="0" fontId="36" fillId="0" borderId="8" xfId="3" applyFont="1" applyBorder="1" applyAlignment="1">
      <alignment horizontal="left" vertical="center"/>
    </xf>
    <xf numFmtId="0" fontId="36" fillId="0" borderId="4" xfId="3" applyFont="1" applyBorder="1" applyAlignment="1">
      <alignment vertical="center" wrapText="1"/>
    </xf>
    <xf numFmtId="0" fontId="36" fillId="0" borderId="4" xfId="3" applyFont="1" applyBorder="1">
      <alignment vertical="center"/>
    </xf>
    <xf numFmtId="0" fontId="36" fillId="0" borderId="98" xfId="3" applyFont="1" applyBorder="1" applyAlignment="1" applyProtection="1">
      <alignment horizontal="center" vertical="center" wrapText="1"/>
      <protection locked="0"/>
    </xf>
    <xf numFmtId="0" fontId="36" fillId="0" borderId="4" xfId="3" applyFont="1" applyBorder="1" applyAlignment="1" applyProtection="1">
      <alignment horizontal="center" vertical="center" shrinkToFit="1"/>
      <protection locked="0"/>
    </xf>
    <xf numFmtId="0" fontId="36" fillId="0" borderId="4" xfId="3" applyFont="1" applyBorder="1" applyAlignment="1">
      <alignment horizontal="center" vertical="center" shrinkToFit="1"/>
    </xf>
    <xf numFmtId="0" fontId="36" fillId="0" borderId="99" xfId="3" applyFont="1" applyBorder="1" applyAlignment="1">
      <alignment horizontal="center" vertical="center" shrinkToFit="1"/>
    </xf>
    <xf numFmtId="0" fontId="117" fillId="0" borderId="100" xfId="3" applyFont="1" applyBorder="1" applyAlignment="1">
      <alignment horizontal="center" vertical="center" shrinkToFit="1"/>
    </xf>
    <xf numFmtId="0" fontId="36" fillId="0" borderId="10" xfId="3" applyFont="1" applyBorder="1" applyAlignment="1">
      <alignment horizontal="center" vertical="center" shrinkToFit="1"/>
    </xf>
    <xf numFmtId="0" fontId="36" fillId="0" borderId="5" xfId="3" applyFont="1" applyBorder="1" applyAlignment="1">
      <alignment horizontal="center" vertical="center"/>
    </xf>
    <xf numFmtId="0" fontId="36" fillId="0" borderId="5" xfId="3" applyFont="1" applyBorder="1" applyAlignment="1">
      <alignment vertical="center" shrinkToFit="1"/>
    </xf>
    <xf numFmtId="0" fontId="36" fillId="0" borderId="0" xfId="3" applyFont="1" applyAlignment="1">
      <alignment horizontal="left" vertical="center"/>
    </xf>
    <xf numFmtId="0" fontId="118" fillId="0" borderId="0" xfId="3" applyFont="1">
      <alignment vertical="center"/>
    </xf>
    <xf numFmtId="0" fontId="74" fillId="0" borderId="0" xfId="0" applyFont="1"/>
    <xf numFmtId="58" fontId="72" fillId="0" borderId="0" xfId="0" applyNumberFormat="1" applyFont="1" applyAlignment="1">
      <alignment horizontal="right"/>
    </xf>
    <xf numFmtId="0" fontId="72" fillId="0" borderId="1" xfId="0" applyFont="1" applyBorder="1" applyAlignment="1">
      <alignment horizontal="right"/>
    </xf>
    <xf numFmtId="0" fontId="119" fillId="0" borderId="0" xfId="0" applyFont="1"/>
    <xf numFmtId="0" fontId="72" fillId="0" borderId="162" xfId="0" applyFont="1" applyBorder="1" applyAlignment="1">
      <alignment horizontal="center" vertical="center" wrapText="1" shrinkToFit="1"/>
    </xf>
    <xf numFmtId="0" fontId="72" fillId="0" borderId="66" xfId="0" applyFont="1" applyBorder="1" applyAlignment="1">
      <alignment horizontal="center" vertical="center" wrapText="1" shrinkToFit="1"/>
    </xf>
    <xf numFmtId="0" fontId="73" fillId="0" borderId="26" xfId="0" applyFont="1" applyBorder="1" applyAlignment="1" applyProtection="1">
      <alignment horizontal="center" vertical="center"/>
      <protection locked="0"/>
    </xf>
    <xf numFmtId="0" fontId="72" fillId="0" borderId="0" xfId="0" applyFont="1" applyAlignment="1">
      <alignment vertical="center" wrapText="1"/>
    </xf>
    <xf numFmtId="0" fontId="73" fillId="0" borderId="128" xfId="0" applyFont="1" applyBorder="1" applyAlignment="1" applyProtection="1">
      <alignment horizontal="center" vertical="center" shrinkToFit="1"/>
      <protection locked="0"/>
    </xf>
    <xf numFmtId="0" fontId="73" fillId="0" borderId="129" xfId="0" applyFont="1" applyBorder="1" applyAlignment="1" applyProtection="1">
      <alignment horizontal="center" vertical="center"/>
      <protection locked="0"/>
    </xf>
    <xf numFmtId="0" fontId="72" fillId="0" borderId="134" xfId="0" applyFont="1" applyBorder="1" applyAlignment="1">
      <alignment vertical="center" wrapText="1"/>
    </xf>
    <xf numFmtId="0" fontId="73" fillId="0" borderId="28" xfId="0" applyFont="1" applyBorder="1" applyAlignment="1" applyProtection="1">
      <alignment horizontal="center" vertical="center"/>
      <protection locked="0"/>
    </xf>
    <xf numFmtId="0" fontId="72" fillId="0" borderId="132" xfId="0" applyFont="1" applyBorder="1" applyAlignment="1">
      <alignment vertical="center" wrapText="1"/>
    </xf>
    <xf numFmtId="0" fontId="73" fillId="0" borderId="64" xfId="0" applyFont="1" applyBorder="1" applyAlignment="1" applyProtection="1">
      <alignment horizontal="center" vertical="center" shrinkToFit="1"/>
      <protection locked="0"/>
    </xf>
    <xf numFmtId="0" fontId="73" fillId="0" borderId="95" xfId="0" applyFont="1" applyBorder="1" applyAlignment="1" applyProtection="1">
      <alignment horizontal="center" vertical="center"/>
      <protection locked="0"/>
    </xf>
    <xf numFmtId="0" fontId="72" fillId="0" borderId="174" xfId="0" applyFont="1" applyBorder="1" applyAlignment="1">
      <alignment vertical="center" wrapText="1"/>
    </xf>
    <xf numFmtId="0" fontId="71" fillId="0" borderId="0" xfId="0" applyFont="1" applyAlignment="1">
      <alignment horizontal="center" vertical="top" shrinkToFit="1"/>
    </xf>
    <xf numFmtId="0" fontId="104" fillId="0" borderId="0" xfId="0" applyFont="1" applyAlignment="1">
      <alignment horizontal="center" vertical="top" shrinkToFit="1"/>
    </xf>
    <xf numFmtId="0" fontId="72" fillId="3" borderId="0" xfId="0" applyFont="1" applyFill="1"/>
    <xf numFmtId="0" fontId="72" fillId="3" borderId="0" xfId="0" applyFont="1" applyFill="1" applyAlignment="1">
      <alignment horizontal="right"/>
    </xf>
    <xf numFmtId="0" fontId="71" fillId="9" borderId="0" xfId="0" applyFont="1" applyFill="1"/>
    <xf numFmtId="0" fontId="69" fillId="0" borderId="2" xfId="0" applyFont="1" applyBorder="1" applyAlignment="1">
      <alignment horizontal="center" vertical="center"/>
    </xf>
    <xf numFmtId="58" fontId="101" fillId="0" borderId="0" xfId="0" applyNumberFormat="1" applyFont="1" applyAlignment="1">
      <alignment horizontal="center" vertical="center" shrinkToFit="1"/>
    </xf>
    <xf numFmtId="0" fontId="69" fillId="0" borderId="0" xfId="0" applyFont="1" applyAlignment="1">
      <alignment horizontal="center"/>
    </xf>
    <xf numFmtId="0" fontId="69" fillId="0" borderId="0" xfId="0" applyFont="1"/>
    <xf numFmtId="31" fontId="120" fillId="0" borderId="0" xfId="0" applyNumberFormat="1" applyFont="1" applyAlignment="1">
      <alignment horizontal="center"/>
    </xf>
    <xf numFmtId="31" fontId="120" fillId="0" borderId="0" xfId="0" applyNumberFormat="1" applyFont="1" applyAlignment="1">
      <alignment shrinkToFit="1"/>
    </xf>
    <xf numFmtId="0" fontId="120" fillId="0" borderId="0" xfId="0" applyFont="1" applyAlignment="1">
      <alignment horizontal="left"/>
    </xf>
    <xf numFmtId="0" fontId="120" fillId="0" borderId="0" xfId="0" applyFont="1" applyAlignment="1">
      <alignment horizontal="center"/>
    </xf>
    <xf numFmtId="0" fontId="71" fillId="0" borderId="0" xfId="0" applyFont="1" applyAlignment="1">
      <alignment horizontal="center" vertical="top"/>
    </xf>
    <xf numFmtId="181" fontId="114" fillId="0" borderId="86" xfId="0" applyNumberFormat="1" applyFont="1" applyBorder="1" applyAlignment="1">
      <alignment horizontal="center" vertical="center" shrinkToFit="1"/>
    </xf>
    <xf numFmtId="181" fontId="114" fillId="0" borderId="76" xfId="0" applyNumberFormat="1" applyFont="1" applyBorder="1" applyAlignment="1">
      <alignment horizontal="center" vertical="center" shrinkToFit="1"/>
    </xf>
    <xf numFmtId="181" fontId="114" fillId="0" borderId="77" xfId="0" applyNumberFormat="1" applyFont="1" applyBorder="1" applyAlignment="1">
      <alignment horizontal="center" vertical="center" shrinkToFit="1"/>
    </xf>
    <xf numFmtId="0" fontId="71" fillId="0" borderId="2" xfId="0" applyFont="1" applyBorder="1" applyAlignment="1">
      <alignment horizontal="center" vertical="center"/>
    </xf>
    <xf numFmtId="0" fontId="71" fillId="0" borderId="86" xfId="0" applyFont="1" applyBorder="1" applyAlignment="1">
      <alignment horizontal="center" vertical="center" shrinkToFit="1"/>
    </xf>
    <xf numFmtId="0" fontId="71" fillId="0" borderId="76" xfId="0" applyFont="1" applyBorder="1" applyAlignment="1">
      <alignment horizontal="center" vertical="center" shrinkToFit="1"/>
    </xf>
    <xf numFmtId="0" fontId="71" fillId="0" borderId="77" xfId="0" applyFont="1" applyBorder="1" applyAlignment="1">
      <alignment horizontal="center" vertical="center" shrinkToFit="1"/>
    </xf>
    <xf numFmtId="183" fontId="71" fillId="0" borderId="0" xfId="0" applyNumberFormat="1" applyFont="1"/>
    <xf numFmtId="0" fontId="69" fillId="0" borderId="27" xfId="0" applyFont="1" applyBorder="1" applyAlignment="1">
      <alignment horizontal="center"/>
    </xf>
    <xf numFmtId="0" fontId="69" fillId="0" borderId="163" xfId="0" applyFont="1" applyBorder="1" applyAlignment="1" applyProtection="1">
      <alignment horizontal="center" vertical="top" textRotation="255" shrinkToFit="1"/>
      <protection locked="0"/>
    </xf>
    <xf numFmtId="0" fontId="69" fillId="0" borderId="76" xfId="0" applyFont="1" applyBorder="1" applyAlignment="1" applyProtection="1">
      <alignment horizontal="center" vertical="top" textRotation="255" shrinkToFit="1"/>
      <protection locked="0"/>
    </xf>
    <xf numFmtId="0" fontId="69" fillId="0" borderId="77" xfId="0" applyFont="1" applyBorder="1" applyAlignment="1" applyProtection="1">
      <alignment horizontal="center" vertical="top" textRotation="255" shrinkToFit="1"/>
      <protection locked="0"/>
    </xf>
    <xf numFmtId="0" fontId="72" fillId="0" borderId="2" xfId="0" applyFont="1" applyBorder="1" applyAlignment="1">
      <alignment horizontal="center" vertical="center" shrinkToFit="1"/>
    </xf>
    <xf numFmtId="0" fontId="69" fillId="0" borderId="86" xfId="0" applyFont="1" applyBorder="1" applyAlignment="1" applyProtection="1">
      <alignment horizontal="center" vertical="center" textRotation="255" shrinkToFit="1"/>
      <protection locked="0"/>
    </xf>
    <xf numFmtId="0" fontId="69" fillId="0" borderId="76" xfId="0" applyFont="1" applyBorder="1" applyAlignment="1" applyProtection="1">
      <alignment horizontal="center" vertical="center" textRotation="255" shrinkToFit="1"/>
      <protection locked="0"/>
    </xf>
    <xf numFmtId="0" fontId="69" fillId="0" borderId="76" xfId="0" applyFont="1" applyBorder="1" applyAlignment="1" applyProtection="1">
      <alignment horizontal="center" vertical="center" shrinkToFit="1"/>
      <protection locked="0"/>
    </xf>
    <xf numFmtId="0" fontId="69" fillId="0" borderId="85" xfId="0" applyFont="1" applyBorder="1" applyAlignment="1" applyProtection="1">
      <alignment horizontal="center" vertical="center" textRotation="255" shrinkToFit="1"/>
      <protection locked="0"/>
    </xf>
    <xf numFmtId="0" fontId="58" fillId="0" borderId="0" xfId="0" applyFont="1"/>
    <xf numFmtId="179" fontId="69" fillId="0" borderId="8" xfId="7" applyNumberFormat="1" applyFont="1" applyBorder="1" applyAlignment="1" applyProtection="1">
      <alignment horizontal="center" vertical="center"/>
      <protection locked="0"/>
    </xf>
    <xf numFmtId="179" fontId="69" fillId="0" borderId="79" xfId="7" applyNumberFormat="1" applyFont="1" applyBorder="1" applyAlignment="1" applyProtection="1">
      <alignment horizontal="center" vertical="center"/>
      <protection locked="0"/>
    </xf>
    <xf numFmtId="179" fontId="69" fillId="0" borderId="9" xfId="7" applyNumberFormat="1" applyFont="1" applyBorder="1" applyAlignment="1" applyProtection="1">
      <alignment horizontal="center" vertical="center"/>
      <protection locked="0"/>
    </xf>
    <xf numFmtId="179" fontId="69" fillId="0" borderId="6" xfId="7" applyNumberFormat="1" applyFont="1" applyBorder="1" applyAlignment="1" applyProtection="1">
      <alignment horizontal="center" vertical="center"/>
      <protection locked="0"/>
    </xf>
    <xf numFmtId="179" fontId="69" fillId="0" borderId="82" xfId="7" applyNumberFormat="1" applyFont="1" applyBorder="1" applyAlignment="1" applyProtection="1">
      <alignment horizontal="center" vertical="center"/>
      <protection locked="0"/>
    </xf>
    <xf numFmtId="179" fontId="69" fillId="0" borderId="7" xfId="7" applyNumberFormat="1" applyFont="1" applyBorder="1" applyAlignment="1" applyProtection="1">
      <alignment horizontal="center" vertical="center"/>
      <protection locked="0"/>
    </xf>
    <xf numFmtId="179" fontId="69" fillId="0" borderId="11" xfId="7" applyNumberFormat="1" applyFont="1" applyBorder="1" applyAlignment="1" applyProtection="1">
      <alignment horizontal="center" vertical="center"/>
      <protection locked="0"/>
    </xf>
    <xf numFmtId="179" fontId="69" fillId="0" borderId="89" xfId="7" applyNumberFormat="1" applyFont="1" applyBorder="1" applyAlignment="1" applyProtection="1">
      <alignment horizontal="center" vertical="center"/>
      <protection locked="0"/>
    </xf>
    <xf numFmtId="179" fontId="69" fillId="0" borderId="12" xfId="7" applyNumberFormat="1" applyFont="1" applyBorder="1" applyAlignment="1" applyProtection="1">
      <alignment horizontal="center" vertical="center"/>
      <protection locked="0"/>
    </xf>
    <xf numFmtId="179" fontId="58" fillId="0" borderId="57" xfId="0" applyNumberFormat="1" applyFont="1" applyBorder="1"/>
    <xf numFmtId="0" fontId="69" fillId="0" borderId="163" xfId="0" applyFont="1" applyBorder="1" applyAlignment="1" applyProtection="1">
      <alignment horizontal="center" vertical="center" textRotation="255" shrinkToFit="1"/>
      <protection locked="0"/>
    </xf>
    <xf numFmtId="0" fontId="58" fillId="0" borderId="0" xfId="0" applyFont="1" applyAlignment="1">
      <alignment vertical="center"/>
    </xf>
    <xf numFmtId="179" fontId="69" fillId="0" borderId="168" xfId="7" applyNumberFormat="1" applyFont="1" applyBorder="1" applyAlignment="1" applyProtection="1">
      <alignment horizontal="center" vertical="center"/>
      <protection locked="0"/>
    </xf>
    <xf numFmtId="179" fontId="69" fillId="0" borderId="169" xfId="7" applyNumberFormat="1" applyFont="1" applyBorder="1" applyAlignment="1" applyProtection="1">
      <alignment horizontal="center" vertical="center"/>
      <protection locked="0"/>
    </xf>
    <xf numFmtId="179" fontId="69" fillId="0" borderId="170" xfId="7" applyNumberFormat="1" applyFont="1" applyBorder="1" applyAlignment="1" applyProtection="1">
      <alignment horizontal="center" vertical="center"/>
      <protection locked="0"/>
    </xf>
    <xf numFmtId="179" fontId="69" fillId="0" borderId="171" xfId="7" applyNumberFormat="1" applyFont="1" applyBorder="1" applyAlignment="1" applyProtection="1">
      <alignment horizontal="center" vertical="center"/>
      <protection locked="0"/>
    </xf>
    <xf numFmtId="179" fontId="69" fillId="0" borderId="172" xfId="7" applyNumberFormat="1" applyFont="1" applyBorder="1" applyAlignment="1" applyProtection="1">
      <alignment horizontal="center" vertical="center"/>
      <protection locked="0"/>
    </xf>
    <xf numFmtId="179" fontId="69" fillId="0" borderId="173" xfId="7" applyNumberFormat="1" applyFont="1" applyBorder="1" applyAlignment="1" applyProtection="1">
      <alignment horizontal="center" vertical="center"/>
      <protection locked="0"/>
    </xf>
    <xf numFmtId="179" fontId="69" fillId="10" borderId="11" xfId="7" applyNumberFormat="1" applyFont="1" applyFill="1" applyBorder="1" applyAlignment="1" applyProtection="1">
      <alignment horizontal="center" vertical="center"/>
      <protection locked="0"/>
    </xf>
    <xf numFmtId="0" fontId="71" fillId="0" borderId="0" xfId="0" applyFont="1" applyAlignment="1">
      <alignment horizontal="left"/>
    </xf>
    <xf numFmtId="0" fontId="71" fillId="0" borderId="5" xfId="0" applyFont="1" applyBorder="1" applyAlignment="1">
      <alignment vertical="center" textRotation="255"/>
    </xf>
    <xf numFmtId="0" fontId="71" fillId="0" borderId="4" xfId="0" applyFont="1" applyBorder="1" applyAlignment="1">
      <alignment horizontal="center" vertical="center"/>
    </xf>
    <xf numFmtId="0" fontId="58" fillId="0" borderId="0" xfId="0" applyFont="1" applyAlignment="1">
      <alignment horizontal="center" vertical="center" wrapText="1"/>
    </xf>
    <xf numFmtId="185" fontId="71" fillId="0" borderId="0" xfId="0" applyNumberFormat="1" applyFont="1" applyAlignment="1">
      <alignment horizontal="center" vertical="center"/>
    </xf>
    <xf numFmtId="0" fontId="71" fillId="0" borderId="0" xfId="0" applyFont="1" applyAlignment="1">
      <alignment vertical="center" shrinkToFit="1"/>
    </xf>
    <xf numFmtId="0" fontId="121" fillId="0" borderId="0" xfId="0" applyFont="1" applyAlignment="1">
      <alignment vertical="center"/>
    </xf>
    <xf numFmtId="0" fontId="122" fillId="0" borderId="0" xfId="0" applyFont="1" applyAlignment="1">
      <alignment horizontal="right" vertical="center"/>
    </xf>
    <xf numFmtId="0" fontId="123" fillId="0" borderId="0" xfId="0" applyFont="1" applyAlignment="1">
      <alignment horizontal="right" vertical="center"/>
    </xf>
    <xf numFmtId="0" fontId="122" fillId="0" borderId="0" xfId="0" applyFont="1" applyAlignment="1">
      <alignment vertical="center"/>
    </xf>
    <xf numFmtId="0" fontId="121" fillId="0" borderId="1" xfId="0" applyFont="1" applyBorder="1" applyAlignment="1">
      <alignment vertical="center"/>
    </xf>
    <xf numFmtId="0" fontId="122" fillId="0" borderId="0" xfId="0" applyFont="1" applyAlignment="1">
      <alignment horizontal="center" vertical="center"/>
    </xf>
    <xf numFmtId="0" fontId="124" fillId="0" borderId="0" xfId="0" applyFont="1" applyAlignment="1">
      <alignment vertical="center"/>
    </xf>
    <xf numFmtId="0" fontId="122" fillId="0" borderId="0" xfId="0" applyFont="1" applyAlignment="1">
      <alignment horizontal="left" vertical="center"/>
    </xf>
    <xf numFmtId="0" fontId="121" fillId="0" borderId="0" xfId="0" applyFont="1" applyAlignment="1">
      <alignment vertical="center" shrinkToFit="1"/>
    </xf>
    <xf numFmtId="0" fontId="125" fillId="0" borderId="0" xfId="0" applyFont="1" applyAlignment="1">
      <alignment horizontal="left" vertical="center"/>
    </xf>
    <xf numFmtId="0" fontId="122" fillId="0" borderId="13" xfId="0" applyFont="1" applyBorder="1" applyAlignment="1">
      <alignment vertical="center"/>
    </xf>
    <xf numFmtId="0" fontId="122" fillId="0" borderId="14" xfId="0" applyFont="1" applyBorder="1" applyAlignment="1">
      <alignment vertical="center"/>
    </xf>
    <xf numFmtId="0" fontId="122" fillId="0" borderId="15" xfId="0" applyFont="1" applyBorder="1" applyAlignment="1">
      <alignment vertical="center"/>
    </xf>
    <xf numFmtId="0" fontId="121" fillId="0" borderId="16" xfId="0" applyFont="1" applyBorder="1" applyAlignment="1">
      <alignment vertical="center"/>
    </xf>
    <xf numFmtId="0" fontId="122" fillId="0" borderId="17" xfId="0" applyFont="1" applyBorder="1" applyAlignment="1">
      <alignment vertical="center"/>
    </xf>
    <xf numFmtId="0" fontId="122" fillId="0" borderId="0" xfId="0" applyFont="1" applyAlignment="1">
      <alignment vertical="center" wrapText="1"/>
    </xf>
    <xf numFmtId="0" fontId="122" fillId="0" borderId="16" xfId="0" applyFont="1" applyBorder="1" applyAlignment="1">
      <alignment vertical="center" wrapText="1"/>
    </xf>
    <xf numFmtId="0" fontId="122" fillId="0" borderId="17" xfId="0" applyFont="1" applyBorder="1" applyAlignment="1">
      <alignment vertical="center" wrapText="1"/>
    </xf>
    <xf numFmtId="0" fontId="122" fillId="0" borderId="16" xfId="0" applyFont="1" applyBorder="1" applyAlignment="1">
      <alignment vertical="center"/>
    </xf>
    <xf numFmtId="0" fontId="121" fillId="0" borderId="18" xfId="0" applyFont="1" applyBorder="1" applyAlignment="1">
      <alignment vertical="center"/>
    </xf>
    <xf numFmtId="0" fontId="121" fillId="0" borderId="19" xfId="0" applyFont="1" applyBorder="1" applyAlignment="1">
      <alignment vertical="center"/>
    </xf>
    <xf numFmtId="0" fontId="122" fillId="0" borderId="19" xfId="0" applyFont="1" applyBorder="1" applyAlignment="1">
      <alignment vertical="center" wrapText="1"/>
    </xf>
    <xf numFmtId="0" fontId="122" fillId="0" borderId="20" xfId="0" applyFont="1" applyBorder="1" applyAlignment="1">
      <alignment vertical="center" wrapText="1"/>
    </xf>
    <xf numFmtId="0" fontId="92" fillId="0" borderId="0" xfId="0" applyFont="1" applyAlignment="1">
      <alignment vertical="center"/>
    </xf>
    <xf numFmtId="0" fontId="93" fillId="0" borderId="0" xfId="0" applyFont="1" applyAlignment="1">
      <alignment vertical="center"/>
    </xf>
    <xf numFmtId="0" fontId="93" fillId="0" borderId="0" xfId="0" applyFont="1" applyAlignment="1">
      <alignment horizontal="left" vertical="center"/>
    </xf>
    <xf numFmtId="0" fontId="93" fillId="0" borderId="0" xfId="0" applyFont="1" applyAlignment="1">
      <alignment horizontal="right" vertical="center"/>
    </xf>
    <xf numFmtId="0" fontId="49" fillId="0" borderId="0" xfId="0" applyFont="1" applyAlignment="1">
      <alignment horizontal="right" vertical="center"/>
    </xf>
    <xf numFmtId="0" fontId="92" fillId="0" borderId="0" xfId="0" applyFont="1" applyAlignment="1">
      <alignment horizontal="right" vertical="center"/>
    </xf>
    <xf numFmtId="0" fontId="126" fillId="0" borderId="0" xfId="0" applyFont="1" applyAlignment="1">
      <alignment vertical="center"/>
    </xf>
    <xf numFmtId="56" fontId="126" fillId="0" borderId="0" xfId="0" applyNumberFormat="1" applyFont="1" applyAlignment="1">
      <alignment vertical="center"/>
    </xf>
    <xf numFmtId="0" fontId="127" fillId="0" borderId="0" xfId="0" applyFont="1" applyAlignment="1">
      <alignment vertical="center"/>
    </xf>
    <xf numFmtId="49" fontId="71" fillId="0" borderId="0" xfId="5" applyNumberFormat="1" applyFont="1"/>
    <xf numFmtId="0" fontId="128" fillId="0" borderId="0" xfId="0" applyFont="1" applyAlignment="1">
      <alignment vertical="center" shrinkToFit="1"/>
    </xf>
    <xf numFmtId="0" fontId="126" fillId="0" borderId="0" xfId="0" applyFont="1" applyAlignment="1">
      <alignment horizontal="center" vertical="center"/>
    </xf>
    <xf numFmtId="0" fontId="126" fillId="0" borderId="0" xfId="0" applyFont="1" applyAlignment="1">
      <alignment vertical="center" shrinkToFit="1"/>
    </xf>
    <xf numFmtId="0" fontId="93" fillId="0" borderId="0" xfId="0" applyFont="1" applyAlignment="1">
      <alignment vertical="center" shrinkToFit="1"/>
    </xf>
    <xf numFmtId="46" fontId="126" fillId="0" borderId="0" xfId="0" applyNumberFormat="1" applyFont="1" applyAlignment="1">
      <alignment horizontal="right" vertical="center"/>
    </xf>
    <xf numFmtId="0" fontId="126" fillId="0" borderId="0" xfId="0" applyFont="1" applyAlignment="1">
      <alignment horizontal="right" vertical="center"/>
    </xf>
    <xf numFmtId="0" fontId="126" fillId="0" borderId="0" xfId="0" applyFont="1" applyAlignment="1">
      <alignment horizontal="left" vertical="center"/>
    </xf>
    <xf numFmtId="0" fontId="129" fillId="0" borderId="0" xfId="0" applyFont="1" applyAlignment="1">
      <alignment horizontal="center" vertical="center"/>
    </xf>
    <xf numFmtId="0" fontId="93" fillId="0" borderId="0" xfId="0" applyFont="1" applyAlignment="1">
      <alignment horizontal="center" vertical="center" shrinkToFit="1"/>
    </xf>
    <xf numFmtId="0" fontId="126" fillId="0" borderId="0" xfId="0" applyFont="1" applyAlignment="1">
      <alignment horizontal="center" vertical="center" shrinkToFit="1"/>
    </xf>
    <xf numFmtId="0" fontId="93" fillId="0" borderId="0" xfId="0" applyFont="1" applyAlignment="1">
      <alignment horizontal="left" vertical="center" wrapText="1"/>
    </xf>
    <xf numFmtId="0" fontId="96" fillId="0" borderId="0" xfId="0" applyFont="1" applyAlignment="1">
      <alignment horizontal="left" vertical="center" wrapText="1"/>
    </xf>
    <xf numFmtId="0" fontId="93" fillId="0" borderId="0" xfId="0" applyFont="1" applyAlignment="1">
      <alignment vertical="center" wrapText="1"/>
    </xf>
    <xf numFmtId="0" fontId="93" fillId="0" borderId="0" xfId="0" applyFont="1" applyAlignment="1">
      <alignment horizontal="center" vertical="center"/>
    </xf>
    <xf numFmtId="0" fontId="96" fillId="0" borderId="0" xfId="0" applyFont="1" applyAlignment="1">
      <alignment horizontal="left" vertical="center"/>
    </xf>
    <xf numFmtId="0" fontId="128" fillId="0" borderId="5" xfId="0" applyFont="1" applyBorder="1" applyAlignment="1">
      <alignment horizontal="right" vertical="center" wrapText="1"/>
    </xf>
    <xf numFmtId="0" fontId="128" fillId="0" borderId="0" xfId="0" applyFont="1" applyAlignment="1">
      <alignment vertical="center"/>
    </xf>
    <xf numFmtId="0" fontId="93" fillId="0" borderId="2" xfId="0" applyFont="1" applyBorder="1" applyAlignment="1" applyProtection="1">
      <alignment horizontal="center" vertical="center"/>
      <protection locked="0"/>
    </xf>
    <xf numFmtId="0" fontId="93" fillId="0" borderId="4" xfId="0" applyFont="1" applyBorder="1" applyAlignment="1">
      <alignment vertical="center" wrapText="1"/>
    </xf>
    <xf numFmtId="0" fontId="93" fillId="0" borderId="0" xfId="0" applyFont="1" applyAlignment="1">
      <alignment horizontal="left" vertical="center" shrinkToFit="1"/>
    </xf>
    <xf numFmtId="0" fontId="93" fillId="0" borderId="0" xfId="0" applyFont="1" applyAlignment="1">
      <alignment vertical="top" wrapText="1"/>
    </xf>
    <xf numFmtId="0" fontId="93" fillId="0" borderId="1" xfId="0" applyFont="1" applyBorder="1" applyAlignment="1">
      <alignment vertical="center"/>
    </xf>
    <xf numFmtId="0" fontId="93" fillId="0" borderId="1" xfId="0" applyFont="1" applyBorder="1" applyAlignment="1">
      <alignment horizontal="center" vertical="center"/>
    </xf>
    <xf numFmtId="0" fontId="93" fillId="0" borderId="1" xfId="0" applyFont="1" applyBorder="1" applyAlignment="1">
      <alignment horizontal="right" vertical="center"/>
    </xf>
    <xf numFmtId="0" fontId="126" fillId="0" borderId="1" xfId="0" applyFont="1" applyBorder="1" applyAlignment="1" applyProtection="1">
      <alignment vertical="center" shrinkToFit="1"/>
      <protection locked="0"/>
    </xf>
    <xf numFmtId="0" fontId="93" fillId="0" borderId="0" xfId="0" applyFont="1" applyAlignment="1">
      <alignment horizontal="right" vertical="top"/>
    </xf>
    <xf numFmtId="0" fontId="93" fillId="0" borderId="5" xfId="0" applyFont="1" applyBorder="1" applyAlignment="1">
      <alignment vertical="center"/>
    </xf>
    <xf numFmtId="0" fontId="131" fillId="0" borderId="0" xfId="0" applyFont="1" applyAlignment="1">
      <alignment vertical="center"/>
    </xf>
    <xf numFmtId="0" fontId="95" fillId="0" borderId="0" xfId="0" applyFont="1"/>
    <xf numFmtId="0" fontId="93" fillId="0" borderId="8" xfId="0" applyFont="1" applyBorder="1" applyAlignment="1">
      <alignment vertical="center"/>
    </xf>
    <xf numFmtId="0" fontId="93" fillId="0" borderId="9" xfId="0" applyFont="1" applyBorder="1" applyAlignment="1">
      <alignment vertical="center"/>
    </xf>
    <xf numFmtId="0" fontId="93" fillId="0" borderId="6" xfId="0" applyFont="1" applyBorder="1" applyAlignment="1">
      <alignment vertical="center"/>
    </xf>
    <xf numFmtId="0" fontId="93" fillId="0" borderId="7" xfId="0" applyFont="1" applyBorder="1" applyAlignment="1">
      <alignment vertical="center"/>
    </xf>
    <xf numFmtId="0" fontId="93" fillId="0" borderId="11" xfId="0" applyFont="1" applyBorder="1" applyAlignment="1">
      <alignment vertical="center"/>
    </xf>
    <xf numFmtId="0" fontId="93" fillId="0" borderId="12" xfId="0" applyFont="1" applyBorder="1" applyAlignment="1">
      <alignment vertical="center"/>
    </xf>
    <xf numFmtId="0" fontId="71" fillId="0" borderId="1" xfId="0" applyFont="1" applyBorder="1" applyAlignment="1">
      <alignment horizontal="center" vertical="center" shrinkToFit="1"/>
    </xf>
    <xf numFmtId="0" fontId="49" fillId="0" borderId="0" xfId="0" applyFont="1" applyAlignment="1">
      <alignment horizontal="center" vertical="center"/>
    </xf>
    <xf numFmtId="0" fontId="45" fillId="0" borderId="5" xfId="0" applyFont="1" applyBorder="1" applyAlignment="1" applyProtection="1">
      <alignment horizontal="center" vertical="center"/>
      <protection locked="0"/>
    </xf>
    <xf numFmtId="0" fontId="45" fillId="0" borderId="1" xfId="0" applyFont="1" applyBorder="1" applyAlignment="1" applyProtection="1">
      <alignment horizontal="center" vertical="center"/>
      <protection locked="0"/>
    </xf>
    <xf numFmtId="0" fontId="45" fillId="0" borderId="0" xfId="0" applyFont="1" applyAlignment="1">
      <alignment horizontal="left" vertical="center" wrapText="1"/>
    </xf>
    <xf numFmtId="0" fontId="45" fillId="0" borderId="8" xfId="0" applyFont="1" applyBorder="1" applyAlignment="1" applyProtection="1">
      <alignment horizontal="center" vertical="center"/>
      <protection locked="0"/>
    </xf>
    <xf numFmtId="0" fontId="45" fillId="0" borderId="5" xfId="0" applyFont="1" applyBorder="1" applyAlignment="1">
      <alignment horizontal="center" vertical="center"/>
    </xf>
    <xf numFmtId="0" fontId="45" fillId="0" borderId="1" xfId="0" applyFont="1" applyBorder="1" applyAlignment="1">
      <alignment horizontal="center" vertical="center"/>
    </xf>
    <xf numFmtId="0" fontId="49" fillId="0" borderId="8" xfId="0" applyFont="1" applyBorder="1" applyAlignment="1" applyProtection="1">
      <alignment horizontal="center" vertical="center"/>
      <protection locked="0"/>
    </xf>
    <xf numFmtId="0" fontId="45" fillId="0" borderId="50" xfId="0" applyFont="1" applyBorder="1" applyAlignment="1">
      <alignment horizontal="left" vertical="center"/>
    </xf>
    <xf numFmtId="0" fontId="45" fillId="0" borderId="0" xfId="0" applyFont="1" applyAlignment="1">
      <alignment horizontal="left" vertical="center"/>
    </xf>
    <xf numFmtId="0" fontId="45" fillId="0" borderId="36" xfId="0" applyFont="1" applyBorder="1" applyAlignment="1">
      <alignment horizontal="left" vertical="center" wrapText="1"/>
    </xf>
    <xf numFmtId="0" fontId="45" fillId="0" borderId="4" xfId="0" applyFont="1" applyBorder="1" applyAlignment="1" applyProtection="1">
      <alignment horizontal="center" vertical="center"/>
      <protection locked="0"/>
    </xf>
    <xf numFmtId="0" fontId="45" fillId="0" borderId="4" xfId="0" applyFont="1" applyBorder="1" applyAlignment="1">
      <alignment horizontal="center" vertical="center"/>
    </xf>
    <xf numFmtId="0" fontId="49" fillId="0" borderId="2" xfId="0" applyFont="1" applyBorder="1" applyAlignment="1" applyProtection="1">
      <alignment horizontal="center" vertical="center"/>
      <protection locked="0"/>
    </xf>
    <xf numFmtId="0" fontId="49" fillId="0" borderId="49" xfId="0" applyFont="1" applyBorder="1" applyAlignment="1">
      <alignment vertical="center"/>
    </xf>
    <xf numFmtId="0" fontId="45" fillId="0" borderId="28" xfId="0" applyFont="1" applyBorder="1" applyAlignment="1">
      <alignment vertical="center" wrapText="1"/>
    </xf>
    <xf numFmtId="0" fontId="49" fillId="0" borderId="4" xfId="0" applyFont="1" applyBorder="1" applyAlignment="1">
      <alignment horizontal="center" vertical="center"/>
    </xf>
    <xf numFmtId="0" fontId="49" fillId="0" borderId="68" xfId="0" applyFont="1" applyBorder="1" applyAlignment="1">
      <alignment vertical="center"/>
    </xf>
    <xf numFmtId="0" fontId="49" fillId="0" borderId="59" xfId="0" applyFont="1" applyBorder="1" applyAlignment="1" applyProtection="1">
      <alignment horizontal="center" vertical="center"/>
      <protection locked="0"/>
    </xf>
    <xf numFmtId="0" fontId="49" fillId="0" borderId="38" xfId="0" applyFont="1" applyBorder="1" applyAlignment="1" applyProtection="1">
      <alignment horizontal="center" vertical="center"/>
      <protection locked="0"/>
    </xf>
    <xf numFmtId="0" fontId="45" fillId="0" borderId="118" xfId="0" applyFont="1" applyBorder="1" applyAlignment="1">
      <alignment horizontal="left" vertical="center" wrapText="1"/>
    </xf>
    <xf numFmtId="0" fontId="49" fillId="0" borderId="91" xfId="0" applyFont="1" applyBorder="1" applyAlignment="1">
      <alignment vertical="center"/>
    </xf>
    <xf numFmtId="0" fontId="49" fillId="0" borderId="27" xfId="0" applyFont="1" applyBorder="1" applyAlignment="1">
      <alignment vertical="center"/>
    </xf>
    <xf numFmtId="0" fontId="49" fillId="0" borderId="51" xfId="0" applyFont="1" applyBorder="1" applyAlignment="1">
      <alignment vertical="center"/>
    </xf>
    <xf numFmtId="0" fontId="45" fillId="0" borderId="42" xfId="0" applyFont="1" applyBorder="1" applyAlignment="1">
      <alignment vertical="center"/>
    </xf>
    <xf numFmtId="0" fontId="45" fillId="0" borderId="73" xfId="0" applyFont="1" applyBorder="1" applyAlignment="1" applyProtection="1">
      <alignment horizontal="center" vertical="center"/>
      <protection locked="0"/>
    </xf>
    <xf numFmtId="0" fontId="45" fillId="0" borderId="73" xfId="0" applyFont="1" applyBorder="1" applyAlignment="1">
      <alignment horizontal="center" vertical="center"/>
    </xf>
    <xf numFmtId="0" fontId="45" fillId="0" borderId="73" xfId="0" applyFont="1" applyBorder="1" applyAlignment="1">
      <alignment vertical="center"/>
    </xf>
    <xf numFmtId="0" fontId="45" fillId="0" borderId="75" xfId="0" applyFont="1" applyBorder="1" applyAlignment="1">
      <alignment vertical="center"/>
    </xf>
    <xf numFmtId="0" fontId="79" fillId="0" borderId="50" xfId="0" applyFont="1" applyBorder="1" applyAlignment="1">
      <alignment vertical="center"/>
    </xf>
    <xf numFmtId="0" fontId="45" fillId="0" borderId="0" xfId="0" applyFont="1" applyAlignment="1">
      <alignment horizontal="center" vertical="center" wrapText="1"/>
    </xf>
    <xf numFmtId="0" fontId="45" fillId="0" borderId="0" xfId="0" applyFont="1" applyAlignment="1">
      <alignment horizontal="center" vertical="center"/>
    </xf>
    <xf numFmtId="0" fontId="49" fillId="0" borderId="52" xfId="0" applyFont="1" applyBorder="1" applyAlignment="1">
      <alignment vertical="center"/>
    </xf>
    <xf numFmtId="0" fontId="45" fillId="0" borderId="35" xfId="0" applyFont="1" applyBorder="1" applyAlignment="1">
      <alignment horizontal="left" vertical="center"/>
    </xf>
    <xf numFmtId="0" fontId="49" fillId="0" borderId="36" xfId="0" applyFont="1" applyBorder="1" applyAlignment="1">
      <alignment horizontal="center" vertical="center"/>
    </xf>
    <xf numFmtId="0" fontId="45" fillId="0" borderId="36" xfId="0" applyFont="1" applyBorder="1" applyAlignment="1">
      <alignment horizontal="center" vertical="center" wrapText="1"/>
    </xf>
    <xf numFmtId="0" fontId="45" fillId="0" borderId="36" xfId="0" applyFont="1" applyBorder="1" applyAlignment="1">
      <alignment horizontal="center" vertical="center"/>
    </xf>
    <xf numFmtId="0" fontId="49" fillId="0" borderId="36" xfId="0" applyFont="1" applyBorder="1" applyAlignment="1">
      <alignment vertical="center"/>
    </xf>
    <xf numFmtId="0" fontId="49" fillId="0" borderId="39" xfId="0" applyFont="1" applyBorder="1" applyAlignment="1">
      <alignment vertical="center"/>
    </xf>
    <xf numFmtId="0" fontId="45" fillId="0" borderId="52" xfId="0" applyFont="1" applyBorder="1" applyAlignment="1">
      <alignment horizontal="center" vertical="center"/>
    </xf>
    <xf numFmtId="0" fontId="45" fillId="0" borderId="117" xfId="0" applyFont="1" applyBorder="1" applyAlignment="1">
      <alignment vertical="center"/>
    </xf>
    <xf numFmtId="0" fontId="45" fillId="0" borderId="53" xfId="0" applyFont="1" applyBorder="1" applyAlignment="1">
      <alignment horizontal="left" vertical="center"/>
    </xf>
    <xf numFmtId="0" fontId="45" fillId="0" borderId="54" xfId="0" applyFont="1" applyBorder="1" applyAlignment="1">
      <alignment horizontal="left" vertical="center"/>
    </xf>
    <xf numFmtId="0" fontId="49" fillId="0" borderId="54" xfId="0" applyFont="1" applyBorder="1" applyAlignment="1">
      <alignment horizontal="center" vertical="center"/>
    </xf>
    <xf numFmtId="0" fontId="45" fillId="0" borderId="54" xfId="0" applyFont="1" applyBorder="1" applyAlignment="1">
      <alignment horizontal="center" vertical="center" wrapText="1"/>
    </xf>
    <xf numFmtId="0" fontId="45" fillId="0" borderId="54" xfId="0" applyFont="1" applyBorder="1" applyAlignment="1">
      <alignment horizontal="center" vertical="center"/>
    </xf>
    <xf numFmtId="0" fontId="49" fillId="0" borderId="57" xfId="0" applyFont="1" applyBorder="1" applyAlignment="1">
      <alignment vertical="center"/>
    </xf>
    <xf numFmtId="0" fontId="45" fillId="0" borderId="26" xfId="0" applyFont="1" applyBorder="1" applyAlignment="1" applyProtection="1">
      <alignment horizontal="center" vertical="center"/>
      <protection locked="0"/>
    </xf>
    <xf numFmtId="0" fontId="45" fillId="0" borderId="49" xfId="0" applyFont="1" applyBorder="1" applyAlignment="1">
      <alignment horizontal="left" vertical="center"/>
    </xf>
    <xf numFmtId="0" fontId="49" fillId="0" borderId="43" xfId="0" applyFont="1" applyBorder="1" applyAlignment="1">
      <alignment vertical="center"/>
    </xf>
    <xf numFmtId="0" fontId="45" fillId="0" borderId="36" xfId="0" applyFont="1" applyBorder="1" applyAlignment="1">
      <alignment horizontal="center" vertical="center" textRotation="255"/>
    </xf>
    <xf numFmtId="0" fontId="45" fillId="0" borderId="39" xfId="0" applyFont="1" applyBorder="1" applyAlignment="1">
      <alignment horizontal="left" vertical="center"/>
    </xf>
    <xf numFmtId="0" fontId="49" fillId="0" borderId="27" xfId="0" applyFont="1" applyBorder="1" applyAlignment="1" applyProtection="1">
      <alignment horizontal="center" vertical="center"/>
      <protection locked="0"/>
    </xf>
    <xf numFmtId="0" fontId="79" fillId="0" borderId="40" xfId="0" applyFont="1" applyBorder="1" applyAlignment="1">
      <alignment vertical="center"/>
    </xf>
    <xf numFmtId="0" fontId="49" fillId="0" borderId="117" xfId="0" applyFont="1" applyBorder="1" applyAlignment="1">
      <alignment vertical="center"/>
    </xf>
    <xf numFmtId="0" fontId="109" fillId="0" borderId="2" xfId="4" applyFont="1" applyBorder="1" applyAlignment="1">
      <alignment horizontal="center" vertical="center"/>
    </xf>
    <xf numFmtId="0" fontId="133" fillId="0" borderId="10" xfId="4" applyFont="1" applyBorder="1" applyAlignment="1">
      <alignment horizontal="left" vertical="center"/>
    </xf>
    <xf numFmtId="0" fontId="109" fillId="3" borderId="2" xfId="4" applyFont="1" applyFill="1" applyBorder="1" applyAlignment="1">
      <alignment horizontal="center" vertical="center"/>
    </xf>
    <xf numFmtId="0" fontId="109" fillId="12" borderId="2" xfId="4" applyFont="1" applyFill="1" applyBorder="1" applyAlignment="1">
      <alignment horizontal="center" vertical="center"/>
    </xf>
    <xf numFmtId="0" fontId="109" fillId="12" borderId="2" xfId="4" applyFont="1" applyFill="1" applyBorder="1" applyAlignment="1">
      <alignment horizontal="left" vertical="center" wrapText="1"/>
    </xf>
    <xf numFmtId="0" fontId="133" fillId="0" borderId="2" xfId="4" applyFont="1" applyBorder="1" applyAlignment="1">
      <alignment horizontal="left" vertical="center" wrapText="1"/>
    </xf>
    <xf numFmtId="0" fontId="109" fillId="0" borderId="2" xfId="4" applyFont="1" applyBorder="1" applyAlignment="1">
      <alignment horizontal="center" vertical="center" shrinkToFit="1"/>
    </xf>
    <xf numFmtId="0" fontId="109" fillId="12" borderId="2" xfId="4" applyFont="1" applyFill="1" applyBorder="1" applyAlignment="1">
      <alignment horizontal="center" vertical="center" shrinkToFit="1"/>
    </xf>
    <xf numFmtId="0" fontId="133" fillId="0" borderId="10" xfId="4" applyFont="1" applyBorder="1" applyAlignment="1">
      <alignment horizontal="left" vertical="center" wrapText="1"/>
    </xf>
    <xf numFmtId="0" fontId="111" fillId="0" borderId="1" xfId="3" applyFont="1" applyBorder="1">
      <alignment vertical="center"/>
    </xf>
    <xf numFmtId="0" fontId="111" fillId="0" borderId="0" xfId="3" applyFont="1">
      <alignment vertical="center"/>
    </xf>
    <xf numFmtId="0" fontId="111" fillId="0" borderId="0" xfId="3" applyFont="1" applyAlignment="1">
      <alignment horizontal="center" vertical="center"/>
    </xf>
    <xf numFmtId="38" fontId="109" fillId="0" borderId="2" xfId="1" applyFont="1" applyFill="1" applyBorder="1" applyAlignment="1">
      <alignment horizontal="center" vertical="center" shrinkToFit="1"/>
    </xf>
    <xf numFmtId="0" fontId="45" fillId="0" borderId="101" xfId="0" applyFont="1" applyBorder="1" applyAlignment="1" applyProtection="1">
      <alignment horizontal="center" vertical="center" wrapText="1"/>
      <protection locked="0"/>
    </xf>
    <xf numFmtId="0" fontId="44" fillId="0" borderId="6" xfId="0" applyFont="1" applyBorder="1" applyAlignment="1">
      <alignment horizontal="left" vertical="center" indent="1"/>
    </xf>
    <xf numFmtId="0" fontId="71" fillId="0" borderId="0" xfId="3" applyFont="1">
      <alignment vertical="center"/>
    </xf>
    <xf numFmtId="0" fontId="71" fillId="0" borderId="0" xfId="3" applyFont="1" applyAlignment="1">
      <alignment horizontal="center" vertical="center"/>
    </xf>
    <xf numFmtId="0" fontId="25" fillId="0" borderId="2" xfId="0" applyFont="1" applyBorder="1" applyAlignment="1">
      <alignment horizontal="center" vertical="center" wrapText="1"/>
    </xf>
    <xf numFmtId="0" fontId="25" fillId="0" borderId="28" xfId="0" applyFont="1" applyBorder="1" applyAlignment="1">
      <alignment horizontal="center" vertical="center" wrapText="1"/>
    </xf>
    <xf numFmtId="0" fontId="25" fillId="0" borderId="26" xfId="0" applyFont="1" applyBorder="1" applyAlignment="1">
      <alignment horizontal="center" vertical="center" wrapText="1"/>
    </xf>
    <xf numFmtId="0" fontId="72" fillId="7" borderId="137" xfId="0" applyFont="1" applyFill="1" applyBorder="1" applyAlignment="1">
      <alignment horizontal="right" vertical="center" wrapText="1"/>
    </xf>
    <xf numFmtId="0" fontId="72" fillId="7" borderId="98" xfId="0" applyFont="1" applyFill="1" applyBorder="1" applyAlignment="1">
      <alignment horizontal="center" vertical="center" wrapText="1"/>
    </xf>
    <xf numFmtId="0" fontId="71" fillId="0" borderId="0" xfId="61" applyFont="1"/>
    <xf numFmtId="0" fontId="45" fillId="0" borderId="0" xfId="61" applyFont="1" applyAlignment="1">
      <alignment horizontal="justify" vertical="center"/>
    </xf>
    <xf numFmtId="0" fontId="45" fillId="0" borderId="0" xfId="15" applyFont="1">
      <alignment vertical="center"/>
    </xf>
    <xf numFmtId="0" fontId="74" fillId="2" borderId="10" xfId="4" applyFont="1" applyFill="1" applyBorder="1" applyAlignment="1">
      <alignment horizontal="center" vertical="center"/>
    </xf>
    <xf numFmtId="0" fontId="72" fillId="0" borderId="5" xfId="0" applyFont="1" applyBorder="1" applyAlignment="1">
      <alignment horizontal="left" vertical="center" wrapText="1"/>
    </xf>
    <xf numFmtId="0" fontId="72" fillId="0" borderId="4" xfId="0" applyFont="1" applyBorder="1" applyAlignment="1">
      <alignment horizontal="center" vertical="center" wrapText="1"/>
    </xf>
    <xf numFmtId="0" fontId="102" fillId="0" borderId="0" xfId="5" applyFont="1" applyAlignment="1">
      <alignment horizontal="center"/>
    </xf>
    <xf numFmtId="0" fontId="58" fillId="0" borderId="0" xfId="48" applyFont="1">
      <alignment vertical="center"/>
    </xf>
    <xf numFmtId="0" fontId="69" fillId="0" borderId="0" xfId="61" applyFont="1" applyAlignment="1">
      <alignment horizontal="right"/>
    </xf>
    <xf numFmtId="0" fontId="49" fillId="0" borderId="115" xfId="61" applyFont="1" applyBorder="1" applyAlignment="1">
      <alignment horizontal="center" vertical="center" wrapText="1"/>
    </xf>
    <xf numFmtId="0" fontId="45" fillId="0" borderId="114" xfId="61" applyFont="1" applyBorder="1" applyAlignment="1">
      <alignment horizontal="center" vertical="center" wrapText="1"/>
    </xf>
    <xf numFmtId="0" fontId="45" fillId="0" borderId="39" xfId="61" applyFont="1" applyBorder="1" applyAlignment="1">
      <alignment horizontal="center" vertical="center" wrapText="1"/>
    </xf>
    <xf numFmtId="0" fontId="45" fillId="0" borderId="114" xfId="61" applyFont="1" applyBorder="1" applyAlignment="1">
      <alignment horizontal="left" vertical="top" wrapText="1"/>
    </xf>
    <xf numFmtId="0" fontId="45" fillId="0" borderId="117" xfId="61" applyFont="1" applyBorder="1" applyAlignment="1">
      <alignment horizontal="left" vertical="top" wrapText="1" indent="1"/>
    </xf>
    <xf numFmtId="0" fontId="45" fillId="0" borderId="114" xfId="61" applyFont="1" applyBorder="1" applyAlignment="1">
      <alignment vertical="top" wrapText="1"/>
    </xf>
    <xf numFmtId="0" fontId="45" fillId="0" borderId="117" xfId="61" applyFont="1" applyBorder="1" applyAlignment="1">
      <alignment vertical="top" wrapText="1"/>
    </xf>
    <xf numFmtId="0" fontId="138" fillId="0" borderId="0" xfId="63" applyFont="1" applyFill="1" applyAlignment="1">
      <alignment horizontal="left" vertical="center"/>
    </xf>
    <xf numFmtId="0" fontId="139" fillId="0" borderId="0" xfId="64" applyFont="1" applyAlignment="1">
      <alignment horizontal="center" vertical="center"/>
    </xf>
    <xf numFmtId="0" fontId="140" fillId="0" borderId="0" xfId="64" applyFont="1" applyAlignment="1">
      <alignment horizontal="right" vertical="top" wrapText="1"/>
    </xf>
    <xf numFmtId="0" fontId="141" fillId="0" borderId="58" xfId="64" applyFont="1" applyBorder="1" applyAlignment="1">
      <alignment horizontal="center" vertical="center" wrapText="1"/>
    </xf>
    <xf numFmtId="0" fontId="141" fillId="0" borderId="101" xfId="64" applyFont="1" applyBorder="1" applyAlignment="1">
      <alignment horizontal="center" vertical="center" wrapText="1"/>
    </xf>
    <xf numFmtId="0" fontId="89" fillId="0" borderId="56" xfId="64" applyFont="1" applyBorder="1" applyAlignment="1">
      <alignment horizontal="center" vertical="center" wrapText="1"/>
    </xf>
    <xf numFmtId="0" fontId="141" fillId="0" borderId="56" xfId="64" applyFont="1" applyBorder="1" applyAlignment="1">
      <alignment horizontal="center" vertical="center" wrapText="1"/>
    </xf>
    <xf numFmtId="0" fontId="141" fillId="0" borderId="115" xfId="64" applyFont="1" applyBorder="1" applyAlignment="1">
      <alignment horizontal="center" vertical="center" wrapText="1"/>
    </xf>
    <xf numFmtId="0" fontId="141" fillId="0" borderId="47" xfId="64" applyFont="1" applyBorder="1" applyAlignment="1">
      <alignment horizontal="left" vertical="center" wrapText="1"/>
    </xf>
    <xf numFmtId="0" fontId="141" fillId="0" borderId="114" xfId="64" applyFont="1" applyBorder="1" applyAlignment="1">
      <alignment horizontal="left" vertical="center" wrapText="1"/>
    </xf>
    <xf numFmtId="0" fontId="141" fillId="0" borderId="121" xfId="64" applyFont="1" applyBorder="1" applyAlignment="1">
      <alignment horizontal="left" vertical="center" wrapText="1"/>
    </xf>
    <xf numFmtId="0" fontId="141" fillId="0" borderId="187" xfId="64" applyFont="1" applyBorder="1" applyAlignment="1">
      <alignment horizontal="left" vertical="center" wrapText="1"/>
    </xf>
    <xf numFmtId="0" fontId="141" fillId="0" borderId="8" xfId="64" applyFont="1" applyBorder="1" applyAlignment="1">
      <alignment horizontal="left" vertical="center" wrapText="1"/>
    </xf>
    <xf numFmtId="0" fontId="141" fillId="0" borderId="188" xfId="64" applyFont="1" applyBorder="1" applyAlignment="1">
      <alignment horizontal="left" vertical="center" wrapText="1"/>
    </xf>
    <xf numFmtId="0" fontId="141" fillId="0" borderId="26" xfId="64" applyFont="1" applyBorder="1" applyAlignment="1">
      <alignment horizontal="center" vertical="center" wrapText="1"/>
    </xf>
    <xf numFmtId="0" fontId="141" fillId="0" borderId="26" xfId="64" applyFont="1" applyBorder="1" applyAlignment="1">
      <alignment horizontal="left" vertical="center" wrapText="1"/>
    </xf>
    <xf numFmtId="0" fontId="89" fillId="0" borderId="8" xfId="64" applyFont="1" applyBorder="1" applyAlignment="1">
      <alignment horizontal="center" vertical="center" wrapText="1"/>
    </xf>
    <xf numFmtId="0" fontId="141" fillId="0" borderId="29" xfId="64" applyFont="1" applyBorder="1" applyAlignment="1">
      <alignment horizontal="left" vertical="center" wrapText="1"/>
    </xf>
    <xf numFmtId="0" fontId="141" fillId="0" borderId="189" xfId="64" applyFont="1" applyBorder="1" applyAlignment="1">
      <alignment horizontal="left" vertical="center" wrapText="1"/>
    </xf>
    <xf numFmtId="0" fontId="141" fillId="0" borderId="130" xfId="64" applyFont="1" applyBorder="1" applyAlignment="1">
      <alignment horizontal="left" vertical="center" wrapText="1"/>
    </xf>
    <xf numFmtId="0" fontId="141" fillId="0" borderId="190" xfId="64" applyFont="1" applyBorder="1" applyAlignment="1">
      <alignment horizontal="left" vertical="center" wrapText="1"/>
    </xf>
    <xf numFmtId="0" fontId="141" fillId="0" borderId="160" xfId="64" applyFont="1" applyBorder="1" applyAlignment="1">
      <alignment horizontal="left" vertical="center" wrapText="1"/>
    </xf>
    <xf numFmtId="0" fontId="141" fillId="0" borderId="191" xfId="64" applyFont="1" applyBorder="1" applyAlignment="1">
      <alignment horizontal="left" vertical="center" wrapText="1"/>
    </xf>
    <xf numFmtId="0" fontId="141" fillId="0" borderId="51" xfId="64" applyFont="1" applyBorder="1" applyAlignment="1">
      <alignment horizontal="left" vertical="center" wrapText="1"/>
    </xf>
    <xf numFmtId="0" fontId="141" fillId="0" borderId="117" xfId="64" applyFont="1" applyBorder="1" applyAlignment="1">
      <alignment horizontal="left" vertical="center" wrapText="1"/>
    </xf>
    <xf numFmtId="0" fontId="141" fillId="0" borderId="6" xfId="64" applyFont="1" applyBorder="1" applyAlignment="1">
      <alignment horizontal="left" vertical="center" wrapText="1"/>
    </xf>
    <xf numFmtId="0" fontId="141" fillId="0" borderId="116" xfId="64" applyFont="1" applyBorder="1" applyAlignment="1">
      <alignment horizontal="left" vertical="center" wrapText="1"/>
    </xf>
    <xf numFmtId="0" fontId="141" fillId="0" borderId="32" xfId="64" applyFont="1" applyBorder="1" applyAlignment="1">
      <alignment horizontal="left" vertical="center" wrapText="1"/>
    </xf>
    <xf numFmtId="0" fontId="141" fillId="0" borderId="192" xfId="64" applyFont="1" applyBorder="1" applyAlignment="1">
      <alignment horizontal="left" vertical="center" wrapText="1"/>
    </xf>
    <xf numFmtId="0" fontId="141" fillId="0" borderId="181" xfId="64" applyFont="1" applyBorder="1" applyAlignment="1">
      <alignment horizontal="left" vertical="center" wrapText="1"/>
    </xf>
    <xf numFmtId="0" fontId="141" fillId="0" borderId="193" xfId="64" applyFont="1" applyBorder="1" applyAlignment="1">
      <alignment horizontal="left" vertical="center" wrapText="1"/>
    </xf>
    <xf numFmtId="0" fontId="141" fillId="0" borderId="0" xfId="64" applyFont="1" applyAlignment="1">
      <alignment horizontal="center" vertical="center"/>
    </xf>
    <xf numFmtId="0" fontId="142" fillId="0" borderId="0" xfId="64" applyFont="1"/>
    <xf numFmtId="0" fontId="72" fillId="0" borderId="4" xfId="0" applyFont="1" applyBorder="1" applyAlignment="1">
      <alignment horizontal="left"/>
    </xf>
    <xf numFmtId="0" fontId="36" fillId="0" borderId="4" xfId="3" applyFont="1" applyBorder="1" applyAlignment="1">
      <alignment horizontal="center" vertical="center" wrapText="1"/>
    </xf>
    <xf numFmtId="0" fontId="36" fillId="0" borderId="2" xfId="3" applyFont="1" applyBorder="1" applyAlignment="1" applyProtection="1">
      <alignment horizontal="left" vertical="center" wrapText="1"/>
      <protection locked="0"/>
    </xf>
    <xf numFmtId="0" fontId="114" fillId="0" borderId="0" xfId="0" applyFont="1" applyAlignment="1">
      <alignment horizontal="right" vertical="top"/>
    </xf>
    <xf numFmtId="0" fontId="36" fillId="0" borderId="0" xfId="0" applyFont="1" applyAlignment="1" applyProtection="1">
      <alignment horizontal="right" vertical="center"/>
      <protection locked="0"/>
    </xf>
    <xf numFmtId="0" fontId="21" fillId="0" borderId="26" xfId="0" applyFont="1" applyBorder="1" applyAlignment="1" applyProtection="1">
      <alignment horizontal="center" vertical="center"/>
      <protection locked="0"/>
    </xf>
    <xf numFmtId="0" fontId="21" fillId="0" borderId="129" xfId="0" applyFont="1" applyBorder="1" applyAlignment="1" applyProtection="1">
      <alignment horizontal="center" vertical="center"/>
      <protection locked="0"/>
    </xf>
    <xf numFmtId="0" fontId="21" fillId="0" borderId="28" xfId="0" applyFont="1" applyBorder="1" applyAlignment="1" applyProtection="1">
      <alignment horizontal="center" vertical="center"/>
      <protection locked="0"/>
    </xf>
    <xf numFmtId="0" fontId="109" fillId="0" borderId="2" xfId="4" applyFont="1" applyBorder="1" applyAlignment="1">
      <alignment horizontal="left" vertical="center" wrapText="1"/>
    </xf>
    <xf numFmtId="0" fontId="36" fillId="0" borderId="3" xfId="3" applyFont="1" applyBorder="1" applyAlignment="1">
      <alignment horizontal="center" vertical="center" wrapText="1"/>
    </xf>
    <xf numFmtId="0" fontId="36" fillId="0" borderId="10" xfId="3" applyFont="1" applyBorder="1" applyAlignment="1">
      <alignment horizontal="center" vertical="center"/>
    </xf>
    <xf numFmtId="0" fontId="36" fillId="0" borderId="4" xfId="3" applyFont="1" applyBorder="1" applyAlignment="1">
      <alignment horizontal="center" vertical="center"/>
    </xf>
    <xf numFmtId="0" fontId="36" fillId="0" borderId="3" xfId="3" applyFont="1" applyBorder="1" applyAlignment="1" applyProtection="1">
      <alignment horizontal="left" vertical="center" wrapText="1"/>
      <protection locked="0"/>
    </xf>
    <xf numFmtId="0" fontId="36" fillId="0" borderId="6" xfId="3" applyFont="1" applyBorder="1" applyAlignment="1">
      <alignment horizontal="center" vertical="center"/>
    </xf>
    <xf numFmtId="0" fontId="36" fillId="0" borderId="0" xfId="3" applyFont="1" applyAlignment="1">
      <alignment horizontal="center" vertical="center"/>
    </xf>
    <xf numFmtId="0" fontId="36" fillId="0" borderId="4" xfId="3" applyFont="1" applyBorder="1" applyAlignment="1" applyProtection="1">
      <alignment horizontal="left" vertical="center" wrapText="1"/>
      <protection locked="0"/>
    </xf>
    <xf numFmtId="0" fontId="21" fillId="0" borderId="2" xfId="0" applyFont="1" applyBorder="1" applyAlignment="1" applyProtection="1">
      <alignment horizontal="center" vertical="center" shrinkToFit="1"/>
      <protection locked="0"/>
    </xf>
    <xf numFmtId="0" fontId="148" fillId="3" borderId="0" xfId="0" applyFont="1" applyFill="1" applyAlignment="1">
      <alignment vertical="center"/>
    </xf>
    <xf numFmtId="0" fontId="144" fillId="0" borderId="0" xfId="0" applyFont="1"/>
    <xf numFmtId="0" fontId="144" fillId="3" borderId="0" xfId="0" applyFont="1" applyFill="1" applyAlignment="1">
      <alignment horizontal="left" indent="1"/>
    </xf>
    <xf numFmtId="0" fontId="144" fillId="0" borderId="0" xfId="0" applyFont="1" applyAlignment="1">
      <alignment horizontal="left" indent="1"/>
    </xf>
    <xf numFmtId="0" fontId="148" fillId="0" borderId="0" xfId="0" applyFont="1"/>
    <xf numFmtId="0" fontId="148" fillId="0" borderId="0" xfId="0" applyFont="1" applyAlignment="1">
      <alignment horizontal="left" indent="1"/>
    </xf>
    <xf numFmtId="0" fontId="148" fillId="3" borderId="0" xfId="0" applyFont="1" applyFill="1" applyAlignment="1">
      <alignment horizontal="left" indent="1"/>
    </xf>
    <xf numFmtId="0" fontId="149" fillId="0" borderId="2" xfId="4" applyFont="1" applyBorder="1" applyAlignment="1">
      <alignment horizontal="center" vertical="center" wrapText="1"/>
    </xf>
    <xf numFmtId="0" fontId="151" fillId="0" borderId="0" xfId="0" applyFont="1" applyAlignment="1">
      <alignment vertical="center"/>
    </xf>
    <xf numFmtId="49" fontId="151" fillId="0" borderId="0" xfId="0" applyNumberFormat="1" applyFont="1" applyAlignment="1">
      <alignment horizontal="center" vertical="center"/>
    </xf>
    <xf numFmtId="0" fontId="146" fillId="0" borderId="0" xfId="0" applyFont="1" applyAlignment="1">
      <alignment vertical="center"/>
    </xf>
    <xf numFmtId="0" fontId="36" fillId="0" borderId="2" xfId="3" applyFont="1" applyBorder="1" applyAlignment="1">
      <alignment horizontal="center" vertical="center"/>
    </xf>
    <xf numFmtId="0" fontId="152" fillId="0" borderId="2" xfId="3" applyFont="1" applyBorder="1" applyAlignment="1" applyProtection="1">
      <alignment horizontal="left" vertical="center" wrapText="1"/>
      <protection locked="0"/>
    </xf>
    <xf numFmtId="49" fontId="0" fillId="0" borderId="4" xfId="0" applyNumberFormat="1" applyBorder="1" applyAlignment="1" applyProtection="1">
      <alignment horizontal="center" vertical="center"/>
      <protection locked="0"/>
    </xf>
    <xf numFmtId="49" fontId="0" fillId="0" borderId="4" xfId="0" applyNumberFormat="1" applyBorder="1" applyAlignment="1">
      <alignment horizontal="center" vertical="center"/>
    </xf>
    <xf numFmtId="0" fontId="0" fillId="0" borderId="4" xfId="0" applyBorder="1" applyAlignment="1">
      <alignment horizontal="left" vertical="center"/>
    </xf>
    <xf numFmtId="0" fontId="0" fillId="0" borderId="1" xfId="0" applyBorder="1" applyAlignment="1">
      <alignment horizontal="left" vertical="center"/>
    </xf>
    <xf numFmtId="0" fontId="33" fillId="0" borderId="36" xfId="48" applyFont="1" applyBorder="1" applyAlignment="1">
      <alignment horizontal="center" vertical="center" shrinkToFit="1"/>
    </xf>
    <xf numFmtId="0" fontId="33" fillId="0" borderId="38" xfId="48" applyFont="1" applyBorder="1" applyAlignment="1" applyProtection="1">
      <alignment horizontal="center" vertical="center" shrinkToFit="1"/>
      <protection locked="0"/>
    </xf>
    <xf numFmtId="0" fontId="33" fillId="0" borderId="0" xfId="48" applyFont="1" applyAlignment="1">
      <alignment horizontal="center" vertical="center" shrinkToFit="1"/>
    </xf>
    <xf numFmtId="0" fontId="33" fillId="0" borderId="2" xfId="48" applyFont="1" applyBorder="1" applyAlignment="1" applyProtection="1">
      <alignment horizontal="center" vertical="center" shrinkToFit="1"/>
      <protection locked="0"/>
    </xf>
    <xf numFmtId="0" fontId="33" fillId="0" borderId="130" xfId="41" applyFont="1" applyBorder="1" applyAlignment="1" applyProtection="1">
      <alignment horizontal="center" vertical="center" shrinkToFit="1"/>
      <protection locked="0"/>
    </xf>
    <xf numFmtId="0" fontId="33" fillId="0" borderId="22" xfId="41" applyFont="1" applyBorder="1" applyAlignment="1" applyProtection="1">
      <alignment horizontal="center" vertical="center" shrinkToFit="1"/>
      <protection locked="0"/>
    </xf>
    <xf numFmtId="0" fontId="33" fillId="0" borderId="23" xfId="41" applyFont="1" applyBorder="1" applyAlignment="1" applyProtection="1">
      <alignment horizontal="center" vertical="center" shrinkToFit="1"/>
      <protection locked="0"/>
    </xf>
    <xf numFmtId="0" fontId="15" fillId="0" borderId="21" xfId="41" applyFont="1" applyBorder="1" applyAlignment="1" applyProtection="1">
      <alignment vertical="center" wrapText="1" shrinkToFit="1"/>
      <protection locked="0"/>
    </xf>
    <xf numFmtId="0" fontId="15" fillId="0" borderId="22" xfId="41" applyFont="1" applyBorder="1" applyAlignment="1" applyProtection="1">
      <alignment vertical="center" wrapText="1" shrinkToFit="1"/>
      <protection locked="0"/>
    </xf>
    <xf numFmtId="0" fontId="33" fillId="0" borderId="21" xfId="41" applyFont="1" applyBorder="1" applyAlignment="1" applyProtection="1">
      <alignment horizontal="center" vertical="center" shrinkToFit="1"/>
      <protection locked="0"/>
    </xf>
    <xf numFmtId="0" fontId="33" fillId="0" borderId="134" xfId="41" applyFont="1" applyBorder="1" applyAlignment="1" applyProtection="1">
      <alignment horizontal="center" vertical="center" shrinkToFit="1"/>
      <protection locked="0"/>
    </xf>
    <xf numFmtId="0" fontId="155" fillId="0" borderId="0" xfId="48" applyFont="1">
      <alignment vertical="center"/>
    </xf>
    <xf numFmtId="0" fontId="6" fillId="0" borderId="0" xfId="48">
      <alignment vertical="center"/>
    </xf>
    <xf numFmtId="0" fontId="157" fillId="0" borderId="0" xfId="64" applyFont="1"/>
    <xf numFmtId="0" fontId="159" fillId="0" borderId="0" xfId="64" applyFont="1" applyAlignment="1">
      <alignment horizontal="center" vertical="center" shrinkToFit="1"/>
    </xf>
    <xf numFmtId="0" fontId="157" fillId="0" borderId="0" xfId="64" applyFont="1" applyAlignment="1">
      <alignment shrinkToFit="1"/>
    </xf>
    <xf numFmtId="0" fontId="84" fillId="0" borderId="0" xfId="64" applyAlignment="1">
      <alignment shrinkToFit="1"/>
    </xf>
    <xf numFmtId="0" fontId="158" fillId="0" borderId="0" xfId="64" applyFont="1"/>
    <xf numFmtId="0" fontId="158" fillId="0" borderId="0" xfId="64" applyFont="1" applyAlignment="1">
      <alignment horizontal="center" vertical="center"/>
    </xf>
    <xf numFmtId="0" fontId="160" fillId="0" borderId="1" xfId="64" applyFont="1" applyBorder="1" applyAlignment="1">
      <alignment horizontal="center" vertical="center"/>
    </xf>
    <xf numFmtId="0" fontId="158" fillId="0" borderId="1" xfId="64" applyFont="1" applyBorder="1" applyAlignment="1">
      <alignment horizontal="center" vertical="center"/>
    </xf>
    <xf numFmtId="0" fontId="158" fillId="0" borderId="1" xfId="64" applyFont="1" applyBorder="1" applyAlignment="1">
      <alignment shrinkToFit="1"/>
    </xf>
    <xf numFmtId="0" fontId="158" fillId="0" borderId="0" xfId="64" applyFont="1" applyAlignment="1">
      <alignment horizontal="center"/>
    </xf>
    <xf numFmtId="0" fontId="158" fillId="0" borderId="0" xfId="64" applyFont="1" applyAlignment="1">
      <alignment vertical="center"/>
    </xf>
    <xf numFmtId="0" fontId="158" fillId="0" borderId="0" xfId="64" applyFont="1" applyAlignment="1">
      <alignment vertical="center" shrinkToFit="1"/>
    </xf>
    <xf numFmtId="0" fontId="157" fillId="0" borderId="0" xfId="64" applyFont="1" applyAlignment="1">
      <alignment vertical="center"/>
    </xf>
    <xf numFmtId="0" fontId="157" fillId="0" borderId="0" xfId="64" applyFont="1" applyAlignment="1">
      <alignment vertical="center" wrapText="1" shrinkToFit="1"/>
    </xf>
    <xf numFmtId="0" fontId="157" fillId="0" borderId="0" xfId="64" applyFont="1" applyAlignment="1">
      <alignment horizontal="left"/>
    </xf>
    <xf numFmtId="0" fontId="158" fillId="0" borderId="5" xfId="64" applyFont="1" applyBorder="1" applyAlignment="1">
      <alignment vertical="center" shrinkToFit="1"/>
    </xf>
    <xf numFmtId="0" fontId="158" fillId="0" borderId="1" xfId="64" applyFont="1" applyBorder="1" applyAlignment="1">
      <alignment vertical="center" shrinkToFit="1"/>
    </xf>
    <xf numFmtId="0" fontId="161" fillId="0" borderId="0" xfId="64" applyFont="1"/>
    <xf numFmtId="0" fontId="161" fillId="0" borderId="0" xfId="64" applyFont="1" applyAlignment="1">
      <alignment horizontal="left" indent="1"/>
    </xf>
    <xf numFmtId="0" fontId="158" fillId="0" borderId="1" xfId="64" applyFont="1" applyBorder="1" applyAlignment="1">
      <alignment horizontal="center"/>
    </xf>
    <xf numFmtId="0" fontId="158" fillId="0" borderId="0" xfId="64" applyFont="1" applyAlignment="1">
      <alignment shrinkToFit="1"/>
    </xf>
    <xf numFmtId="0" fontId="162" fillId="0" borderId="0" xfId="64" applyFont="1" applyAlignment="1">
      <alignment horizontal="center" vertical="center"/>
    </xf>
    <xf numFmtId="0" fontId="162" fillId="0" borderId="0" xfId="64" applyFont="1" applyAlignment="1">
      <alignment horizontal="left" vertical="center"/>
    </xf>
    <xf numFmtId="0" fontId="161" fillId="0" borderId="0" xfId="64" applyFont="1" applyAlignment="1">
      <alignment horizontal="center" vertical="center"/>
    </xf>
    <xf numFmtId="0" fontId="161" fillId="0" borderId="0" xfId="64" applyFont="1" applyAlignment="1">
      <alignment horizontal="left" vertical="center"/>
    </xf>
    <xf numFmtId="0" fontId="24" fillId="0" borderId="67" xfId="0" applyFont="1" applyBorder="1" applyAlignment="1">
      <alignment horizontal="left" vertical="center"/>
    </xf>
    <xf numFmtId="0" fontId="24" fillId="0" borderId="66" xfId="0" applyFont="1" applyBorder="1" applyAlignment="1">
      <alignment horizontal="left" vertical="center"/>
    </xf>
    <xf numFmtId="0" fontId="25" fillId="0" borderId="10" xfId="0" applyFont="1" applyBorder="1" applyAlignment="1">
      <alignment vertical="center" wrapText="1"/>
    </xf>
    <xf numFmtId="0" fontId="25" fillId="0" borderId="4" xfId="0" applyFont="1" applyBorder="1" applyAlignment="1">
      <alignment horizontal="center" vertical="center" wrapText="1"/>
    </xf>
    <xf numFmtId="0" fontId="33" fillId="0" borderId="119" xfId="48" applyFont="1" applyBorder="1" applyAlignment="1">
      <alignment horizontal="center" vertical="center"/>
    </xf>
    <xf numFmtId="0" fontId="15" fillId="0" borderId="30" xfId="48" quotePrefix="1" applyFont="1" applyBorder="1" applyAlignment="1">
      <alignment horizontal="center" vertical="center" shrinkToFit="1"/>
    </xf>
    <xf numFmtId="0" fontId="33" fillId="0" borderId="129" xfId="48" applyFont="1" applyBorder="1" applyAlignment="1">
      <alignment horizontal="center" vertical="center"/>
    </xf>
    <xf numFmtId="0" fontId="15" fillId="0" borderId="22" xfId="48" quotePrefix="1" applyFont="1" applyBorder="1" applyAlignment="1">
      <alignment horizontal="center" vertical="center" shrinkToFit="1"/>
    </xf>
    <xf numFmtId="0" fontId="33" fillId="0" borderId="120" xfId="48" applyFont="1" applyBorder="1" applyAlignment="1">
      <alignment horizontal="center" vertical="center"/>
    </xf>
    <xf numFmtId="0" fontId="15" fillId="0" borderId="14" xfId="48" quotePrefix="1" applyFont="1" applyBorder="1" applyAlignment="1">
      <alignment horizontal="center" vertical="center" shrinkToFit="1"/>
    </xf>
    <xf numFmtId="0" fontId="62" fillId="0" borderId="0" xfId="48" applyFont="1">
      <alignment vertical="center"/>
    </xf>
    <xf numFmtId="0" fontId="33" fillId="0" borderId="132" xfId="48" applyFont="1" applyBorder="1" applyAlignment="1">
      <alignment horizontal="center" vertical="center"/>
    </xf>
    <xf numFmtId="0" fontId="33" fillId="0" borderId="161" xfId="48" applyFont="1" applyBorder="1" applyAlignment="1">
      <alignment horizontal="center" vertical="center"/>
    </xf>
    <xf numFmtId="0" fontId="15" fillId="0" borderId="33" xfId="48" quotePrefix="1" applyFont="1" applyBorder="1" applyAlignment="1">
      <alignment horizontal="center" vertical="center" shrinkToFit="1"/>
    </xf>
    <xf numFmtId="0" fontId="33" fillId="0" borderId="8" xfId="48" applyFont="1" applyBorder="1">
      <alignment vertical="center"/>
    </xf>
    <xf numFmtId="0" fontId="33" fillId="0" borderId="5" xfId="48" applyFont="1" applyBorder="1">
      <alignment vertical="center"/>
    </xf>
    <xf numFmtId="0" fontId="33" fillId="0" borderId="9" xfId="48" applyFont="1" applyBorder="1">
      <alignment vertical="center"/>
    </xf>
    <xf numFmtId="0" fontId="33" fillId="0" borderId="28" xfId="48" applyFont="1" applyBorder="1" applyAlignment="1">
      <alignment horizontal="center" vertical="center"/>
    </xf>
    <xf numFmtId="0" fontId="33" fillId="0" borderId="145" xfId="48" applyFont="1" applyBorder="1" applyAlignment="1">
      <alignment horizontal="center" vertical="center"/>
    </xf>
    <xf numFmtId="0" fontId="33" fillId="0" borderId="146" xfId="48" applyFont="1" applyBorder="1" applyAlignment="1">
      <alignment horizontal="center" vertical="center"/>
    </xf>
    <xf numFmtId="0" fontId="33" fillId="0" borderId="147" xfId="48" applyFont="1" applyBorder="1" applyAlignment="1">
      <alignment horizontal="center" vertical="center"/>
    </xf>
    <xf numFmtId="0" fontId="33" fillId="0" borderId="148" xfId="48" applyFont="1" applyBorder="1" applyAlignment="1">
      <alignment horizontal="center" vertical="center"/>
    </xf>
    <xf numFmtId="0" fontId="33" fillId="0" borderId="149" xfId="48" applyFont="1" applyBorder="1" applyAlignment="1">
      <alignment horizontal="center" vertical="center"/>
    </xf>
    <xf numFmtId="0" fontId="33" fillId="0" borderId="150" xfId="48" applyFont="1" applyBorder="1" applyAlignment="1">
      <alignment horizontal="center" vertical="center"/>
    </xf>
    <xf numFmtId="0" fontId="33" fillId="0" borderId="151" xfId="48" applyFont="1" applyBorder="1" applyAlignment="1">
      <alignment horizontal="center" vertical="center"/>
    </xf>
    <xf numFmtId="0" fontId="33" fillId="0" borderId="152" xfId="48" applyFont="1" applyBorder="1" applyAlignment="1">
      <alignment horizontal="center" vertical="center"/>
    </xf>
    <xf numFmtId="0" fontId="33" fillId="0" borderId="153" xfId="48" applyFont="1" applyBorder="1" applyAlignment="1">
      <alignment horizontal="center" vertical="center"/>
    </xf>
    <xf numFmtId="0" fontId="33" fillId="0" borderId="195" xfId="48" applyFont="1" applyBorder="1" applyAlignment="1">
      <alignment horizontal="center" vertical="center"/>
    </xf>
    <xf numFmtId="0" fontId="33" fillId="0" borderId="196" xfId="48" applyFont="1" applyBorder="1" applyAlignment="1">
      <alignment horizontal="center" vertical="center"/>
    </xf>
    <xf numFmtId="0" fontId="33" fillId="0" borderId="197" xfId="48" applyFont="1" applyBorder="1" applyAlignment="1">
      <alignment horizontal="center" vertical="center"/>
    </xf>
    <xf numFmtId="0" fontId="33" fillId="0" borderId="198" xfId="48" applyFont="1" applyBorder="1" applyAlignment="1">
      <alignment horizontal="center" vertical="center"/>
    </xf>
    <xf numFmtId="0" fontId="33" fillId="0" borderId="199" xfId="48" applyFont="1" applyBorder="1" applyAlignment="1">
      <alignment horizontal="center" vertical="center"/>
    </xf>
    <xf numFmtId="0" fontId="33" fillId="0" borderId="200" xfId="48" applyFont="1" applyBorder="1" applyAlignment="1">
      <alignment horizontal="center" vertical="center"/>
    </xf>
    <xf numFmtId="0" fontId="33" fillId="0" borderId="201" xfId="48" applyFont="1" applyBorder="1" applyAlignment="1">
      <alignment horizontal="center" vertical="center"/>
    </xf>
    <xf numFmtId="0" fontId="33" fillId="0" borderId="202" xfId="48" applyFont="1" applyBorder="1" applyAlignment="1">
      <alignment horizontal="center" vertical="center"/>
    </xf>
    <xf numFmtId="0" fontId="33" fillId="0" borderId="203" xfId="48" applyFont="1" applyBorder="1" applyAlignment="1">
      <alignment horizontal="center" vertical="center"/>
    </xf>
    <xf numFmtId="0" fontId="15" fillId="0" borderId="19" xfId="48" quotePrefix="1" applyFont="1" applyBorder="1" applyAlignment="1">
      <alignment horizontal="center" vertical="center" shrinkToFit="1"/>
    </xf>
    <xf numFmtId="0" fontId="33" fillId="0" borderId="154" xfId="48" applyFont="1" applyBorder="1" applyAlignment="1">
      <alignment horizontal="center" vertical="center"/>
    </xf>
    <xf numFmtId="0" fontId="33" fillId="0" borderId="155" xfId="48" applyFont="1" applyBorder="1" applyAlignment="1">
      <alignment horizontal="center" vertical="center"/>
    </xf>
    <xf numFmtId="0" fontId="33" fillId="0" borderId="156" xfId="48" applyFont="1" applyBorder="1" applyAlignment="1">
      <alignment horizontal="center" vertical="center"/>
    </xf>
    <xf numFmtId="0" fontId="15" fillId="0" borderId="157" xfId="48" quotePrefix="1" applyFont="1" applyBorder="1" applyAlignment="1">
      <alignment horizontal="center" vertical="center" shrinkToFit="1"/>
    </xf>
    <xf numFmtId="0" fontId="0" fillId="0" borderId="28" xfId="0" applyBorder="1" applyAlignment="1">
      <alignment horizontal="center" vertical="center"/>
    </xf>
    <xf numFmtId="0" fontId="0" fillId="0" borderId="89" xfId="0" applyBorder="1" applyAlignment="1">
      <alignment horizontal="center" vertical="top" textRotation="255" shrinkToFit="1"/>
    </xf>
    <xf numFmtId="181" fontId="114" fillId="10" borderId="76" xfId="0" applyNumberFormat="1" applyFont="1" applyFill="1" applyBorder="1" applyAlignment="1">
      <alignment horizontal="center" vertical="center" shrinkToFit="1"/>
    </xf>
    <xf numFmtId="0" fontId="71" fillId="10" borderId="76" xfId="0" applyFont="1" applyFill="1" applyBorder="1" applyAlignment="1">
      <alignment horizontal="center" vertical="center" shrinkToFit="1"/>
    </xf>
    <xf numFmtId="0" fontId="69" fillId="10" borderId="76" xfId="0" applyFont="1" applyFill="1" applyBorder="1" applyAlignment="1" applyProtection="1">
      <alignment horizontal="center" vertical="top" textRotation="255" shrinkToFit="1"/>
      <protection locked="0"/>
    </xf>
    <xf numFmtId="0" fontId="69" fillId="10" borderId="76" xfId="0" applyFont="1" applyFill="1" applyBorder="1" applyAlignment="1" applyProtection="1">
      <alignment horizontal="center" vertical="center" shrinkToFit="1"/>
      <protection locked="0"/>
    </xf>
    <xf numFmtId="179" fontId="69" fillId="10" borderId="79" xfId="7" applyNumberFormat="1" applyFont="1" applyFill="1" applyBorder="1" applyAlignment="1" applyProtection="1">
      <alignment horizontal="center" vertical="center"/>
      <protection locked="0"/>
    </xf>
    <xf numFmtId="179" fontId="69" fillId="10" borderId="82" xfId="7" applyNumberFormat="1" applyFont="1" applyFill="1" applyBorder="1" applyAlignment="1" applyProtection="1">
      <alignment horizontal="center" vertical="center"/>
      <protection locked="0"/>
    </xf>
    <xf numFmtId="179" fontId="69" fillId="10" borderId="89" xfId="7" applyNumberFormat="1" applyFont="1" applyFill="1" applyBorder="1" applyAlignment="1" applyProtection="1">
      <alignment horizontal="center" vertical="center"/>
      <protection locked="0"/>
    </xf>
    <xf numFmtId="0" fontId="71" fillId="6" borderId="26" xfId="5" applyFont="1" applyFill="1" applyBorder="1" applyAlignment="1" applyProtection="1">
      <alignment horizontal="left" vertical="center" shrinkToFit="1"/>
      <protection locked="0"/>
    </xf>
    <xf numFmtId="49" fontId="71" fillId="6" borderId="26" xfId="5" applyNumberFormat="1" applyFont="1" applyFill="1" applyBorder="1" applyAlignment="1" applyProtection="1">
      <alignment shrinkToFit="1"/>
      <protection locked="0"/>
    </xf>
    <xf numFmtId="0" fontId="71" fillId="6" borderId="8" xfId="5" applyFont="1" applyFill="1" applyBorder="1" applyAlignment="1" applyProtection="1">
      <alignment shrinkToFit="1"/>
      <protection locked="0"/>
    </xf>
    <xf numFmtId="14" fontId="71" fillId="6" borderId="8" xfId="5" applyNumberFormat="1" applyFont="1" applyFill="1" applyBorder="1" applyAlignment="1" applyProtection="1">
      <alignment shrinkToFit="1"/>
      <protection locked="0"/>
    </xf>
    <xf numFmtId="0" fontId="71" fillId="0" borderId="5" xfId="5" applyFont="1" applyBorder="1" applyAlignment="1">
      <alignment horizontal="center" shrinkToFit="1"/>
    </xf>
    <xf numFmtId="14" fontId="71" fillId="6" borderId="5" xfId="5" applyNumberFormat="1" applyFont="1" applyFill="1" applyBorder="1" applyAlignment="1" applyProtection="1">
      <alignment shrinkToFit="1"/>
      <protection locked="0"/>
    </xf>
    <xf numFmtId="0" fontId="71" fillId="6" borderId="26" xfId="5" applyFont="1" applyFill="1" applyBorder="1" applyAlignment="1" applyProtection="1">
      <alignment shrinkToFit="1"/>
      <protection locked="0"/>
    </xf>
    <xf numFmtId="49" fontId="71" fillId="6" borderId="2" xfId="5" applyNumberFormat="1" applyFont="1" applyFill="1" applyBorder="1" applyAlignment="1" applyProtection="1">
      <alignment vertical="center" shrinkToFit="1"/>
      <protection locked="0"/>
    </xf>
    <xf numFmtId="49" fontId="71" fillId="6" borderId="8" xfId="5" applyNumberFormat="1" applyFont="1" applyFill="1" applyBorder="1" applyAlignment="1" applyProtection="1">
      <alignment vertical="center" shrinkToFit="1"/>
      <protection locked="0"/>
    </xf>
    <xf numFmtId="0" fontId="71" fillId="6" borderId="3" xfId="5" applyFont="1" applyFill="1" applyBorder="1" applyAlignment="1" applyProtection="1">
      <alignment vertical="center" shrinkToFit="1"/>
      <protection locked="0"/>
    </xf>
    <xf numFmtId="0" fontId="71" fillId="0" borderId="4" xfId="5" applyFont="1" applyBorder="1" applyAlignment="1">
      <alignment horizontal="center" vertical="center" shrinkToFit="1"/>
    </xf>
    <xf numFmtId="0" fontId="71" fillId="6" borderId="2" xfId="5" applyFont="1" applyFill="1" applyBorder="1" applyAlignment="1" applyProtection="1">
      <alignment vertical="center" shrinkToFit="1"/>
      <protection locked="0"/>
    </xf>
    <xf numFmtId="14" fontId="71" fillId="6" borderId="3" xfId="5" applyNumberFormat="1" applyFont="1" applyFill="1" applyBorder="1" applyAlignment="1" applyProtection="1">
      <alignment horizontal="center" vertical="center" shrinkToFit="1"/>
      <protection locked="0"/>
    </xf>
    <xf numFmtId="14" fontId="71" fillId="6" borderId="4" xfId="5" applyNumberFormat="1" applyFont="1" applyFill="1" applyBorder="1" applyAlignment="1" applyProtection="1">
      <alignment horizontal="center" vertical="center" shrinkToFit="1"/>
      <protection locked="0"/>
    </xf>
    <xf numFmtId="0" fontId="69" fillId="0" borderId="77" xfId="0" applyFont="1" applyBorder="1" applyAlignment="1" applyProtection="1">
      <alignment horizontal="center" vertical="center" textRotation="255" shrinkToFit="1"/>
      <protection locked="0"/>
    </xf>
    <xf numFmtId="179" fontId="69" fillId="0" borderId="80" xfId="7" applyNumberFormat="1" applyFont="1" applyBorder="1" applyAlignment="1" applyProtection="1">
      <alignment horizontal="center" vertical="center"/>
      <protection locked="0"/>
    </xf>
    <xf numFmtId="179" fontId="69" fillId="0" borderId="83" xfId="7" applyNumberFormat="1" applyFont="1" applyBorder="1" applyAlignment="1" applyProtection="1">
      <alignment horizontal="center" vertical="center"/>
      <protection locked="0"/>
    </xf>
    <xf numFmtId="179" fontId="69" fillId="0" borderId="85" xfId="7" applyNumberFormat="1" applyFont="1" applyBorder="1" applyAlignment="1" applyProtection="1">
      <alignment horizontal="center" vertical="center"/>
      <protection locked="0"/>
    </xf>
    <xf numFmtId="0" fontId="109" fillId="0" borderId="3" xfId="4" applyFont="1" applyBorder="1" applyAlignment="1">
      <alignment horizontal="left" vertical="center"/>
    </xf>
    <xf numFmtId="0" fontId="109" fillId="0" borderId="4" xfId="4" applyFont="1" applyBorder="1" applyAlignment="1">
      <alignment horizontal="left" vertical="center"/>
    </xf>
    <xf numFmtId="0" fontId="109" fillId="0" borderId="10" xfId="4" applyFont="1" applyBorder="1" applyAlignment="1">
      <alignment horizontal="left" vertical="center"/>
    </xf>
    <xf numFmtId="0" fontId="132" fillId="0" borderId="0" xfId="3" applyFont="1" applyAlignment="1">
      <alignment horizontal="center" vertical="center"/>
    </xf>
    <xf numFmtId="0" fontId="45" fillId="0" borderId="1" xfId="3" applyFont="1" applyBorder="1" applyAlignment="1">
      <alignment horizontal="left" vertical="center"/>
    </xf>
    <xf numFmtId="58" fontId="45" fillId="0" borderId="1" xfId="3" applyNumberFormat="1" applyFont="1" applyBorder="1" applyAlignment="1">
      <alignment horizontal="left" vertical="center"/>
    </xf>
    <xf numFmtId="0" fontId="74" fillId="2" borderId="3" xfId="4" applyFont="1" applyFill="1" applyBorder="1" applyAlignment="1">
      <alignment horizontal="center" vertical="center"/>
    </xf>
    <xf numFmtId="0" fontId="74" fillId="2" borderId="4" xfId="4" applyFont="1" applyFill="1" applyBorder="1" applyAlignment="1">
      <alignment horizontal="center" vertical="center"/>
    </xf>
    <xf numFmtId="0" fontId="74" fillId="2" borderId="10" xfId="4" applyFont="1" applyFill="1" applyBorder="1" applyAlignment="1">
      <alignment horizontal="center" vertical="center"/>
    </xf>
    <xf numFmtId="0" fontId="109" fillId="0" borderId="3" xfId="4" applyFont="1" applyBorder="1" applyAlignment="1">
      <alignment horizontal="left" vertical="center" wrapText="1"/>
    </xf>
    <xf numFmtId="0" fontId="109" fillId="0" borderId="4" xfId="4" applyFont="1" applyBorder="1" applyAlignment="1">
      <alignment horizontal="left" vertical="center" wrapText="1"/>
    </xf>
    <xf numFmtId="0" fontId="109" fillId="0" borderId="10" xfId="4" applyFont="1" applyBorder="1" applyAlignment="1">
      <alignment horizontal="left" vertical="center" wrapText="1"/>
    </xf>
    <xf numFmtId="0" fontId="149" fillId="0" borderId="3" xfId="4" applyFont="1" applyBorder="1" applyAlignment="1">
      <alignment horizontal="left" vertical="center" wrapText="1"/>
    </xf>
    <xf numFmtId="0" fontId="149" fillId="0" borderId="4" xfId="4" applyFont="1" applyBorder="1" applyAlignment="1">
      <alignment horizontal="left" vertical="center" wrapText="1"/>
    </xf>
    <xf numFmtId="0" fontId="149" fillId="0" borderId="10" xfId="4" applyFont="1" applyBorder="1" applyAlignment="1">
      <alignment horizontal="left" vertical="center" wrapText="1"/>
    </xf>
    <xf numFmtId="0" fontId="109" fillId="12" borderId="3" xfId="4" applyFont="1" applyFill="1" applyBorder="1" applyAlignment="1">
      <alignment horizontal="left" vertical="center" wrapText="1"/>
    </xf>
    <xf numFmtId="0" fontId="109" fillId="12" borderId="4" xfId="4" applyFont="1" applyFill="1" applyBorder="1" applyAlignment="1">
      <alignment horizontal="left" vertical="center"/>
    </xf>
    <xf numFmtId="0" fontId="109" fillId="12" borderId="10" xfId="4" applyFont="1" applyFill="1" applyBorder="1" applyAlignment="1">
      <alignment horizontal="left" vertical="center"/>
    </xf>
    <xf numFmtId="0" fontId="109" fillId="12" borderId="3" xfId="4" applyFont="1" applyFill="1" applyBorder="1" applyAlignment="1">
      <alignment horizontal="left" vertical="center"/>
    </xf>
    <xf numFmtId="0" fontId="109" fillId="12" borderId="4" xfId="4" applyFont="1" applyFill="1" applyBorder="1" applyAlignment="1">
      <alignment horizontal="left" vertical="center" wrapText="1"/>
    </xf>
    <xf numFmtId="0" fontId="109" fillId="12" borderId="10" xfId="4" applyFont="1" applyFill="1" applyBorder="1" applyAlignment="1">
      <alignment horizontal="left" vertical="center" wrapText="1"/>
    </xf>
    <xf numFmtId="0" fontId="75" fillId="0" borderId="5" xfId="4" applyFont="1" applyBorder="1" applyAlignment="1">
      <alignment horizontal="left" vertical="center"/>
    </xf>
    <xf numFmtId="0" fontId="75" fillId="0" borderId="0" xfId="4" applyFont="1" applyAlignment="1">
      <alignment horizontal="left" vertical="center"/>
    </xf>
    <xf numFmtId="38" fontId="109" fillId="0" borderId="3" xfId="1" applyFont="1" applyFill="1" applyBorder="1" applyAlignment="1">
      <alignment horizontal="left" vertical="center"/>
    </xf>
    <xf numFmtId="38" fontId="109" fillId="0" borderId="4" xfId="1" applyFont="1" applyFill="1" applyBorder="1" applyAlignment="1">
      <alignment horizontal="left" vertical="center"/>
    </xf>
    <xf numFmtId="38" fontId="109" fillId="0" borderId="10" xfId="1" applyFont="1" applyFill="1" applyBorder="1" applyAlignment="1">
      <alignment horizontal="left" vertical="center"/>
    </xf>
    <xf numFmtId="0" fontId="93" fillId="0" borderId="0" xfId="0" applyFont="1" applyAlignment="1">
      <alignment horizontal="left" vertical="center"/>
    </xf>
    <xf numFmtId="0" fontId="126" fillId="0" borderId="5" xfId="0" applyFont="1" applyBorder="1" applyAlignment="1" applyProtection="1">
      <alignment horizontal="center" vertical="center" shrinkToFit="1"/>
      <protection locked="0"/>
    </xf>
    <xf numFmtId="0" fontId="71" fillId="0" borderId="1" xfId="0" applyFont="1" applyBorder="1" applyProtection="1">
      <protection locked="0"/>
    </xf>
    <xf numFmtId="0" fontId="126" fillId="0" borderId="5" xfId="0" applyFont="1" applyBorder="1" applyAlignment="1" applyProtection="1">
      <alignment horizontal="left" vertical="center" shrinkToFit="1"/>
      <protection locked="0"/>
    </xf>
    <xf numFmtId="0" fontId="126" fillId="0" borderId="1" xfId="0" applyFont="1" applyBorder="1" applyAlignment="1" applyProtection="1">
      <alignment horizontal="left" vertical="center" shrinkToFit="1"/>
      <protection locked="0"/>
    </xf>
    <xf numFmtId="0" fontId="126" fillId="0" borderId="0" xfId="0" applyFont="1" applyAlignment="1">
      <alignment vertical="top" wrapText="1"/>
    </xf>
    <xf numFmtId="0" fontId="126" fillId="0" borderId="0" xfId="0" applyFont="1" applyAlignment="1">
      <alignment vertical="top"/>
    </xf>
    <xf numFmtId="0" fontId="71" fillId="0" borderId="0" xfId="0" applyFont="1" applyAlignment="1">
      <alignment vertical="top"/>
    </xf>
    <xf numFmtId="0" fontId="93" fillId="0" borderId="8" xfId="0" applyFont="1" applyBorder="1" applyAlignment="1">
      <alignment horizontal="distributed" vertical="center" wrapText="1"/>
    </xf>
    <xf numFmtId="0" fontId="73" fillId="0" borderId="9" xfId="0" applyFont="1" applyBorder="1" applyAlignment="1">
      <alignment horizontal="distributed" vertical="center"/>
    </xf>
    <xf numFmtId="0" fontId="73" fillId="0" borderId="11" xfId="0" applyFont="1" applyBorder="1" applyAlignment="1">
      <alignment horizontal="distributed" vertical="center"/>
    </xf>
    <xf numFmtId="0" fontId="73" fillId="0" borderId="12" xfId="0" applyFont="1" applyBorder="1" applyAlignment="1">
      <alignment horizontal="distributed" vertical="center"/>
    </xf>
    <xf numFmtId="0" fontId="126" fillId="0" borderId="3" xfId="0" applyFont="1" applyBorder="1" applyAlignment="1">
      <alignment horizontal="center" vertical="center" wrapText="1"/>
    </xf>
    <xf numFmtId="0" fontId="126" fillId="0" borderId="4" xfId="0" applyFont="1" applyBorder="1" applyAlignment="1">
      <alignment horizontal="center" vertical="center" wrapText="1"/>
    </xf>
    <xf numFmtId="0" fontId="126" fillId="0" borderId="10" xfId="0" applyFont="1" applyBorder="1" applyAlignment="1">
      <alignment horizontal="center" vertical="center" wrapText="1"/>
    </xf>
    <xf numFmtId="0" fontId="93" fillId="0" borderId="3" xfId="0" applyFont="1" applyBorder="1" applyAlignment="1">
      <alignment horizontal="center" vertical="center" wrapText="1"/>
    </xf>
    <xf numFmtId="0" fontId="93" fillId="0" borderId="4" xfId="0" applyFont="1" applyBorder="1" applyAlignment="1">
      <alignment horizontal="center" vertical="center" wrapText="1"/>
    </xf>
    <xf numFmtId="0" fontId="93" fillId="0" borderId="10" xfId="0" applyFont="1" applyBorder="1" applyAlignment="1">
      <alignment horizontal="center" vertical="center" wrapText="1"/>
    </xf>
    <xf numFmtId="0" fontId="73" fillId="0" borderId="3" xfId="0" applyFont="1" applyBorder="1" applyAlignment="1" applyProtection="1">
      <alignment horizontal="center" vertical="center"/>
      <protection locked="0"/>
    </xf>
    <xf numFmtId="0" fontId="73" fillId="0" borderId="4" xfId="0" applyFont="1" applyBorder="1" applyAlignment="1" applyProtection="1">
      <alignment horizontal="center" vertical="center"/>
      <protection locked="0"/>
    </xf>
    <xf numFmtId="0" fontId="73" fillId="0" borderId="10" xfId="0" applyFont="1" applyBorder="1" applyAlignment="1" applyProtection="1">
      <alignment horizontal="center" vertical="center"/>
      <protection locked="0"/>
    </xf>
    <xf numFmtId="0" fontId="93" fillId="0" borderId="3" xfId="0" applyFont="1" applyBorder="1" applyAlignment="1" applyProtection="1">
      <alignment horizontal="right" vertical="center"/>
      <protection locked="0"/>
    </xf>
    <xf numFmtId="0" fontId="93" fillId="0" borderId="4" xfId="0" applyFont="1" applyBorder="1" applyAlignment="1" applyProtection="1">
      <alignment horizontal="right" vertical="center"/>
      <protection locked="0"/>
    </xf>
    <xf numFmtId="0" fontId="93" fillId="0" borderId="10" xfId="0" applyFont="1" applyBorder="1" applyAlignment="1" applyProtection="1">
      <alignment horizontal="right" vertical="center"/>
      <protection locked="0"/>
    </xf>
    <xf numFmtId="0" fontId="126" fillId="0" borderId="3" xfId="0" applyFont="1" applyBorder="1" applyAlignment="1" applyProtection="1">
      <alignment horizontal="left" vertical="center"/>
      <protection locked="0"/>
    </xf>
    <xf numFmtId="0" fontId="126" fillId="0" borderId="4" xfId="0" applyFont="1" applyBorder="1" applyAlignment="1" applyProtection="1">
      <alignment horizontal="left" vertical="center"/>
      <protection locked="0"/>
    </xf>
    <xf numFmtId="0" fontId="71" fillId="0" borderId="4" xfId="0" applyFont="1" applyBorder="1" applyAlignment="1" applyProtection="1">
      <alignment horizontal="left" vertical="center"/>
      <protection locked="0"/>
    </xf>
    <xf numFmtId="0" fontId="71" fillId="0" borderId="10" xfId="0" applyFont="1" applyBorder="1" applyAlignment="1" applyProtection="1">
      <alignment horizontal="left" vertical="center"/>
      <protection locked="0"/>
    </xf>
    <xf numFmtId="1" fontId="126" fillId="0" borderId="1" xfId="0" applyNumberFormat="1" applyFont="1" applyBorder="1" applyAlignment="1" applyProtection="1">
      <alignment horizontal="center" vertical="center" shrinkToFit="1"/>
      <protection locked="0"/>
    </xf>
    <xf numFmtId="0" fontId="128" fillId="0" borderId="6" xfId="0" applyFont="1" applyBorder="1" applyAlignment="1">
      <alignment horizontal="left" vertical="center" shrinkToFit="1"/>
    </xf>
    <xf numFmtId="0" fontId="128" fillId="0" borderId="0" xfId="0" applyFont="1" applyAlignment="1">
      <alignment horizontal="left" vertical="center" shrinkToFit="1"/>
    </xf>
    <xf numFmtId="0" fontId="128" fillId="0" borderId="7" xfId="0" applyFont="1" applyBorder="1" applyAlignment="1">
      <alignment horizontal="left" vertical="center" shrinkToFit="1"/>
    </xf>
    <xf numFmtId="0" fontId="128" fillId="0" borderId="6" xfId="0" applyFont="1" applyBorder="1" applyAlignment="1">
      <alignment horizontal="left" vertical="center"/>
    </xf>
    <xf numFmtId="0" fontId="128" fillId="0" borderId="0" xfId="0" applyFont="1" applyAlignment="1">
      <alignment horizontal="left" vertical="center"/>
    </xf>
    <xf numFmtId="0" fontId="128" fillId="0" borderId="6" xfId="0" applyFont="1" applyBorder="1" applyAlignment="1">
      <alignment horizontal="left" vertical="center" wrapText="1"/>
    </xf>
    <xf numFmtId="0" fontId="128" fillId="0" borderId="0" xfId="0" applyFont="1" applyAlignment="1">
      <alignment horizontal="left" vertical="center" wrapText="1"/>
    </xf>
    <xf numFmtId="0" fontId="128" fillId="0" borderId="0" xfId="0" applyFont="1" applyAlignment="1" applyProtection="1">
      <alignment horizontal="left" vertical="center" shrinkToFit="1"/>
      <protection locked="0"/>
    </xf>
    <xf numFmtId="0" fontId="96" fillId="0" borderId="0" xfId="0" applyFont="1" applyAlignment="1">
      <alignment horizontal="right" vertical="center"/>
    </xf>
    <xf numFmtId="0" fontId="126" fillId="0" borderId="0" xfId="0" applyFont="1" applyAlignment="1">
      <alignment horizontal="left" vertical="center" shrinkToFit="1"/>
    </xf>
    <xf numFmtId="0" fontId="126" fillId="0" borderId="0" xfId="0" applyFont="1" applyAlignment="1">
      <alignment horizontal="left" vertical="top" wrapText="1"/>
    </xf>
    <xf numFmtId="0" fontId="93" fillId="0" borderId="1" xfId="0" applyFont="1" applyBorder="1" applyAlignment="1" applyProtection="1">
      <alignment horizontal="left" vertical="center" shrinkToFit="1"/>
      <protection locked="0"/>
    </xf>
    <xf numFmtId="58" fontId="93" fillId="0" borderId="1" xfId="0" applyNumberFormat="1" applyFont="1" applyBorder="1" applyAlignment="1" applyProtection="1">
      <alignment horizontal="center" vertical="center"/>
      <protection locked="0"/>
    </xf>
    <xf numFmtId="58" fontId="93" fillId="0" borderId="4" xfId="0" applyNumberFormat="1" applyFont="1" applyBorder="1" applyAlignment="1" applyProtection="1">
      <alignment horizontal="center" vertical="center"/>
      <protection locked="0"/>
    </xf>
    <xf numFmtId="0" fontId="93" fillId="0" borderId="0" xfId="0" applyFont="1" applyAlignment="1">
      <alignment vertical="center"/>
    </xf>
    <xf numFmtId="0" fontId="96" fillId="0" borderId="0" xfId="0" applyFont="1" applyAlignment="1">
      <alignment vertical="center"/>
    </xf>
    <xf numFmtId="0" fontId="71" fillId="0" borderId="0" xfId="0" applyFont="1" applyAlignment="1">
      <alignment vertical="center"/>
    </xf>
    <xf numFmtId="0" fontId="95" fillId="0" borderId="0" xfId="0" applyFont="1" applyAlignment="1">
      <alignment horizontal="left" vertical="center"/>
    </xf>
    <xf numFmtId="0" fontId="93" fillId="0" borderId="0" xfId="0" applyFont="1" applyAlignment="1">
      <alignment horizontal="center" vertical="center"/>
    </xf>
    <xf numFmtId="58" fontId="93" fillId="0" borderId="0" xfId="0" applyNumberFormat="1" applyFont="1" applyAlignment="1" applyProtection="1">
      <alignment horizontal="distributed" vertical="center" indent="2" shrinkToFit="1"/>
      <protection locked="0"/>
    </xf>
    <xf numFmtId="0" fontId="127" fillId="0" borderId="0" xfId="0" applyFont="1" applyAlignment="1">
      <alignment vertical="center"/>
    </xf>
    <xf numFmtId="0" fontId="126" fillId="0" borderId="0" xfId="0" applyFont="1" applyAlignment="1" applyProtection="1">
      <alignment horizontal="left" vertical="center" shrinkToFit="1"/>
      <protection locked="0"/>
    </xf>
    <xf numFmtId="0" fontId="71" fillId="0" borderId="0" xfId="0" applyFont="1" applyAlignment="1" applyProtection="1">
      <alignment horizontal="left" vertical="center" shrinkToFit="1"/>
      <protection locked="0"/>
    </xf>
    <xf numFmtId="0" fontId="126" fillId="0" borderId="0" xfId="0" applyFont="1" applyAlignment="1" applyProtection="1">
      <alignment horizontal="left" vertical="center"/>
      <protection locked="0"/>
    </xf>
    <xf numFmtId="0" fontId="130" fillId="0" borderId="0" xfId="0" applyFont="1" applyAlignment="1">
      <alignment horizontal="center" vertical="center"/>
    </xf>
    <xf numFmtId="0" fontId="130" fillId="0" borderId="0" xfId="0" applyFont="1" applyAlignment="1">
      <alignment horizontal="center" vertical="center" wrapText="1"/>
    </xf>
    <xf numFmtId="0" fontId="93" fillId="0" borderId="0" xfId="0" applyFont="1" applyAlignment="1">
      <alignment horizontal="left" vertical="center" wrapText="1"/>
    </xf>
    <xf numFmtId="0" fontId="122" fillId="0" borderId="0" xfId="0" applyFont="1" applyAlignment="1">
      <alignment horizontal="center" vertical="center"/>
    </xf>
    <xf numFmtId="58" fontId="122" fillId="0" borderId="1" xfId="0" applyNumberFormat="1" applyFont="1" applyBorder="1" applyAlignment="1">
      <alignment horizontal="center" vertical="center" shrinkToFit="1"/>
    </xf>
    <xf numFmtId="0" fontId="121" fillId="0" borderId="0" xfId="0" applyFont="1" applyAlignment="1">
      <alignment horizontal="left" vertical="center" shrinkToFit="1"/>
    </xf>
    <xf numFmtId="0" fontId="122" fillId="0" borderId="0" xfId="0" applyFont="1" applyAlignment="1">
      <alignment horizontal="center" vertical="center" shrinkToFit="1"/>
    </xf>
    <xf numFmtId="0" fontId="121" fillId="0" borderId="0" xfId="0" applyFont="1" applyAlignment="1">
      <alignment horizontal="center" vertical="center" shrinkToFit="1"/>
    </xf>
    <xf numFmtId="49" fontId="49" fillId="0" borderId="0" xfId="0" applyNumberFormat="1" applyFont="1" applyAlignment="1">
      <alignment vertical="center"/>
    </xf>
    <xf numFmtId="58" fontId="122" fillId="0" borderId="0" xfId="0" applyNumberFormat="1" applyFont="1" applyAlignment="1">
      <alignment horizontal="center" vertical="center" shrinkToFit="1"/>
    </xf>
    <xf numFmtId="0" fontId="122" fillId="0" borderId="0" xfId="0" applyFont="1" applyAlignment="1">
      <alignment horizontal="left" vertical="center" wrapText="1"/>
    </xf>
    <xf numFmtId="0" fontId="121" fillId="0" borderId="1" xfId="0" applyFont="1" applyBorder="1" applyAlignment="1">
      <alignment horizontal="center" vertical="center" shrinkToFit="1"/>
    </xf>
    <xf numFmtId="0" fontId="122" fillId="0" borderId="0" xfId="0" applyFont="1" applyAlignment="1">
      <alignment horizontal="left" vertical="center"/>
    </xf>
    <xf numFmtId="0" fontId="52" fillId="0" borderId="0" xfId="0" applyFont="1" applyAlignment="1">
      <alignment horizontal="left" vertical="center" wrapText="1"/>
    </xf>
    <xf numFmtId="0" fontId="52" fillId="0" borderId="0" xfId="0" applyFont="1" applyAlignment="1">
      <alignment horizontal="left" vertical="center"/>
    </xf>
    <xf numFmtId="49" fontId="49" fillId="3" borderId="0" xfId="0" applyNumberFormat="1" applyFont="1" applyFill="1" applyAlignment="1">
      <alignment vertical="center"/>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10" xfId="0" applyFont="1" applyBorder="1" applyAlignment="1">
      <alignment horizontal="left" vertical="center" wrapText="1"/>
    </xf>
    <xf numFmtId="0" fontId="72" fillId="0" borderId="26" xfId="0" applyFont="1" applyBorder="1" applyAlignment="1">
      <alignment horizontal="center" vertical="center"/>
    </xf>
    <xf numFmtId="0" fontId="71" fillId="0" borderId="27" xfId="0" applyFont="1" applyBorder="1"/>
    <xf numFmtId="0" fontId="71" fillId="0" borderId="28" xfId="0" applyFont="1" applyBorder="1"/>
    <xf numFmtId="0" fontId="44" fillId="0" borderId="8" xfId="0" applyFont="1" applyBorder="1" applyAlignment="1">
      <alignment horizontal="left" vertical="center" wrapText="1" indent="1"/>
    </xf>
    <xf numFmtId="0" fontId="44" fillId="0" borderId="9" xfId="0" applyFont="1" applyBorder="1" applyAlignment="1">
      <alignment horizontal="left" vertical="center" wrapText="1" indent="1"/>
    </xf>
    <xf numFmtId="0" fontId="44" fillId="0" borderId="6" xfId="0" applyFont="1" applyBorder="1" applyAlignment="1">
      <alignment horizontal="left" vertical="center" wrapText="1" indent="1"/>
    </xf>
    <xf numFmtId="0" fontId="44" fillId="0" borderId="7" xfId="0" applyFont="1" applyBorder="1" applyAlignment="1">
      <alignment horizontal="left" vertical="center" wrapText="1" indent="1"/>
    </xf>
    <xf numFmtId="0" fontId="44" fillId="0" borderId="11" xfId="0" applyFont="1" applyBorder="1" applyAlignment="1">
      <alignment horizontal="left" vertical="center" wrapText="1" indent="1"/>
    </xf>
    <xf numFmtId="0" fontId="44" fillId="0" borderId="12" xfId="0" applyFont="1" applyBorder="1" applyAlignment="1">
      <alignment horizontal="left" vertical="center" wrapText="1" indent="1"/>
    </xf>
    <xf numFmtId="0" fontId="72" fillId="0" borderId="8" xfId="0" applyFont="1" applyBorder="1" applyAlignment="1">
      <alignment horizontal="center" vertical="center"/>
    </xf>
    <xf numFmtId="0" fontId="72" fillId="0" borderId="5" xfId="0" applyFont="1" applyBorder="1" applyAlignment="1">
      <alignment horizontal="center" vertical="center"/>
    </xf>
    <xf numFmtId="0" fontId="72" fillId="0" borderId="5" xfId="0" applyFont="1" applyBorder="1" applyAlignment="1" applyProtection="1">
      <alignment horizontal="left" vertical="center" shrinkToFit="1"/>
      <protection locked="0"/>
    </xf>
    <xf numFmtId="0" fontId="71" fillId="0" borderId="5" xfId="0" applyFont="1" applyBorder="1" applyAlignment="1">
      <alignment horizontal="left" vertical="center"/>
    </xf>
    <xf numFmtId="0" fontId="71" fillId="0" borderId="5" xfId="0" applyFont="1" applyBorder="1" applyAlignment="1">
      <alignment horizontal="right" vertical="center"/>
    </xf>
    <xf numFmtId="0" fontId="72" fillId="0" borderId="27" xfId="0" applyFont="1" applyBorder="1" applyAlignment="1">
      <alignment horizontal="center" vertical="center"/>
    </xf>
    <xf numFmtId="0" fontId="72" fillId="0" borderId="28" xfId="0" applyFont="1" applyBorder="1" applyAlignment="1">
      <alignment horizontal="center" vertical="center"/>
    </xf>
    <xf numFmtId="0" fontId="72" fillId="0" borderId="26" xfId="0" applyFont="1" applyBorder="1" applyAlignment="1">
      <alignment horizontal="center" vertical="center" textRotation="255"/>
    </xf>
    <xf numFmtId="0" fontId="72" fillId="0" borderId="27" xfId="0" applyFont="1" applyBorder="1" applyAlignment="1">
      <alignment horizontal="center" vertical="center" textRotation="255"/>
    </xf>
    <xf numFmtId="0" fontId="72" fillId="0" borderId="28" xfId="0" applyFont="1" applyBorder="1" applyAlignment="1">
      <alignment horizontal="center" vertical="center" textRotation="255"/>
    </xf>
    <xf numFmtId="0" fontId="44" fillId="0" borderId="8" xfId="0" applyFont="1" applyBorder="1" applyAlignment="1">
      <alignment horizontal="left" vertical="center" indent="1"/>
    </xf>
    <xf numFmtId="0" fontId="44" fillId="0" borderId="9" xfId="0" applyFont="1" applyBorder="1" applyAlignment="1">
      <alignment horizontal="left" vertical="center" indent="1"/>
    </xf>
    <xf numFmtId="0" fontId="44" fillId="0" borderId="6" xfId="0" applyFont="1" applyBorder="1" applyAlignment="1">
      <alignment horizontal="left" vertical="center" indent="1"/>
    </xf>
    <xf numFmtId="0" fontId="44" fillId="0" borderId="7" xfId="0" applyFont="1" applyBorder="1" applyAlignment="1">
      <alignment horizontal="left" vertical="center" indent="1"/>
    </xf>
    <xf numFmtId="0" fontId="44" fillId="0" borderId="11" xfId="0" applyFont="1" applyBorder="1" applyAlignment="1">
      <alignment horizontal="left" vertical="center" indent="1"/>
    </xf>
    <xf numFmtId="0" fontId="44" fillId="0" borderId="12" xfId="0" applyFont="1" applyBorder="1" applyAlignment="1">
      <alignment horizontal="left" vertical="center" indent="1"/>
    </xf>
    <xf numFmtId="0" fontId="72" fillId="0" borderId="3" xfId="0" applyFont="1" applyBorder="1" applyAlignment="1">
      <alignment horizontal="left" vertical="center"/>
    </xf>
    <xf numFmtId="0" fontId="72" fillId="0" borderId="4" xfId="0" applyFont="1" applyBorder="1" applyAlignment="1">
      <alignment horizontal="left" vertical="center"/>
    </xf>
    <xf numFmtId="2" fontId="72" fillId="0" borderId="4" xfId="0" applyNumberFormat="1" applyFont="1" applyBorder="1" applyAlignment="1" applyProtection="1">
      <alignment vertical="center" shrinkToFit="1"/>
      <protection locked="0"/>
    </xf>
    <xf numFmtId="0" fontId="72" fillId="0" borderId="0" xfId="0" applyFont="1" applyAlignment="1" applyProtection="1">
      <alignment horizontal="left" vertical="center" shrinkToFit="1"/>
      <protection locked="0"/>
    </xf>
    <xf numFmtId="0" fontId="71" fillId="0" borderId="0" xfId="0" applyFont="1" applyAlignment="1">
      <alignment horizontal="left" vertical="center"/>
    </xf>
    <xf numFmtId="0" fontId="71" fillId="0" borderId="0" xfId="0" applyFont="1" applyAlignment="1">
      <alignment horizontal="right" vertical="center"/>
    </xf>
    <xf numFmtId="0" fontId="72" fillId="0" borderId="1" xfId="0" applyFont="1" applyBorder="1" applyAlignment="1" applyProtection="1">
      <alignment horizontal="left" vertical="center" shrinkToFit="1"/>
      <protection locked="0"/>
    </xf>
    <xf numFmtId="0" fontId="71" fillId="0" borderId="1" xfId="0" applyFont="1" applyBorder="1" applyAlignment="1">
      <alignment horizontal="left" vertical="center"/>
    </xf>
    <xf numFmtId="0" fontId="71" fillId="0" borderId="1" xfId="0" applyFont="1" applyBorder="1" applyAlignment="1">
      <alignment horizontal="right" vertical="center"/>
    </xf>
    <xf numFmtId="0" fontId="92" fillId="0" borderId="0" xfId="0" applyFont="1" applyAlignment="1">
      <alignment horizontal="right" vertical="top"/>
    </xf>
    <xf numFmtId="0" fontId="74" fillId="0" borderId="0" xfId="0" applyFont="1" applyAlignment="1">
      <alignment horizontal="center"/>
    </xf>
    <xf numFmtId="0" fontId="92" fillId="0" borderId="1" xfId="0" applyFont="1" applyBorder="1" applyAlignment="1">
      <alignment horizontal="right"/>
    </xf>
    <xf numFmtId="0" fontId="92" fillId="0" borderId="1" xfId="0" applyFont="1" applyBorder="1" applyAlignment="1">
      <alignment horizontal="left" shrinkToFit="1"/>
    </xf>
    <xf numFmtId="0" fontId="92" fillId="0" borderId="1" xfId="0" applyFont="1" applyBorder="1" applyAlignment="1">
      <alignment horizontal="center"/>
    </xf>
    <xf numFmtId="0" fontId="92" fillId="0" borderId="1" xfId="0" applyFont="1" applyBorder="1" applyAlignment="1" applyProtection="1">
      <alignment horizontal="left" shrinkToFit="1"/>
      <protection locked="0"/>
    </xf>
    <xf numFmtId="0" fontId="72" fillId="0" borderId="4" xfId="0" applyFont="1" applyBorder="1" applyAlignment="1">
      <alignment horizontal="left" vertical="center" shrinkToFit="1"/>
    </xf>
    <xf numFmtId="0" fontId="72" fillId="0" borderId="4" xfId="0" applyFont="1" applyBorder="1" applyAlignment="1">
      <alignment horizontal="center" vertical="center"/>
    </xf>
    <xf numFmtId="0" fontId="72" fillId="0" borderId="10" xfId="0" applyFont="1" applyBorder="1" applyAlignment="1">
      <alignment horizontal="left" vertical="center" shrinkToFit="1"/>
    </xf>
    <xf numFmtId="0" fontId="72" fillId="0" borderId="3" xfId="0" applyFont="1" applyBorder="1" applyAlignment="1">
      <alignment horizontal="left" vertical="center" shrinkToFit="1"/>
    </xf>
    <xf numFmtId="2" fontId="72" fillId="0" borderId="4" xfId="0" applyNumberFormat="1" applyFont="1" applyBorder="1" applyAlignment="1">
      <alignment vertical="center" shrinkToFit="1"/>
    </xf>
    <xf numFmtId="0" fontId="74" fillId="0" borderId="0" xfId="0" applyFont="1" applyAlignment="1">
      <alignment horizontal="left" vertical="center" wrapText="1"/>
    </xf>
    <xf numFmtId="0" fontId="72" fillId="0" borderId="8" xfId="0" applyFont="1" applyBorder="1" applyAlignment="1">
      <alignment horizontal="left" vertical="center"/>
    </xf>
    <xf numFmtId="0" fontId="72" fillId="0" borderId="5" xfId="0" applyFont="1" applyBorder="1" applyAlignment="1">
      <alignment horizontal="left" vertical="center"/>
    </xf>
    <xf numFmtId="0" fontId="72" fillId="0" borderId="11" xfId="0" applyFont="1" applyBorder="1" applyAlignment="1">
      <alignment horizontal="left" vertical="center"/>
    </xf>
    <xf numFmtId="0" fontId="72" fillId="0" borderId="1" xfId="0" applyFont="1" applyBorder="1" applyAlignment="1">
      <alignment horizontal="left" vertical="center"/>
    </xf>
    <xf numFmtId="0" fontId="44" fillId="0" borderId="8" xfId="0" applyFont="1" applyBorder="1" applyAlignment="1">
      <alignment horizontal="left" vertical="center"/>
    </xf>
    <xf numFmtId="0" fontId="44" fillId="0" borderId="9" xfId="0" applyFont="1" applyBorder="1" applyAlignment="1">
      <alignment horizontal="left" vertical="center"/>
    </xf>
    <xf numFmtId="0" fontId="44" fillId="0" borderId="6" xfId="0" applyFont="1" applyBorder="1" applyAlignment="1">
      <alignment horizontal="left" vertical="center"/>
    </xf>
    <xf numFmtId="0" fontId="44" fillId="0" borderId="7" xfId="0" applyFont="1" applyBorder="1" applyAlignment="1">
      <alignment horizontal="left" vertical="center"/>
    </xf>
    <xf numFmtId="0" fontId="44" fillId="0" borderId="11" xfId="0" applyFont="1" applyBorder="1" applyAlignment="1">
      <alignment horizontal="left" vertical="center"/>
    </xf>
    <xf numFmtId="0" fontId="44" fillId="0" borderId="12" xfId="0" applyFont="1" applyBorder="1" applyAlignment="1">
      <alignment horizontal="left" vertical="center"/>
    </xf>
    <xf numFmtId="0" fontId="92" fillId="0" borderId="1" xfId="0" applyFont="1" applyBorder="1"/>
    <xf numFmtId="0" fontId="71" fillId="0" borderId="24" xfId="0" applyFont="1" applyBorder="1"/>
    <xf numFmtId="0" fontId="71" fillId="0" borderId="25" xfId="0" applyFont="1" applyBorder="1"/>
    <xf numFmtId="0" fontId="92" fillId="0" borderId="3" xfId="0" applyFont="1" applyBorder="1" applyAlignment="1">
      <alignment horizontal="center" vertical="center"/>
    </xf>
    <xf numFmtId="0" fontId="71" fillId="0" borderId="10" xfId="0" applyFont="1" applyBorder="1" applyAlignment="1">
      <alignment horizontal="center" vertical="center"/>
    </xf>
    <xf numFmtId="0" fontId="92" fillId="0" borderId="4" xfId="0" applyFont="1" applyBorder="1" applyAlignment="1">
      <alignment horizontal="center" vertical="center"/>
    </xf>
    <xf numFmtId="0" fontId="44" fillId="0" borderId="3" xfId="0" applyFont="1" applyBorder="1" applyAlignment="1">
      <alignment horizontal="left" vertical="center" indent="1"/>
    </xf>
    <xf numFmtId="0" fontId="72" fillId="0" borderId="10" xfId="0" applyFont="1" applyBorder="1" applyAlignment="1">
      <alignment horizontal="left" vertical="center" indent="1"/>
    </xf>
    <xf numFmtId="0" fontId="72" fillId="0" borderId="3" xfId="0" applyFont="1" applyBorder="1" applyAlignment="1">
      <alignment horizontal="left" vertical="center" indent="1"/>
    </xf>
    <xf numFmtId="0" fontId="71" fillId="0" borderId="4" xfId="0" applyFont="1" applyBorder="1" applyAlignment="1">
      <alignment horizontal="left" vertical="center" indent="1"/>
    </xf>
    <xf numFmtId="0" fontId="44" fillId="0" borderId="8" xfId="0" applyFont="1" applyBorder="1" applyAlignment="1">
      <alignment horizontal="left" vertical="center" wrapText="1"/>
    </xf>
    <xf numFmtId="0" fontId="44" fillId="0" borderId="9" xfId="0" applyFont="1" applyBorder="1" applyAlignment="1">
      <alignment horizontal="left" vertical="center" wrapText="1"/>
    </xf>
    <xf numFmtId="0" fontId="44" fillId="0" borderId="11" xfId="0" applyFont="1" applyBorder="1" applyAlignment="1">
      <alignment horizontal="left" vertical="center" wrapText="1"/>
    </xf>
    <xf numFmtId="0" fontId="44" fillId="0" borderId="12" xfId="0" applyFont="1" applyBorder="1" applyAlignment="1">
      <alignment horizontal="left" vertical="center" wrapText="1"/>
    </xf>
    <xf numFmtId="0" fontId="72" fillId="0" borderId="5" xfId="0" applyFont="1" applyBorder="1" applyAlignment="1">
      <alignment horizontal="left" vertical="center" wrapText="1"/>
    </xf>
    <xf numFmtId="0" fontId="72" fillId="0" borderId="0" xfId="0" applyFont="1" applyAlignment="1">
      <alignment horizontal="center" vertical="center" shrinkToFit="1"/>
    </xf>
    <xf numFmtId="0" fontId="73" fillId="0" borderId="5" xfId="0" applyFont="1" applyBorder="1" applyAlignment="1">
      <alignment horizontal="center" vertical="center" shrinkToFit="1"/>
    </xf>
    <xf numFmtId="0" fontId="72" fillId="0" borderId="11" xfId="0" applyFont="1" applyBorder="1" applyAlignment="1">
      <alignment horizontal="left" vertical="center" shrinkToFit="1"/>
    </xf>
    <xf numFmtId="0" fontId="72" fillId="0" borderId="1" xfId="0" applyFont="1" applyBorder="1" applyAlignment="1">
      <alignment horizontal="left" vertical="center" shrinkToFit="1"/>
    </xf>
    <xf numFmtId="0" fontId="72" fillId="0" borderId="3" xfId="0" applyFont="1" applyBorder="1" applyAlignment="1">
      <alignment horizontal="center" vertical="center"/>
    </xf>
    <xf numFmtId="0" fontId="72" fillId="0" borderId="4" xfId="0" applyFont="1" applyBorder="1" applyAlignment="1" applyProtection="1">
      <alignment horizontal="left" vertical="center" wrapText="1"/>
      <protection locked="0"/>
    </xf>
    <xf numFmtId="0" fontId="72" fillId="0" borderId="3" xfId="0" applyFont="1" applyBorder="1" applyAlignment="1">
      <alignment horizontal="center" vertical="center" shrinkToFit="1"/>
    </xf>
    <xf numFmtId="0" fontId="72" fillId="0" borderId="10" xfId="0" applyFont="1" applyBorder="1" applyAlignment="1">
      <alignment horizontal="center" vertical="center" shrinkToFit="1"/>
    </xf>
    <xf numFmtId="0" fontId="72" fillId="0" borderId="4" xfId="0" applyFont="1" applyBorder="1" applyAlignment="1">
      <alignment horizontal="center" vertical="center" shrinkToFit="1"/>
    </xf>
    <xf numFmtId="0" fontId="72" fillId="0" borderId="3" xfId="0" applyFont="1" applyBorder="1" applyAlignment="1">
      <alignment horizontal="left" vertical="center" wrapText="1"/>
    </xf>
    <xf numFmtId="0" fontId="72" fillId="0" borderId="4" xfId="0" applyFont="1" applyBorder="1" applyAlignment="1">
      <alignment horizontal="left" vertical="center" wrapText="1"/>
    </xf>
    <xf numFmtId="0" fontId="72" fillId="0" borderId="26" xfId="0" applyFont="1" applyBorder="1" applyAlignment="1">
      <alignment horizontal="center" vertical="center" wrapText="1"/>
    </xf>
    <xf numFmtId="0" fontId="72" fillId="0" borderId="27" xfId="0" applyFont="1" applyBorder="1" applyAlignment="1">
      <alignment horizontal="center" vertical="center" wrapText="1"/>
    </xf>
    <xf numFmtId="0" fontId="72" fillId="0" borderId="28" xfId="0" applyFont="1" applyBorder="1" applyAlignment="1">
      <alignment horizontal="center" vertical="center" wrapText="1"/>
    </xf>
    <xf numFmtId="0" fontId="44" fillId="0" borderId="26" xfId="0" applyFont="1" applyBorder="1" applyAlignment="1">
      <alignment vertical="center"/>
    </xf>
    <xf numFmtId="0" fontId="44" fillId="0" borderId="27" xfId="0" applyFont="1" applyBorder="1" applyAlignment="1">
      <alignment vertical="center"/>
    </xf>
    <xf numFmtId="0" fontId="44" fillId="0" borderId="28" xfId="0" applyFont="1" applyBorder="1" applyAlignment="1">
      <alignment vertical="center"/>
    </xf>
    <xf numFmtId="0" fontId="72" fillId="0" borderId="26" xfId="0" applyFont="1" applyBorder="1" applyAlignment="1">
      <alignment horizontal="left" vertical="center"/>
    </xf>
    <xf numFmtId="0" fontId="72" fillId="0" borderId="28" xfId="0" applyFont="1" applyBorder="1" applyAlignment="1">
      <alignment horizontal="left" vertical="center"/>
    </xf>
    <xf numFmtId="0" fontId="44" fillId="0" borderId="26" xfId="0" applyFont="1" applyBorder="1" applyAlignment="1">
      <alignment horizontal="left" vertical="center"/>
    </xf>
    <xf numFmtId="0" fontId="44" fillId="0" borderId="27" xfId="0" applyFont="1" applyBorder="1" applyAlignment="1">
      <alignment horizontal="left" vertical="center"/>
    </xf>
    <xf numFmtId="0" fontId="44" fillId="0" borderId="28" xfId="0" applyFont="1" applyBorder="1" applyAlignment="1">
      <alignment horizontal="left" vertical="center"/>
    </xf>
    <xf numFmtId="0" fontId="72" fillId="0" borderId="5" xfId="0" applyFont="1" applyBorder="1" applyAlignment="1" applyProtection="1">
      <alignment vertical="center" shrinkToFit="1"/>
      <protection locked="0"/>
    </xf>
    <xf numFmtId="0" fontId="72" fillId="0" borderId="1" xfId="0" applyFont="1" applyBorder="1" applyAlignment="1">
      <alignment horizontal="left" vertical="center" wrapText="1"/>
    </xf>
    <xf numFmtId="0" fontId="72" fillId="0" borderId="9" xfId="0" applyFont="1" applyBorder="1" applyAlignment="1">
      <alignment vertical="center" wrapText="1"/>
    </xf>
    <xf numFmtId="0" fontId="72" fillId="0" borderId="7" xfId="0" applyFont="1" applyBorder="1" applyAlignment="1">
      <alignment vertical="center" wrapText="1"/>
    </xf>
    <xf numFmtId="0" fontId="72" fillId="0" borderId="12" xfId="0" applyFont="1" applyBorder="1" applyAlignment="1">
      <alignment vertical="center" wrapText="1"/>
    </xf>
    <xf numFmtId="0" fontId="72" fillId="0" borderId="8" xfId="0" applyFont="1" applyBorder="1" applyAlignment="1">
      <alignment horizontal="left" vertical="center" shrinkToFit="1"/>
    </xf>
    <xf numFmtId="0" fontId="72" fillId="0" borderId="5" xfId="0" applyFont="1" applyBorder="1" applyAlignment="1">
      <alignment horizontal="left" vertical="center" shrinkToFit="1"/>
    </xf>
    <xf numFmtId="0" fontId="72" fillId="0" borderId="6" xfId="0" applyFont="1" applyBorder="1" applyAlignment="1">
      <alignment horizontal="left" vertical="center" shrinkToFit="1"/>
    </xf>
    <xf numFmtId="0" fontId="72" fillId="0" borderId="0" xfId="0" applyFont="1" applyAlignment="1">
      <alignment horizontal="left" vertical="center" shrinkToFit="1"/>
    </xf>
    <xf numFmtId="0" fontId="72" fillId="0" borderId="10" xfId="0" applyFont="1" applyBorder="1" applyAlignment="1">
      <alignment horizontal="left" vertical="center"/>
    </xf>
    <xf numFmtId="0" fontId="71" fillId="0" borderId="10" xfId="0" applyFont="1" applyBorder="1" applyAlignment="1">
      <alignment horizontal="left" vertical="center" indent="1"/>
    </xf>
    <xf numFmtId="0" fontId="44" fillId="0" borderId="26" xfId="0" applyFont="1" applyBorder="1" applyAlignment="1">
      <alignment horizontal="left" vertical="center" indent="1"/>
    </xf>
    <xf numFmtId="0" fontId="44" fillId="0" borderId="28" xfId="0" applyFont="1" applyBorder="1" applyAlignment="1">
      <alignment horizontal="left" vertical="center" indent="1"/>
    </xf>
    <xf numFmtId="0" fontId="94" fillId="0" borderId="4" xfId="0" applyFont="1" applyBorder="1" applyAlignment="1" applyProtection="1">
      <alignment horizontal="left" vertical="center" shrinkToFit="1"/>
      <protection locked="0"/>
    </xf>
    <xf numFmtId="0" fontId="44" fillId="0" borderId="27" xfId="0" applyFont="1" applyBorder="1" applyAlignment="1">
      <alignment horizontal="left" vertical="center" indent="1"/>
    </xf>
    <xf numFmtId="0" fontId="24" fillId="0" borderId="3" xfId="0" applyFont="1" applyBorder="1" applyAlignment="1">
      <alignment horizontal="left" vertical="center" indent="1"/>
    </xf>
    <xf numFmtId="0" fontId="24" fillId="0" borderId="10" xfId="0" applyFont="1" applyBorder="1" applyAlignment="1">
      <alignment horizontal="left" vertical="center" indent="1"/>
    </xf>
    <xf numFmtId="0" fontId="25" fillId="0" borderId="2" xfId="0" applyFont="1" applyBorder="1" applyAlignment="1">
      <alignment horizontal="center" vertical="center" wrapText="1"/>
    </xf>
    <xf numFmtId="0" fontId="25" fillId="0" borderId="3" xfId="0" applyFont="1" applyBorder="1" applyAlignment="1">
      <alignment horizontal="left" vertical="center"/>
    </xf>
    <xf numFmtId="0" fontId="25" fillId="0" borderId="4" xfId="0" applyFont="1" applyBorder="1" applyAlignment="1">
      <alignment horizontal="left" vertical="center"/>
    </xf>
    <xf numFmtId="0" fontId="44" fillId="0" borderId="3" xfId="0" applyFont="1" applyBorder="1" applyAlignment="1">
      <alignment horizontal="left" vertical="center" wrapText="1" indent="1"/>
    </xf>
    <xf numFmtId="0" fontId="44" fillId="0" borderId="10" xfId="0" applyFont="1" applyBorder="1" applyAlignment="1">
      <alignment horizontal="left" vertical="center" wrapText="1" indent="1"/>
    </xf>
    <xf numFmtId="0" fontId="25" fillId="0" borderId="26" xfId="0" applyFont="1" applyBorder="1" applyAlignment="1">
      <alignment horizontal="center" vertical="center" wrapText="1"/>
    </xf>
    <xf numFmtId="0" fontId="25" fillId="0" borderId="28" xfId="0" applyFont="1" applyBorder="1" applyAlignment="1">
      <alignment horizontal="center" vertical="center" wrapText="1"/>
    </xf>
    <xf numFmtId="0" fontId="72" fillId="0" borderId="10" xfId="0" applyFont="1" applyBorder="1" applyAlignment="1">
      <alignment horizontal="left" vertical="center" wrapText="1"/>
    </xf>
    <xf numFmtId="0" fontId="72" fillId="0" borderId="3" xfId="0" applyFont="1" applyBorder="1" applyAlignment="1">
      <alignment horizontal="left" vertical="center" wrapText="1" shrinkToFit="1"/>
    </xf>
    <xf numFmtId="0" fontId="72" fillId="0" borderId="4" xfId="0" applyFont="1" applyBorder="1" applyAlignment="1">
      <alignment horizontal="left" vertical="center" wrapText="1" shrinkToFit="1"/>
    </xf>
    <xf numFmtId="0" fontId="72" fillId="0" borderId="10" xfId="0" applyFont="1" applyBorder="1" applyAlignment="1">
      <alignment horizontal="left" vertical="center" wrapText="1" shrinkToFit="1"/>
    </xf>
    <xf numFmtId="0" fontId="72" fillId="0" borderId="3" xfId="0" applyFont="1" applyBorder="1" applyAlignment="1">
      <alignment vertical="center" wrapText="1" shrinkToFit="1"/>
    </xf>
    <xf numFmtId="0" fontId="72" fillId="0" borderId="4" xfId="0" applyFont="1" applyBorder="1" applyAlignment="1">
      <alignment vertical="center" wrapText="1" shrinkToFit="1"/>
    </xf>
    <xf numFmtId="0" fontId="44" fillId="0" borderId="5" xfId="0" applyFont="1" applyBorder="1" applyAlignment="1">
      <alignment vertical="center"/>
    </xf>
    <xf numFmtId="0" fontId="71" fillId="0" borderId="5" xfId="0" applyFont="1" applyBorder="1"/>
    <xf numFmtId="0" fontId="44" fillId="0" borderId="0" xfId="0" applyFont="1" applyAlignment="1">
      <alignment horizontal="left" vertical="center"/>
    </xf>
    <xf numFmtId="0" fontId="72" fillId="0" borderId="1" xfId="0" applyFont="1" applyBorder="1" applyAlignment="1">
      <alignment horizontal="left"/>
    </xf>
    <xf numFmtId="0" fontId="71" fillId="0" borderId="8" xfId="0" applyFont="1" applyBorder="1" applyAlignment="1" applyProtection="1">
      <alignment horizontal="left" vertical="top" wrapText="1"/>
      <protection locked="0"/>
    </xf>
    <xf numFmtId="0" fontId="71" fillId="0" borderId="5" xfId="0" applyFont="1" applyBorder="1" applyAlignment="1" applyProtection="1">
      <alignment horizontal="left" vertical="top" wrapText="1"/>
      <protection locked="0"/>
    </xf>
    <xf numFmtId="0" fontId="71" fillId="0" borderId="9" xfId="0" applyFont="1" applyBorder="1" applyAlignment="1" applyProtection="1">
      <alignment horizontal="left" vertical="top" wrapText="1"/>
      <protection locked="0"/>
    </xf>
    <xf numFmtId="0" fontId="71" fillId="0" borderId="6" xfId="0" applyFont="1" applyBorder="1" applyAlignment="1" applyProtection="1">
      <alignment horizontal="left" vertical="top" wrapText="1"/>
      <protection locked="0"/>
    </xf>
    <xf numFmtId="0" fontId="71" fillId="0" borderId="0" xfId="0" applyFont="1" applyAlignment="1" applyProtection="1">
      <alignment horizontal="left" vertical="top" wrapText="1"/>
      <protection locked="0"/>
    </xf>
    <xf numFmtId="0" fontId="71" fillId="0" borderId="7" xfId="0" applyFont="1" applyBorder="1" applyAlignment="1" applyProtection="1">
      <alignment horizontal="left" vertical="top" wrapText="1"/>
      <protection locked="0"/>
    </xf>
    <xf numFmtId="0" fontId="71" fillId="0" borderId="11" xfId="0" applyFont="1" applyBorder="1" applyAlignment="1" applyProtection="1">
      <alignment horizontal="left" vertical="top" wrapText="1"/>
      <protection locked="0"/>
    </xf>
    <xf numFmtId="0" fontId="71" fillId="0" borderId="1" xfId="0" applyFont="1" applyBorder="1" applyAlignment="1" applyProtection="1">
      <alignment horizontal="left" vertical="top" wrapText="1"/>
      <protection locked="0"/>
    </xf>
    <xf numFmtId="0" fontId="71" fillId="0" borderId="12" xfId="0" applyFont="1" applyBorder="1" applyAlignment="1" applyProtection="1">
      <alignment horizontal="left" vertical="top" wrapText="1"/>
      <protection locked="0"/>
    </xf>
    <xf numFmtId="0" fontId="72" fillId="9" borderId="5" xfId="0" applyFont="1" applyFill="1" applyBorder="1" applyAlignment="1" applyProtection="1">
      <alignment horizontal="left" vertical="center" shrinkToFit="1"/>
      <protection locked="0"/>
    </xf>
    <xf numFmtId="0" fontId="72" fillId="0" borderId="11" xfId="0" applyFont="1" applyBorder="1" applyAlignment="1">
      <alignment horizontal="left" vertical="center" wrapText="1"/>
    </xf>
    <xf numFmtId="0" fontId="72" fillId="0" borderId="2" xfId="0" applyFont="1" applyBorder="1" applyAlignment="1">
      <alignment horizontal="center" vertical="center" textRotation="255"/>
    </xf>
    <xf numFmtId="0" fontId="44" fillId="0" borderId="6" xfId="0" applyFont="1" applyBorder="1" applyAlignment="1">
      <alignment horizontal="left" vertical="center" wrapText="1"/>
    </xf>
    <xf numFmtId="0" fontId="44" fillId="0" borderId="26" xfId="0" applyFont="1" applyBorder="1" applyAlignment="1">
      <alignment horizontal="center" vertical="center"/>
    </xf>
    <xf numFmtId="0" fontId="44" fillId="0" borderId="27" xfId="0" applyFont="1" applyBorder="1" applyAlignment="1">
      <alignment horizontal="center" vertical="center"/>
    </xf>
    <xf numFmtId="0" fontId="44" fillId="0" borderId="28" xfId="0" applyFont="1" applyBorder="1" applyAlignment="1">
      <alignment horizontal="center" vertical="center"/>
    </xf>
    <xf numFmtId="0" fontId="14" fillId="0" borderId="0" xfId="0" applyFont="1" applyAlignment="1">
      <alignment vertical="top" wrapText="1"/>
    </xf>
    <xf numFmtId="0" fontId="0" fillId="0" borderId="0" xfId="0" applyAlignment="1">
      <alignment vertical="top" wrapText="1"/>
    </xf>
    <xf numFmtId="0" fontId="0" fillId="0" borderId="32" xfId="0" applyBorder="1" applyAlignment="1" applyProtection="1">
      <alignment horizontal="left" vertical="center" shrinkToFit="1"/>
      <protection locked="0"/>
    </xf>
    <xf numFmtId="0" fontId="0" fillId="0" borderId="33" xfId="0" applyBorder="1" applyAlignment="1" applyProtection="1">
      <alignment horizontal="left" vertical="center" shrinkToFit="1"/>
      <protection locked="0"/>
    </xf>
    <xf numFmtId="0" fontId="0" fillId="0" borderId="34" xfId="0" applyBorder="1" applyAlignment="1" applyProtection="1">
      <alignment horizontal="left" vertical="center" shrinkToFit="1"/>
      <protection locked="0"/>
    </xf>
    <xf numFmtId="0" fontId="0" fillId="0" borderId="32" xfId="0"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30" fillId="0" borderId="32" xfId="6" applyFill="1" applyBorder="1" applyAlignment="1" applyProtection="1">
      <alignment horizontal="left" vertical="center" shrinkToFit="1"/>
      <protection locked="0"/>
    </xf>
    <xf numFmtId="0" fontId="31" fillId="0" borderId="33" xfId="6" applyFont="1" applyFill="1" applyBorder="1" applyAlignment="1" applyProtection="1">
      <alignment horizontal="left" vertical="center" shrinkToFit="1"/>
      <protection locked="0"/>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0" xfId="0" applyBorder="1" applyAlignment="1">
      <alignment horizontal="center" vertical="center"/>
    </xf>
    <xf numFmtId="0" fontId="14" fillId="0" borderId="5" xfId="0" applyFont="1" applyBorder="1" applyAlignment="1">
      <alignment horizontal="left" vertical="top" wrapText="1"/>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8" xfId="0" applyBorder="1" applyAlignment="1" applyProtection="1">
      <alignment horizontal="left" vertical="center" shrinkToFit="1"/>
      <protection locked="0"/>
    </xf>
    <xf numFmtId="0" fontId="0" fillId="0" borderId="5" xfId="0" applyBorder="1" applyAlignment="1" applyProtection="1">
      <alignment horizontal="left" vertical="center" shrinkToFit="1"/>
      <protection locked="0"/>
    </xf>
    <xf numFmtId="0" fontId="0" fillId="0" borderId="9" xfId="0" applyBorder="1" applyAlignment="1" applyProtection="1">
      <alignment horizontal="left" vertical="center" shrinkToFit="1"/>
      <protection locked="0"/>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pplyProtection="1">
      <alignment horizontal="left" vertical="center" shrinkToFit="1"/>
      <protection locked="0"/>
    </xf>
    <xf numFmtId="0" fontId="0" fillId="0" borderId="30" xfId="0" applyBorder="1" applyAlignment="1" applyProtection="1">
      <alignment horizontal="left" vertical="center" shrinkToFit="1"/>
      <protection locked="0"/>
    </xf>
    <xf numFmtId="0" fontId="0" fillId="0" borderId="31" xfId="0" applyBorder="1" applyAlignment="1" applyProtection="1">
      <alignment horizontal="left" vertical="center" shrinkToFit="1"/>
      <protection locked="0"/>
    </xf>
    <xf numFmtId="0" fontId="0" fillId="0" borderId="26" xfId="0" applyBorder="1" applyAlignment="1">
      <alignment horizontal="center" vertical="center" wrapText="1" shrinkToFit="1"/>
    </xf>
    <xf numFmtId="0" fontId="0" fillId="0" borderId="27" xfId="0" applyBorder="1" applyAlignment="1">
      <alignment horizontal="center" vertical="center" wrapText="1" shrinkToFit="1"/>
    </xf>
    <xf numFmtId="49" fontId="30" fillId="0" borderId="32" xfId="6" applyNumberFormat="1" applyFill="1" applyBorder="1" applyAlignment="1" applyProtection="1">
      <alignment horizontal="left" vertical="center" shrinkToFit="1"/>
      <protection locked="0"/>
    </xf>
    <xf numFmtId="49" fontId="31" fillId="0" borderId="33" xfId="6" applyNumberFormat="1" applyFont="1" applyFill="1" applyBorder="1" applyAlignment="1" applyProtection="1">
      <alignment horizontal="left" vertical="center" shrinkToFit="1"/>
      <protection locked="0"/>
    </xf>
    <xf numFmtId="49" fontId="0" fillId="0" borderId="33" xfId="0" applyNumberFormat="1" applyBorder="1" applyAlignment="1" applyProtection="1">
      <alignment horizontal="left" vertical="center" shrinkToFit="1"/>
      <protection locked="0"/>
    </xf>
    <xf numFmtId="49" fontId="0" fillId="0" borderId="34" xfId="0" applyNumberFormat="1" applyBorder="1" applyAlignment="1" applyProtection="1">
      <alignment horizontal="left" vertical="center" shrinkToFit="1"/>
      <protection locked="0"/>
    </xf>
    <xf numFmtId="0" fontId="14" fillId="0" borderId="5" xfId="0" applyFont="1" applyBorder="1" applyAlignment="1">
      <alignment vertical="center" wrapText="1"/>
    </xf>
    <xf numFmtId="0" fontId="29" fillId="0" borderId="5" xfId="0" applyFont="1" applyBorder="1" applyAlignment="1">
      <alignment vertical="center" wrapText="1"/>
    </xf>
    <xf numFmtId="0" fontId="14" fillId="0" borderId="0" xfId="0" applyFont="1" applyAlignment="1">
      <alignment vertical="center" wrapText="1"/>
    </xf>
    <xf numFmtId="0" fontId="29" fillId="0" borderId="0" xfId="0" applyFont="1" applyAlignment="1">
      <alignment vertical="center" wrapText="1"/>
    </xf>
    <xf numFmtId="0" fontId="0" fillId="0" borderId="3" xfId="0" applyBorder="1" applyAlignment="1" applyProtection="1">
      <alignment horizontal="left" vertical="center" shrinkToFit="1"/>
      <protection locked="0"/>
    </xf>
    <xf numFmtId="0" fontId="0" fillId="0" borderId="4" xfId="0" applyBorder="1" applyAlignment="1" applyProtection="1">
      <alignment horizontal="left" vertical="center" shrinkToFit="1"/>
      <protection locked="0"/>
    </xf>
    <xf numFmtId="0" fontId="0" fillId="0" borderId="10" xfId="0" applyBorder="1" applyAlignment="1" applyProtection="1">
      <alignment horizontal="left" vertical="center" shrinkToFit="1"/>
      <protection locked="0"/>
    </xf>
    <xf numFmtId="0" fontId="0" fillId="0" borderId="4" xfId="0" applyBorder="1" applyAlignment="1" applyProtection="1">
      <alignment horizontal="center" vertical="center"/>
      <protection locked="0"/>
    </xf>
    <xf numFmtId="0" fontId="0" fillId="0" borderId="26" xfId="0" applyBorder="1" applyAlignment="1">
      <alignment horizontal="center" vertical="center" shrinkToFit="1"/>
    </xf>
    <xf numFmtId="0" fontId="0" fillId="0" borderId="28" xfId="0"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pplyProtection="1">
      <alignment horizontal="center" vertical="center" wrapText="1" shrinkToFit="1"/>
      <protection locked="0"/>
    </xf>
    <xf numFmtId="0" fontId="0" fillId="0" borderId="4" xfId="0" applyBorder="1" applyAlignment="1" applyProtection="1">
      <alignment horizontal="center" vertical="center" shrinkToFit="1"/>
      <protection locked="0"/>
    </xf>
    <xf numFmtId="0" fontId="0" fillId="0" borderId="10" xfId="0" applyBorder="1" applyAlignment="1" applyProtection="1">
      <alignment horizontal="center" vertical="center" shrinkToFit="1"/>
      <protection locked="0"/>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57" fontId="0" fillId="0" borderId="3" xfId="0" applyNumberFormat="1" applyBorder="1" applyAlignment="1" applyProtection="1">
      <alignment horizontal="center" vertical="center" shrinkToFit="1"/>
      <protection locked="0"/>
    </xf>
    <xf numFmtId="57" fontId="0" fillId="0" borderId="10" xfId="0" applyNumberFormat="1" applyBorder="1" applyAlignment="1" applyProtection="1">
      <alignment horizontal="center" vertical="center" shrinkToFit="1"/>
      <protection locked="0"/>
    </xf>
    <xf numFmtId="177" fontId="0" fillId="0" borderId="3" xfId="0" applyNumberFormat="1" applyBorder="1" applyAlignment="1" applyProtection="1">
      <alignment horizontal="center" vertical="center" shrinkToFit="1"/>
      <protection locked="0"/>
    </xf>
    <xf numFmtId="177" fontId="0" fillId="0" borderId="10" xfId="0" applyNumberFormat="1" applyBorder="1" applyAlignment="1" applyProtection="1">
      <alignment horizontal="center" vertical="center" shrinkToFit="1"/>
      <protection locked="0"/>
    </xf>
    <xf numFmtId="0" fontId="0" fillId="0" borderId="1" xfId="0" applyBorder="1" applyAlignment="1">
      <alignment horizontal="left" vertical="center"/>
    </xf>
    <xf numFmtId="0" fontId="0" fillId="0" borderId="1" xfId="0" applyBorder="1"/>
    <xf numFmtId="0" fontId="0" fillId="0" borderId="8" xfId="0" applyBorder="1" applyAlignment="1">
      <alignment horizontal="center" vertical="center"/>
    </xf>
    <xf numFmtId="0" fontId="0" fillId="0" borderId="5" xfId="0" applyBorder="1" applyAlignment="1">
      <alignment horizontal="center" vertical="center"/>
    </xf>
    <xf numFmtId="0" fontId="0" fillId="0" borderId="9" xfId="0" applyBorder="1" applyAlignment="1">
      <alignment horizontal="center" vertical="center"/>
    </xf>
    <xf numFmtId="0" fontId="0" fillId="0" borderId="11" xfId="0" applyBorder="1" applyAlignment="1">
      <alignment horizontal="center"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0" borderId="2" xfId="0" applyBorder="1" applyAlignment="1">
      <alignment horizontal="center" vertical="center" wrapText="1"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14" fillId="0" borderId="5" xfId="0" applyFont="1" applyBorder="1" applyAlignment="1">
      <alignment vertical="top"/>
    </xf>
    <xf numFmtId="0" fontId="14" fillId="0" borderId="5" xfId="0" applyFont="1" applyBorder="1" applyAlignment="1">
      <alignmen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10" xfId="0" applyBorder="1" applyAlignment="1">
      <alignment horizontal="left" vertical="center"/>
    </xf>
    <xf numFmtId="0" fontId="0" fillId="0" borderId="5" xfId="0" applyBorder="1" applyAlignment="1">
      <alignment horizontal="left" vertical="center" shrinkToFit="1"/>
    </xf>
    <xf numFmtId="0" fontId="0" fillId="0" borderId="9" xfId="0" applyBorder="1" applyAlignment="1">
      <alignment horizontal="left" vertical="center" shrinkToFit="1"/>
    </xf>
    <xf numFmtId="0" fontId="0" fillId="0" borderId="1" xfId="0" applyBorder="1" applyAlignment="1">
      <alignment horizontal="left" shrinkToFit="1"/>
    </xf>
    <xf numFmtId="0" fontId="0" fillId="0" borderId="1" xfId="0" applyBorder="1" applyAlignment="1" applyProtection="1">
      <alignment horizontal="center" shrinkToFit="1"/>
      <protection locked="0"/>
    </xf>
    <xf numFmtId="0" fontId="0" fillId="0" borderId="1" xfId="0" applyBorder="1" applyAlignment="1">
      <alignment horizontal="center"/>
    </xf>
    <xf numFmtId="0" fontId="0" fillId="0" borderId="1" xfId="0" applyBorder="1" applyAlignment="1" applyProtection="1">
      <alignment horizontal="left"/>
      <protection locked="0"/>
    </xf>
    <xf numFmtId="0" fontId="0" fillId="0" borderId="12" xfId="0" applyBorder="1" applyAlignment="1" applyProtection="1">
      <alignment horizontal="left"/>
      <protection locked="0"/>
    </xf>
    <xf numFmtId="0" fontId="0" fillId="0" borderId="3" xfId="0" applyBorder="1" applyAlignment="1" applyProtection="1">
      <alignment vertical="center"/>
      <protection locked="0"/>
    </xf>
    <xf numFmtId="0" fontId="0" fillId="0" borderId="4" xfId="0" applyBorder="1" applyAlignment="1" applyProtection="1">
      <alignment vertical="center"/>
      <protection locked="0"/>
    </xf>
    <xf numFmtId="0" fontId="0" fillId="0" borderId="10" xfId="0" applyBorder="1" applyAlignment="1" applyProtection="1">
      <alignment vertical="center"/>
      <protection locked="0"/>
    </xf>
    <xf numFmtId="0" fontId="26" fillId="0" borderId="4" xfId="0" applyFont="1" applyBorder="1" applyAlignment="1">
      <alignment horizontal="left" vertical="center" wrapText="1" shrinkToFit="1"/>
    </xf>
    <xf numFmtId="0" fontId="26" fillId="0" borderId="10" xfId="0" applyFont="1" applyBorder="1" applyAlignment="1">
      <alignment horizontal="left" vertical="center" wrapText="1" shrinkToFit="1"/>
    </xf>
    <xf numFmtId="0" fontId="26" fillId="0" borderId="3" xfId="0" applyFont="1" applyBorder="1" applyAlignment="1">
      <alignment horizontal="left" vertical="center" wrapText="1" shrinkToFit="1"/>
    </xf>
    <xf numFmtId="0" fontId="26" fillId="0" borderId="3" xfId="0" applyFont="1" applyBorder="1" applyAlignment="1">
      <alignment horizontal="left" vertical="center" shrinkToFit="1"/>
    </xf>
    <xf numFmtId="0" fontId="26" fillId="0" borderId="4" xfId="0" applyFont="1" applyBorder="1" applyAlignment="1">
      <alignment horizontal="left" vertical="center" shrinkToFit="1"/>
    </xf>
    <xf numFmtId="0" fontId="26" fillId="0" borderId="4" xfId="0" applyFont="1" applyBorder="1" applyAlignment="1" applyProtection="1">
      <alignment horizontal="left" vertical="center" shrinkToFit="1"/>
      <protection locked="0"/>
    </xf>
    <xf numFmtId="0" fontId="0" fillId="0" borderId="27" xfId="0" applyBorder="1" applyAlignment="1">
      <alignment horizontal="center" vertical="center" shrinkToFit="1"/>
    </xf>
    <xf numFmtId="58" fontId="0" fillId="0" borderId="4" xfId="0" applyNumberFormat="1" applyBorder="1" applyAlignment="1">
      <alignment horizontal="left" vertical="center"/>
    </xf>
    <xf numFmtId="58" fontId="0" fillId="0" borderId="10" xfId="0" applyNumberFormat="1" applyBorder="1" applyAlignment="1">
      <alignment horizontal="left" vertical="center"/>
    </xf>
    <xf numFmtId="0" fontId="0" fillId="0" borderId="3" xfId="0" applyBorder="1" applyAlignment="1" applyProtection="1">
      <alignment horizontal="center" vertical="center"/>
      <protection locked="0"/>
    </xf>
    <xf numFmtId="0" fontId="0" fillId="0" borderId="4" xfId="0" applyBorder="1" applyAlignment="1">
      <alignment horizontal="center" vertical="center" shrinkToFit="1"/>
    </xf>
    <xf numFmtId="0" fontId="0" fillId="0" borderId="11" xfId="0" applyBorder="1" applyAlignment="1">
      <alignment horizontal="center"/>
    </xf>
    <xf numFmtId="0" fontId="21" fillId="0" borderId="0" xfId="0" applyFont="1" applyAlignment="1">
      <alignment horizontal="center" vertical="center"/>
    </xf>
    <xf numFmtId="0" fontId="0" fillId="0" borderId="3" xfId="0" applyBorder="1" applyAlignment="1">
      <alignment horizontal="left" vertical="center" shrinkToFit="1"/>
    </xf>
    <xf numFmtId="0" fontId="0" fillId="0" borderId="4" xfId="0" applyBorder="1" applyAlignment="1">
      <alignment horizontal="left" vertical="center" shrinkToFit="1"/>
    </xf>
    <xf numFmtId="49" fontId="0" fillId="0" borderId="3" xfId="0" applyNumberFormat="1"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49" fontId="0" fillId="0" borderId="4" xfId="0" applyNumberFormat="1" applyBorder="1" applyAlignment="1">
      <alignment horizontal="center" vertical="center"/>
    </xf>
    <xf numFmtId="1" fontId="0" fillId="0" borderId="3" xfId="0" applyNumberFormat="1" applyBorder="1" applyAlignment="1">
      <alignment horizontal="left" vertical="center"/>
    </xf>
    <xf numFmtId="1" fontId="0" fillId="0" borderId="4" xfId="0" applyNumberFormat="1" applyBorder="1" applyAlignment="1">
      <alignment horizontal="left" vertical="center"/>
    </xf>
    <xf numFmtId="1" fontId="0" fillId="0" borderId="10" xfId="0" applyNumberFormat="1" applyBorder="1" applyAlignment="1">
      <alignment horizontal="left" vertical="center"/>
    </xf>
    <xf numFmtId="0" fontId="15" fillId="0" borderId="129" xfId="41" applyFont="1" applyBorder="1" applyAlignment="1" applyProtection="1">
      <alignment horizontal="left" vertical="center" wrapText="1" shrinkToFit="1"/>
      <protection locked="0"/>
    </xf>
    <xf numFmtId="0" fontId="15" fillId="0" borderId="130" xfId="41" applyFont="1" applyBorder="1" applyAlignment="1" applyProtection="1">
      <alignment horizontal="left" vertical="center" wrapText="1" shrinkToFit="1"/>
      <protection locked="0"/>
    </xf>
    <xf numFmtId="177" fontId="33" fillId="0" borderId="129" xfId="41" applyNumberFormat="1" applyFont="1" applyBorder="1" applyAlignment="1" applyProtection="1">
      <alignment horizontal="right" vertical="center" indent="1"/>
      <protection locked="0"/>
    </xf>
    <xf numFmtId="177" fontId="33" fillId="0" borderId="131" xfId="41" applyNumberFormat="1" applyFont="1" applyBorder="1" applyAlignment="1" applyProtection="1">
      <alignment horizontal="right" vertical="center" indent="1"/>
      <protection locked="0"/>
    </xf>
    <xf numFmtId="0" fontId="15" fillId="0" borderId="161" xfId="41" applyFont="1" applyBorder="1" applyAlignment="1" applyProtection="1">
      <alignment horizontal="left" vertical="center" wrapText="1" shrinkToFit="1"/>
      <protection locked="0"/>
    </xf>
    <xf numFmtId="0" fontId="15" fillId="0" borderId="160" xfId="41" applyFont="1" applyBorder="1" applyAlignment="1" applyProtection="1">
      <alignment horizontal="left" vertical="center" wrapText="1" shrinkToFit="1"/>
      <protection locked="0"/>
    </xf>
    <xf numFmtId="177" fontId="33" fillId="0" borderId="161" xfId="41" applyNumberFormat="1" applyFont="1" applyBorder="1" applyAlignment="1" applyProtection="1">
      <alignment horizontal="right" vertical="center" indent="1"/>
      <protection locked="0"/>
    </xf>
    <xf numFmtId="177" fontId="33" fillId="0" borderId="194" xfId="41" applyNumberFormat="1" applyFont="1" applyBorder="1" applyAlignment="1" applyProtection="1">
      <alignment horizontal="right" vertical="center" indent="1"/>
      <protection locked="0"/>
    </xf>
    <xf numFmtId="0" fontId="33" fillId="0" borderId="26" xfId="41" applyFont="1" applyBorder="1" applyAlignment="1">
      <alignment horizontal="center" vertical="center" textRotation="255" shrinkToFit="1"/>
    </xf>
    <xf numFmtId="0" fontId="33" fillId="0" borderId="27" xfId="41" applyFont="1" applyBorder="1" applyAlignment="1">
      <alignment horizontal="center" vertical="center" textRotation="255" shrinkToFit="1"/>
    </xf>
    <xf numFmtId="0" fontId="33" fillId="0" borderId="28" xfId="41" applyFont="1" applyBorder="1" applyAlignment="1">
      <alignment horizontal="center" vertical="center" textRotation="255" shrinkToFit="1"/>
    </xf>
    <xf numFmtId="0" fontId="33" fillId="0" borderId="130" xfId="48" applyFont="1" applyBorder="1" applyAlignment="1" applyProtection="1">
      <alignment horizontal="left" vertical="center"/>
      <protection locked="0"/>
    </xf>
    <xf numFmtId="0" fontId="33" fillId="0" borderId="22" xfId="48" applyFont="1" applyBorder="1" applyAlignment="1" applyProtection="1">
      <alignment horizontal="left" vertical="center"/>
      <protection locked="0"/>
    </xf>
    <xf numFmtId="0" fontId="33" fillId="0" borderId="134" xfId="48" applyFont="1" applyBorder="1" applyAlignment="1" applyProtection="1">
      <alignment horizontal="left" vertical="center"/>
      <protection locked="0"/>
    </xf>
    <xf numFmtId="0" fontId="33" fillId="0" borderId="11" xfId="48" applyFont="1" applyBorder="1" applyAlignment="1" applyProtection="1">
      <alignment horizontal="left" vertical="center"/>
      <protection locked="0"/>
    </xf>
    <xf numFmtId="0" fontId="33" fillId="0" borderId="1" xfId="48" applyFont="1" applyBorder="1" applyAlignment="1" applyProtection="1">
      <alignment horizontal="left" vertical="center"/>
      <protection locked="0"/>
    </xf>
    <xf numFmtId="0" fontId="33" fillId="0" borderId="12" xfId="48" applyFont="1" applyBorder="1" applyAlignment="1" applyProtection="1">
      <alignment horizontal="left" vertical="center"/>
      <protection locked="0"/>
    </xf>
    <xf numFmtId="0" fontId="33" fillId="0" borderId="29" xfId="48" applyFont="1" applyBorder="1" applyProtection="1">
      <alignment vertical="center"/>
      <protection locked="0"/>
    </xf>
    <xf numFmtId="0" fontId="33" fillId="11" borderId="30" xfId="48" applyFont="1" applyFill="1" applyBorder="1" applyProtection="1">
      <alignment vertical="center"/>
      <protection locked="0"/>
    </xf>
    <xf numFmtId="0" fontId="33" fillId="0" borderId="30" xfId="48" applyFont="1" applyBorder="1" applyProtection="1">
      <alignment vertical="center"/>
      <protection locked="0"/>
    </xf>
    <xf numFmtId="0" fontId="33" fillId="0" borderId="31" xfId="48" applyFont="1" applyBorder="1" applyProtection="1">
      <alignment vertical="center"/>
      <protection locked="0"/>
    </xf>
    <xf numFmtId="0" fontId="15" fillId="0" borderId="119" xfId="48" applyFont="1" applyBorder="1" applyAlignment="1" applyProtection="1">
      <alignment horizontal="left" vertical="center" wrapText="1" shrinkToFit="1"/>
      <protection locked="0"/>
    </xf>
    <xf numFmtId="0" fontId="15" fillId="0" borderId="29" xfId="48" applyFont="1" applyBorder="1" applyAlignment="1" applyProtection="1">
      <alignment horizontal="left" vertical="center" wrapText="1" shrinkToFit="1"/>
      <protection locked="0"/>
    </xf>
    <xf numFmtId="177" fontId="33" fillId="0" borderId="119" xfId="48" applyNumberFormat="1" applyFont="1" applyBorder="1" applyAlignment="1" applyProtection="1">
      <alignment horizontal="right" vertical="center" indent="1"/>
      <protection locked="0"/>
    </xf>
    <xf numFmtId="177" fontId="33" fillId="0" borderId="128" xfId="48" applyNumberFormat="1" applyFont="1" applyBorder="1" applyAlignment="1" applyProtection="1">
      <alignment horizontal="right" vertical="center" indent="1"/>
      <protection locked="0"/>
    </xf>
    <xf numFmtId="0" fontId="33" fillId="0" borderId="130" xfId="48" applyFont="1" applyBorder="1" applyProtection="1">
      <alignment vertical="center"/>
      <protection locked="0"/>
    </xf>
    <xf numFmtId="0" fontId="33" fillId="0" borderId="22" xfId="48" applyFont="1" applyBorder="1" applyProtection="1">
      <alignment vertical="center"/>
      <protection locked="0"/>
    </xf>
    <xf numFmtId="0" fontId="33" fillId="0" borderId="134" xfId="48" applyFont="1" applyBorder="1" applyProtection="1">
      <alignment vertical="center"/>
      <protection locked="0"/>
    </xf>
    <xf numFmtId="0" fontId="15" fillId="0" borderId="129" xfId="48" applyFont="1" applyBorder="1" applyAlignment="1" applyProtection="1">
      <alignment horizontal="left" vertical="center" wrapText="1" shrinkToFit="1"/>
      <protection locked="0"/>
    </xf>
    <xf numFmtId="0" fontId="15" fillId="0" borderId="130" xfId="48" applyFont="1" applyBorder="1" applyAlignment="1" applyProtection="1">
      <alignment horizontal="left" vertical="center" wrapText="1" shrinkToFit="1"/>
      <protection locked="0"/>
    </xf>
    <xf numFmtId="177" fontId="33" fillId="0" borderId="129" xfId="48" applyNumberFormat="1" applyFont="1" applyBorder="1" applyAlignment="1" applyProtection="1">
      <alignment horizontal="right" vertical="center" indent="1"/>
      <protection locked="0"/>
    </xf>
    <xf numFmtId="177" fontId="33" fillId="0" borderId="131" xfId="48" applyNumberFormat="1" applyFont="1" applyBorder="1" applyAlignment="1" applyProtection="1">
      <alignment horizontal="right" vertical="center" indent="1"/>
      <protection locked="0"/>
    </xf>
    <xf numFmtId="0" fontId="15" fillId="0" borderId="32" xfId="41" applyFont="1" applyBorder="1" applyAlignment="1" applyProtection="1">
      <alignment horizontal="left" vertical="center" wrapText="1" indent="1"/>
      <protection locked="0"/>
    </xf>
    <xf numFmtId="0" fontId="15" fillId="0" borderId="33" xfId="41" applyFont="1" applyBorder="1" applyAlignment="1" applyProtection="1">
      <alignment horizontal="left" vertical="center" wrapText="1" indent="1"/>
      <protection locked="0"/>
    </xf>
    <xf numFmtId="0" fontId="15" fillId="0" borderId="34" xfId="41" applyFont="1" applyBorder="1" applyAlignment="1" applyProtection="1">
      <alignment horizontal="left" vertical="center" wrapText="1" indent="1"/>
      <protection locked="0"/>
    </xf>
    <xf numFmtId="0" fontId="15" fillId="0" borderId="160" xfId="41" applyFont="1" applyBorder="1" applyAlignment="1" applyProtection="1">
      <alignment horizontal="left" vertical="center" wrapText="1" indent="1"/>
      <protection locked="0"/>
    </xf>
    <xf numFmtId="0" fontId="15" fillId="0" borderId="19" xfId="41" applyFont="1" applyBorder="1" applyAlignment="1" applyProtection="1">
      <alignment horizontal="left" vertical="center" wrapText="1" indent="1"/>
      <protection locked="0"/>
    </xf>
    <xf numFmtId="0" fontId="15" fillId="0" borderId="159" xfId="41" applyFont="1" applyBorder="1" applyAlignment="1" applyProtection="1">
      <alignment horizontal="left" vertical="center" wrapText="1" indent="1"/>
      <protection locked="0"/>
    </xf>
    <xf numFmtId="0" fontId="15" fillId="0" borderId="130" xfId="41" applyFont="1" applyBorder="1" applyAlignment="1" applyProtection="1">
      <alignment horizontal="left" vertical="center" wrapText="1" indent="1"/>
      <protection locked="0"/>
    </xf>
    <xf numFmtId="0" fontId="15" fillId="0" borderId="22" xfId="41" applyFont="1" applyBorder="1" applyAlignment="1" applyProtection="1">
      <alignment horizontal="left" vertical="center" wrapText="1" indent="1"/>
      <protection locked="0"/>
    </xf>
    <xf numFmtId="0" fontId="15" fillId="0" borderId="134" xfId="41" applyFont="1" applyBorder="1" applyAlignment="1" applyProtection="1">
      <alignment horizontal="left" vertical="center" wrapText="1" indent="1"/>
      <protection locked="0"/>
    </xf>
    <xf numFmtId="0" fontId="15" fillId="0" borderId="29" xfId="48" applyFont="1" applyBorder="1" applyAlignment="1" applyProtection="1">
      <alignment horizontal="left" vertical="center" wrapText="1" indent="1"/>
      <protection locked="0"/>
    </xf>
    <xf numFmtId="0" fontId="15" fillId="0" borderId="30" xfId="48" applyFont="1" applyBorder="1" applyAlignment="1" applyProtection="1">
      <alignment horizontal="left" vertical="center" wrapText="1" indent="1"/>
      <protection locked="0"/>
    </xf>
    <xf numFmtId="0" fontId="15" fillId="0" borderId="31" xfId="48" applyFont="1" applyBorder="1" applyAlignment="1" applyProtection="1">
      <alignment horizontal="left" vertical="center" wrapText="1" indent="1"/>
      <protection locked="0"/>
    </xf>
    <xf numFmtId="0" fontId="15" fillId="0" borderId="130" xfId="48" applyFont="1" applyBorder="1" applyAlignment="1" applyProtection="1">
      <alignment horizontal="left" vertical="center" wrapText="1" indent="1"/>
      <protection locked="0"/>
    </xf>
    <xf numFmtId="0" fontId="15" fillId="0" borderId="22" xfId="48" applyFont="1" applyBorder="1" applyAlignment="1" applyProtection="1">
      <alignment horizontal="left" vertical="center" wrapText="1" indent="1"/>
      <protection locked="0"/>
    </xf>
    <xf numFmtId="0" fontId="15" fillId="0" borderId="134" xfId="48" applyFont="1" applyBorder="1" applyAlignment="1" applyProtection="1">
      <alignment horizontal="left" vertical="center" wrapText="1" indent="1"/>
      <protection locked="0"/>
    </xf>
    <xf numFmtId="0" fontId="15" fillId="0" borderId="22" xfId="48" applyFont="1" applyBorder="1" applyAlignment="1" applyProtection="1">
      <alignment horizontal="left" vertical="center" wrapText="1" shrinkToFit="1"/>
      <protection locked="0"/>
    </xf>
    <xf numFmtId="0" fontId="15" fillId="0" borderId="134" xfId="48" applyFont="1" applyBorder="1" applyAlignment="1" applyProtection="1">
      <alignment horizontal="left" vertical="center" wrapText="1" shrinkToFit="1"/>
      <protection locked="0"/>
    </xf>
    <xf numFmtId="177" fontId="33" fillId="0" borderId="130" xfId="48" applyNumberFormat="1" applyFont="1" applyBorder="1" applyAlignment="1" applyProtection="1">
      <alignment horizontal="right" vertical="center" indent="1"/>
      <protection locked="0"/>
    </xf>
    <xf numFmtId="177" fontId="33" fillId="0" borderId="22" xfId="48" applyNumberFormat="1" applyFont="1" applyBorder="1" applyAlignment="1" applyProtection="1">
      <alignment horizontal="right" vertical="center" indent="1"/>
      <protection locked="0"/>
    </xf>
    <xf numFmtId="177" fontId="33" fillId="0" borderId="139" xfId="48" applyNumberFormat="1" applyFont="1" applyBorder="1" applyAlignment="1" applyProtection="1">
      <alignment horizontal="right" vertical="center" indent="1"/>
      <protection locked="0"/>
    </xf>
    <xf numFmtId="0" fontId="58" fillId="0" borderId="26" xfId="41" applyFont="1" applyBorder="1" applyAlignment="1">
      <alignment vertical="center" wrapText="1"/>
    </xf>
    <xf numFmtId="0" fontId="58" fillId="0" borderId="27" xfId="41" applyFont="1" applyBorder="1" applyAlignment="1">
      <alignment vertical="center" wrapText="1"/>
    </xf>
    <xf numFmtId="0" fontId="58" fillId="0" borderId="28" xfId="41" applyFont="1" applyBorder="1" applyAlignment="1">
      <alignment vertical="center" wrapText="1"/>
    </xf>
    <xf numFmtId="0" fontId="33" fillId="0" borderId="93" xfId="41" applyFont="1" applyBorder="1" applyAlignment="1">
      <alignment horizontal="center" vertical="center" textRotation="255"/>
    </xf>
    <xf numFmtId="0" fontId="33" fillId="0" borderId="94" xfId="41" applyFont="1" applyBorder="1" applyAlignment="1">
      <alignment horizontal="center" vertical="center" textRotation="255"/>
    </xf>
    <xf numFmtId="0" fontId="33" fillId="0" borderId="3" xfId="41" applyFont="1" applyBorder="1" applyAlignment="1">
      <alignment horizontal="left" vertical="center" wrapText="1" indent="1"/>
    </xf>
    <xf numFmtId="0" fontId="33" fillId="0" borderId="4" xfId="41" applyFont="1" applyBorder="1" applyAlignment="1">
      <alignment horizontal="left" vertical="center" wrapText="1" indent="1"/>
    </xf>
    <xf numFmtId="0" fontId="33" fillId="0" borderId="10" xfId="41" applyFont="1" applyBorder="1" applyAlignment="1">
      <alignment horizontal="left" vertical="center" wrapText="1" indent="1"/>
    </xf>
    <xf numFmtId="0" fontId="33" fillId="0" borderId="3" xfId="41" applyFont="1" applyBorder="1" applyAlignment="1">
      <alignment horizontal="left" vertical="center"/>
    </xf>
    <xf numFmtId="0" fontId="33" fillId="0" borderId="4" xfId="41" applyFont="1" applyBorder="1" applyAlignment="1">
      <alignment horizontal="left" vertical="center"/>
    </xf>
    <xf numFmtId="0" fontId="33" fillId="0" borderId="68" xfId="41" applyFont="1" applyBorder="1" applyAlignment="1">
      <alignment horizontal="left" vertical="center"/>
    </xf>
    <xf numFmtId="0" fontId="33" fillId="0" borderId="3" xfId="41" applyFont="1" applyBorder="1" applyAlignment="1" applyProtection="1">
      <alignment horizontal="left" vertical="center" wrapText="1" indent="1"/>
      <protection locked="0"/>
    </xf>
    <xf numFmtId="0" fontId="33" fillId="0" borderId="4" xfId="41" applyFont="1" applyBorder="1" applyAlignment="1" applyProtection="1">
      <alignment horizontal="left" vertical="center" wrapText="1" indent="1"/>
      <protection locked="0"/>
    </xf>
    <xf numFmtId="0" fontId="33" fillId="0" borderId="68" xfId="41" applyFont="1" applyBorder="1" applyAlignment="1" applyProtection="1">
      <alignment horizontal="left" vertical="center" wrapText="1" indent="1"/>
      <protection locked="0"/>
    </xf>
    <xf numFmtId="0" fontId="33" fillId="0" borderId="72" xfId="41" applyFont="1" applyBorder="1" applyAlignment="1">
      <alignment horizontal="left" vertical="center" wrapText="1" indent="1"/>
    </xf>
    <xf numFmtId="0" fontId="33" fillId="0" borderId="73" xfId="41" applyFont="1" applyBorder="1" applyAlignment="1">
      <alignment horizontal="left" vertical="center" wrapText="1" indent="1"/>
    </xf>
    <xf numFmtId="0" fontId="33" fillId="0" borderId="74" xfId="41" applyFont="1" applyBorder="1" applyAlignment="1">
      <alignment horizontal="left" vertical="center" wrapText="1" indent="1"/>
    </xf>
    <xf numFmtId="0" fontId="33" fillId="0" borderId="72" xfId="41" applyFont="1" applyBorder="1" applyAlignment="1" applyProtection="1">
      <alignment horizontal="left" vertical="center" wrapText="1" indent="1"/>
      <protection locked="0"/>
    </xf>
    <xf numFmtId="0" fontId="33" fillId="0" borderId="73" xfId="41" applyFont="1" applyBorder="1" applyAlignment="1" applyProtection="1">
      <alignment horizontal="left" vertical="center" wrapText="1" indent="1"/>
      <protection locked="0"/>
    </xf>
    <xf numFmtId="0" fontId="33" fillId="0" borderId="75" xfId="41" applyFont="1" applyBorder="1" applyAlignment="1" applyProtection="1">
      <alignment horizontal="left" vertical="center" wrapText="1" indent="1"/>
      <protection locked="0"/>
    </xf>
    <xf numFmtId="0" fontId="33" fillId="0" borderId="5" xfId="41" applyFont="1" applyBorder="1" applyAlignment="1">
      <alignment horizontal="center" vertical="center" shrinkToFit="1"/>
    </xf>
    <xf numFmtId="0" fontId="33" fillId="0" borderId="9" xfId="41" applyFont="1" applyBorder="1" applyAlignment="1">
      <alignment horizontal="center" vertical="center" shrinkToFit="1"/>
    </xf>
    <xf numFmtId="0" fontId="33" fillId="0" borderId="0" xfId="41" applyFont="1" applyAlignment="1">
      <alignment horizontal="center" vertical="center" shrinkToFit="1"/>
    </xf>
    <xf numFmtId="0" fontId="33" fillId="0" borderId="7" xfId="41" applyFont="1" applyBorder="1" applyAlignment="1">
      <alignment horizontal="center" vertical="center" shrinkToFit="1"/>
    </xf>
    <xf numFmtId="0" fontId="33" fillId="0" borderId="1" xfId="41" applyFont="1" applyBorder="1" applyAlignment="1">
      <alignment horizontal="center" vertical="center" shrinkToFit="1"/>
    </xf>
    <xf numFmtId="0" fontId="33" fillId="0" borderId="12" xfId="41" applyFont="1" applyBorder="1" applyAlignment="1">
      <alignment horizontal="center" vertical="center" shrinkToFit="1"/>
    </xf>
    <xf numFmtId="0" fontId="33" fillId="0" borderId="8" xfId="41" applyFont="1" applyBorder="1" applyAlignment="1">
      <alignment horizontal="left" vertical="center" indent="1"/>
    </xf>
    <xf numFmtId="0" fontId="33" fillId="0" borderId="5" xfId="41" applyFont="1" applyBorder="1" applyAlignment="1">
      <alignment horizontal="left" vertical="center" indent="1"/>
    </xf>
    <xf numFmtId="178" fontId="33" fillId="0" borderId="5" xfId="42" applyNumberFormat="1" applyFont="1" applyFill="1" applyBorder="1" applyAlignment="1" applyProtection="1">
      <alignment horizontal="right" vertical="center" indent="1"/>
      <protection locked="0"/>
    </xf>
    <xf numFmtId="178" fontId="33" fillId="0" borderId="9" xfId="42" applyNumberFormat="1" applyFont="1" applyFill="1" applyBorder="1" applyAlignment="1" applyProtection="1">
      <alignment horizontal="right" vertical="center" indent="1"/>
      <protection locked="0"/>
    </xf>
    <xf numFmtId="0" fontId="33" fillId="0" borderId="8" xfId="41" applyFont="1" applyBorder="1" applyAlignment="1">
      <alignment horizontal="center" vertical="center"/>
    </xf>
    <xf numFmtId="0" fontId="33" fillId="0" borderId="5" xfId="41" applyFont="1" applyBorder="1" applyAlignment="1">
      <alignment horizontal="center" vertical="center"/>
    </xf>
    <xf numFmtId="0" fontId="33" fillId="0" borderId="6" xfId="41" applyFont="1" applyBorder="1" applyAlignment="1">
      <alignment horizontal="center" vertical="center"/>
    </xf>
    <xf numFmtId="0" fontId="33" fillId="0" borderId="0" xfId="41" applyFont="1" applyAlignment="1">
      <alignment horizontal="center" vertical="center"/>
    </xf>
    <xf numFmtId="0" fontId="33" fillId="0" borderId="11" xfId="41" applyFont="1" applyBorder="1" applyAlignment="1">
      <alignment horizontal="center" vertical="center"/>
    </xf>
    <xf numFmtId="0" fontId="33" fillId="0" borderId="1" xfId="41" applyFont="1" applyBorder="1" applyAlignment="1">
      <alignment horizontal="center" vertical="center"/>
    </xf>
    <xf numFmtId="178" fontId="33" fillId="0" borderId="5" xfId="41" applyNumberFormat="1" applyFont="1" applyBorder="1" applyAlignment="1">
      <alignment horizontal="right" vertical="center" indent="1"/>
    </xf>
    <xf numFmtId="178" fontId="33" fillId="0" borderId="49" xfId="41" applyNumberFormat="1" applyFont="1" applyBorder="1" applyAlignment="1">
      <alignment horizontal="right" vertical="center" indent="1"/>
    </xf>
    <xf numFmtId="178" fontId="33" fillId="0" borderId="0" xfId="41" applyNumberFormat="1" applyFont="1" applyAlignment="1">
      <alignment horizontal="right" vertical="center" indent="1"/>
    </xf>
    <xf numFmtId="178" fontId="33" fillId="0" borderId="52" xfId="41" applyNumberFormat="1" applyFont="1" applyBorder="1" applyAlignment="1">
      <alignment horizontal="right" vertical="center" indent="1"/>
    </xf>
    <xf numFmtId="178" fontId="33" fillId="0" borderId="1" xfId="41" applyNumberFormat="1" applyFont="1" applyBorder="1" applyAlignment="1">
      <alignment horizontal="right" vertical="center" indent="1"/>
    </xf>
    <xf numFmtId="178" fontId="33" fillId="0" borderId="46" xfId="41" applyNumberFormat="1" applyFont="1" applyBorder="1" applyAlignment="1">
      <alignment horizontal="right" vertical="center" indent="1"/>
    </xf>
    <xf numFmtId="0" fontId="33" fillId="0" borderId="130" xfId="41" applyFont="1" applyBorder="1" applyAlignment="1">
      <alignment horizontal="left" vertical="center" indent="1"/>
    </xf>
    <xf numFmtId="0" fontId="33" fillId="0" borderId="22" xfId="41" applyFont="1" applyBorder="1" applyAlignment="1">
      <alignment horizontal="left" vertical="center" indent="1"/>
    </xf>
    <xf numFmtId="0" fontId="33" fillId="0" borderId="22" xfId="41" applyFont="1" applyBorder="1" applyAlignment="1" applyProtection="1">
      <alignment horizontal="left" vertical="center"/>
      <protection locked="0"/>
    </xf>
    <xf numFmtId="178" fontId="33" fillId="0" borderId="22" xfId="42" applyNumberFormat="1" applyFont="1" applyFill="1" applyBorder="1" applyAlignment="1" applyProtection="1">
      <alignment horizontal="right" vertical="center" indent="1"/>
      <protection locked="0"/>
    </xf>
    <xf numFmtId="178" fontId="33" fillId="0" borderId="134" xfId="42" applyNumberFormat="1" applyFont="1" applyFill="1" applyBorder="1" applyAlignment="1" applyProtection="1">
      <alignment horizontal="right" vertical="center" indent="1"/>
      <protection locked="0"/>
    </xf>
    <xf numFmtId="0" fontId="33" fillId="0" borderId="1" xfId="41" applyFont="1" applyBorder="1" applyAlignment="1" applyProtection="1">
      <alignment horizontal="left" vertical="center"/>
      <protection locked="0"/>
    </xf>
    <xf numFmtId="0" fontId="33" fillId="0" borderId="61" xfId="41" applyFont="1" applyBorder="1" applyAlignment="1">
      <alignment horizontal="center" vertical="center" textRotation="255" wrapText="1"/>
    </xf>
    <xf numFmtId="0" fontId="33" fillId="0" borderId="69" xfId="41" applyFont="1" applyBorder="1" applyAlignment="1">
      <alignment horizontal="center" vertical="center" textRotation="255" wrapText="1"/>
    </xf>
    <xf numFmtId="0" fontId="33" fillId="0" borderId="11" xfId="41" applyFont="1" applyBorder="1" applyAlignment="1">
      <alignment horizontal="center" vertical="center" wrapText="1"/>
    </xf>
    <xf numFmtId="0" fontId="33" fillId="0" borderId="1" xfId="41" applyFont="1" applyBorder="1" applyAlignment="1">
      <alignment horizontal="center" vertical="center" wrapText="1"/>
    </xf>
    <xf numFmtId="0" fontId="33" fillId="0" borderId="12" xfId="41" applyFont="1" applyBorder="1" applyAlignment="1">
      <alignment horizontal="center" vertical="center" wrapText="1"/>
    </xf>
    <xf numFmtId="0" fontId="15" fillId="0" borderId="11" xfId="48" applyFont="1" applyBorder="1" applyAlignment="1" applyProtection="1">
      <alignment horizontal="left" vertical="center" wrapText="1" shrinkToFit="1"/>
      <protection locked="0"/>
    </xf>
    <xf numFmtId="0" fontId="15" fillId="0" borderId="1" xfId="48" applyFont="1" applyBorder="1" applyAlignment="1" applyProtection="1">
      <alignment horizontal="left" vertical="center" wrapText="1" shrinkToFit="1"/>
      <protection locked="0"/>
    </xf>
    <xf numFmtId="0" fontId="15" fillId="0" borderId="46" xfId="48" applyFont="1" applyBorder="1" applyAlignment="1" applyProtection="1">
      <alignment horizontal="left" vertical="center" wrapText="1" shrinkToFit="1"/>
      <protection locked="0"/>
    </xf>
    <xf numFmtId="0" fontId="33" fillId="0" borderId="3" xfId="41" applyFont="1" applyBorder="1" applyAlignment="1">
      <alignment horizontal="center" vertical="center"/>
    </xf>
    <xf numFmtId="0" fontId="33" fillId="0" borderId="9" xfId="41" applyFont="1" applyBorder="1" applyAlignment="1">
      <alignment horizontal="center" vertical="center"/>
    </xf>
    <xf numFmtId="0" fontId="33" fillId="0" borderId="26" xfId="41" applyFont="1" applyBorder="1" applyAlignment="1">
      <alignment horizontal="center" vertical="center"/>
    </xf>
    <xf numFmtId="0" fontId="33" fillId="0" borderId="64" xfId="41" applyFont="1" applyBorder="1" applyAlignment="1">
      <alignment horizontal="center" vertical="center"/>
    </xf>
    <xf numFmtId="177" fontId="33" fillId="0" borderId="33" xfId="41" applyNumberFormat="1" applyFont="1" applyBorder="1" applyAlignment="1">
      <alignment horizontal="center" vertical="center"/>
    </xf>
    <xf numFmtId="177" fontId="33" fillId="0" borderId="141" xfId="41" applyNumberFormat="1" applyFont="1" applyBorder="1" applyAlignment="1">
      <alignment horizontal="center" vertical="center"/>
    </xf>
    <xf numFmtId="0" fontId="33" fillId="0" borderId="4" xfId="41" applyFont="1" applyBorder="1" applyAlignment="1">
      <alignment horizontal="center" vertical="center"/>
    </xf>
    <xf numFmtId="177" fontId="33" fillId="0" borderId="4" xfId="41" applyNumberFormat="1" applyFont="1" applyBorder="1" applyAlignment="1">
      <alignment horizontal="center" vertical="center"/>
    </xf>
    <xf numFmtId="177" fontId="33" fillId="0" borderId="10" xfId="41" applyNumberFormat="1" applyFont="1" applyBorder="1" applyAlignment="1">
      <alignment horizontal="center" vertical="center"/>
    </xf>
    <xf numFmtId="177" fontId="33" fillId="0" borderId="5" xfId="41" applyNumberFormat="1" applyFont="1" applyBorder="1" applyAlignment="1">
      <alignment horizontal="center" vertical="center" shrinkToFit="1"/>
    </xf>
    <xf numFmtId="177" fontId="33" fillId="0" borderId="9" xfId="41" applyNumberFormat="1" applyFont="1" applyBorder="1" applyAlignment="1">
      <alignment horizontal="center" vertical="center" shrinkToFit="1"/>
    </xf>
    <xf numFmtId="177" fontId="33" fillId="0" borderId="0" xfId="41" applyNumberFormat="1" applyFont="1" applyAlignment="1">
      <alignment horizontal="center" vertical="center" shrinkToFit="1"/>
    </xf>
    <xf numFmtId="177" fontId="33" fillId="0" borderId="7" xfId="41" applyNumberFormat="1" applyFont="1" applyBorder="1" applyAlignment="1">
      <alignment horizontal="center" vertical="center" shrinkToFit="1"/>
    </xf>
    <xf numFmtId="177" fontId="33" fillId="0" borderId="1" xfId="41" applyNumberFormat="1" applyFont="1" applyBorder="1" applyAlignment="1">
      <alignment horizontal="center" vertical="center" shrinkToFit="1"/>
    </xf>
    <xf numFmtId="177" fontId="33" fillId="0" borderId="12" xfId="41" applyNumberFormat="1" applyFont="1" applyBorder="1" applyAlignment="1">
      <alignment horizontal="center" vertical="center" shrinkToFit="1"/>
    </xf>
    <xf numFmtId="0" fontId="33" fillId="0" borderId="8" xfId="41" applyFont="1" applyBorder="1" applyAlignment="1">
      <alignment horizontal="center" vertical="center" shrinkToFit="1"/>
    </xf>
    <xf numFmtId="0" fontId="33" fillId="0" borderId="11" xfId="41" applyFont="1" applyBorder="1" applyAlignment="1">
      <alignment horizontal="center" vertical="center" shrinkToFit="1"/>
    </xf>
    <xf numFmtId="177" fontId="33" fillId="0" borderId="5" xfId="41" applyNumberFormat="1" applyFont="1" applyBorder="1" applyAlignment="1">
      <alignment horizontal="center" vertical="center"/>
    </xf>
    <xf numFmtId="177" fontId="33" fillId="0" borderId="9" xfId="41" applyNumberFormat="1" applyFont="1" applyBorder="1" applyAlignment="1">
      <alignment horizontal="center" vertical="center"/>
    </xf>
    <xf numFmtId="177" fontId="33" fillId="0" borderId="1" xfId="41" applyNumberFormat="1" applyFont="1" applyBorder="1" applyAlignment="1">
      <alignment horizontal="center" vertical="center"/>
    </xf>
    <xf numFmtId="177" fontId="33" fillId="0" borderId="12" xfId="41" applyNumberFormat="1" applyFont="1" applyBorder="1" applyAlignment="1">
      <alignment horizontal="center" vertical="center"/>
    </xf>
    <xf numFmtId="0" fontId="33" fillId="0" borderId="29" xfId="41" applyFont="1" applyBorder="1" applyAlignment="1">
      <alignment horizontal="center" vertical="center" shrinkToFit="1"/>
    </xf>
    <xf numFmtId="0" fontId="33" fillId="0" borderId="30" xfId="41" applyFont="1" applyBorder="1" applyAlignment="1">
      <alignment horizontal="center" vertical="center" shrinkToFit="1"/>
    </xf>
    <xf numFmtId="177" fontId="33" fillId="0" borderId="30" xfId="41" applyNumberFormat="1" applyFont="1" applyBorder="1" applyAlignment="1">
      <alignment horizontal="center" vertical="center"/>
    </xf>
    <xf numFmtId="177" fontId="33" fillId="0" borderId="31" xfId="41" applyNumberFormat="1" applyFont="1" applyBorder="1" applyAlignment="1">
      <alignment horizontal="center" vertical="center"/>
    </xf>
    <xf numFmtId="0" fontId="33" fillId="0" borderId="130" xfId="48" applyFont="1" applyBorder="1" applyAlignment="1" applyProtection="1">
      <alignment horizontal="center" vertical="center" shrinkToFit="1"/>
      <protection locked="0"/>
    </xf>
    <xf numFmtId="0" fontId="33" fillId="0" borderId="22" xfId="48" applyFont="1" applyBorder="1" applyAlignment="1" applyProtection="1">
      <alignment horizontal="center" vertical="center" shrinkToFit="1"/>
      <protection locked="0"/>
    </xf>
    <xf numFmtId="0" fontId="33" fillId="0" borderId="23" xfId="48" applyFont="1" applyBorder="1" applyAlignment="1" applyProtection="1">
      <alignment horizontal="center" vertical="center" shrinkToFit="1"/>
      <protection locked="0"/>
    </xf>
    <xf numFmtId="0" fontId="15" fillId="0" borderId="21" xfId="48" applyFont="1" applyBorder="1" applyAlignment="1" applyProtection="1">
      <alignment vertical="center" wrapText="1" shrinkToFit="1"/>
      <protection locked="0"/>
    </xf>
    <xf numFmtId="0" fontId="15" fillId="0" borderId="22" xfId="48" applyFont="1" applyBorder="1" applyAlignment="1" applyProtection="1">
      <alignment vertical="center" wrapText="1" shrinkToFit="1"/>
      <protection locked="0"/>
    </xf>
    <xf numFmtId="0" fontId="33" fillId="0" borderId="21" xfId="41" applyFont="1" applyBorder="1" applyAlignment="1" applyProtection="1">
      <alignment horizontal="center" vertical="center" shrinkToFit="1"/>
      <protection locked="0"/>
    </xf>
    <xf numFmtId="0" fontId="33" fillId="0" borderId="22" xfId="41" applyFont="1" applyBorder="1" applyAlignment="1" applyProtection="1">
      <alignment horizontal="center" vertical="center" shrinkToFit="1"/>
      <protection locked="0"/>
    </xf>
    <xf numFmtId="0" fontId="33" fillId="0" borderId="134" xfId="41" applyFont="1" applyBorder="1" applyAlignment="1" applyProtection="1">
      <alignment horizontal="center" vertical="center" shrinkToFit="1"/>
      <protection locked="0"/>
    </xf>
    <xf numFmtId="0" fontId="33" fillId="0" borderId="130" xfId="41" applyFont="1" applyBorder="1" applyAlignment="1" applyProtection="1">
      <alignment horizontal="center" vertical="center" shrinkToFit="1"/>
      <protection locked="0"/>
    </xf>
    <xf numFmtId="0" fontId="33" fillId="0" borderId="23" xfId="41" applyFont="1" applyBorder="1" applyAlignment="1" applyProtection="1">
      <alignment horizontal="center" vertical="center" shrinkToFit="1"/>
      <protection locked="0"/>
    </xf>
    <xf numFmtId="0" fontId="15" fillId="0" borderId="21" xfId="41" applyFont="1" applyBorder="1" applyAlignment="1" applyProtection="1">
      <alignment vertical="center" wrapText="1" shrinkToFit="1"/>
      <protection locked="0"/>
    </xf>
    <xf numFmtId="0" fontId="15" fillId="0" borderId="22" xfId="41" applyFont="1" applyBorder="1" applyAlignment="1" applyProtection="1">
      <alignment vertical="center" wrapText="1" shrinkToFit="1"/>
      <protection locked="0"/>
    </xf>
    <xf numFmtId="177" fontId="33" fillId="0" borderId="2" xfId="41" applyNumberFormat="1" applyFont="1" applyBorder="1" applyAlignment="1">
      <alignment horizontal="right" vertical="center" indent="1"/>
    </xf>
    <xf numFmtId="177" fontId="33" fillId="0" borderId="67" xfId="41" applyNumberFormat="1" applyFont="1" applyBorder="1" applyAlignment="1">
      <alignment horizontal="right" vertical="center" indent="1"/>
    </xf>
    <xf numFmtId="0" fontId="33" fillId="0" borderId="6" xfId="41" applyFont="1" applyBorder="1" applyAlignment="1">
      <alignment horizontal="center" vertical="center" shrinkToFit="1"/>
    </xf>
    <xf numFmtId="0" fontId="33" fillId="0" borderId="29" xfId="48" applyFont="1" applyBorder="1" applyAlignment="1" applyProtection="1">
      <alignment horizontal="center" vertical="center" shrinkToFit="1"/>
      <protection locked="0"/>
    </xf>
    <xf numFmtId="0" fontId="33" fillId="0" borderId="30" xfId="48" applyFont="1" applyBorder="1" applyAlignment="1" applyProtection="1">
      <alignment horizontal="center" vertical="center" shrinkToFit="1"/>
      <protection locked="0"/>
    </xf>
    <xf numFmtId="0" fontId="33" fillId="0" borderId="135" xfId="48" applyFont="1" applyBorder="1" applyAlignment="1" applyProtection="1">
      <alignment horizontal="center" vertical="center" shrinkToFit="1"/>
      <protection locked="0"/>
    </xf>
    <xf numFmtId="0" fontId="15" fillId="0" borderId="136" xfId="48" applyFont="1" applyBorder="1" applyAlignment="1" applyProtection="1">
      <alignment vertical="center" wrapText="1" shrinkToFit="1"/>
      <protection locked="0"/>
    </xf>
    <xf numFmtId="0" fontId="15" fillId="0" borderId="30" xfId="48" applyFont="1" applyBorder="1" applyAlignment="1" applyProtection="1">
      <alignment vertical="center" wrapText="1" shrinkToFit="1"/>
      <protection locked="0"/>
    </xf>
    <xf numFmtId="0" fontId="33" fillId="0" borderId="136" xfId="41" applyFont="1" applyBorder="1" applyAlignment="1" applyProtection="1">
      <alignment horizontal="center" vertical="center" shrinkToFit="1"/>
      <protection locked="0"/>
    </xf>
    <xf numFmtId="0" fontId="33" fillId="0" borderId="30" xfId="41" applyFont="1" applyBorder="1" applyAlignment="1" applyProtection="1">
      <alignment horizontal="center" vertical="center" shrinkToFit="1"/>
      <protection locked="0"/>
    </xf>
    <xf numFmtId="0" fontId="33" fillId="0" borderId="31" xfId="41" applyFont="1" applyBorder="1" applyAlignment="1" applyProtection="1">
      <alignment horizontal="center" vertical="center" shrinkToFit="1"/>
      <protection locked="0"/>
    </xf>
    <xf numFmtId="177" fontId="33" fillId="0" borderId="119" xfId="41" applyNumberFormat="1" applyFont="1" applyBorder="1" applyAlignment="1" applyProtection="1">
      <alignment horizontal="right" vertical="center" indent="1"/>
      <protection locked="0"/>
    </xf>
    <xf numFmtId="177" fontId="33" fillId="0" borderId="128" xfId="41" applyNumberFormat="1" applyFont="1" applyBorder="1" applyAlignment="1" applyProtection="1">
      <alignment horizontal="right" vertical="center" indent="1"/>
      <protection locked="0"/>
    </xf>
    <xf numFmtId="177" fontId="33" fillId="0" borderId="132" xfId="41" applyNumberFormat="1" applyFont="1" applyBorder="1" applyAlignment="1" applyProtection="1">
      <alignment horizontal="right" vertical="center" indent="1"/>
      <protection locked="0"/>
    </xf>
    <xf numFmtId="177" fontId="33" fillId="0" borderId="133" xfId="41" applyNumberFormat="1" applyFont="1" applyBorder="1" applyAlignment="1" applyProtection="1">
      <alignment horizontal="right" vertical="center" indent="1"/>
      <protection locked="0"/>
    </xf>
    <xf numFmtId="0" fontId="33" fillId="0" borderId="32" xfId="41" applyFont="1" applyBorder="1" applyAlignment="1" applyProtection="1">
      <alignment horizontal="center" vertical="center" shrinkToFit="1"/>
      <protection locked="0"/>
    </xf>
    <xf numFmtId="0" fontId="33" fillId="0" borderId="33" xfId="41" applyFont="1" applyBorder="1" applyAlignment="1" applyProtection="1">
      <alignment horizontal="center" vertical="center" shrinkToFit="1"/>
      <protection locked="0"/>
    </xf>
    <xf numFmtId="0" fontId="33" fillId="0" borderId="137" xfId="41" applyFont="1" applyBorder="1" applyAlignment="1" applyProtection="1">
      <alignment horizontal="center" vertical="center" shrinkToFit="1"/>
      <protection locked="0"/>
    </xf>
    <xf numFmtId="0" fontId="15" fillId="0" borderId="138" xfId="41" applyFont="1" applyBorder="1" applyAlignment="1" applyProtection="1">
      <alignment vertical="center" wrapText="1" shrinkToFit="1"/>
      <protection locked="0"/>
    </xf>
    <xf numFmtId="0" fontId="15" fillId="0" borderId="33" xfId="41" applyFont="1" applyBorder="1" applyAlignment="1" applyProtection="1">
      <alignment vertical="center" wrapText="1" shrinkToFit="1"/>
      <protection locked="0"/>
    </xf>
    <xf numFmtId="0" fontId="33" fillId="0" borderId="138" xfId="41" applyFont="1" applyBorder="1" applyAlignment="1" applyProtection="1">
      <alignment horizontal="center" vertical="center" shrinkToFit="1"/>
      <protection locked="0"/>
    </xf>
    <xf numFmtId="0" fontId="33" fillId="0" borderId="34" xfId="41" applyFont="1" applyBorder="1" applyAlignment="1" applyProtection="1">
      <alignment horizontal="center" vertical="center" shrinkToFit="1"/>
      <protection locked="0"/>
    </xf>
    <xf numFmtId="0" fontId="33" fillId="0" borderId="3" xfId="41" applyFont="1" applyBorder="1" applyAlignment="1">
      <alignment horizontal="left" vertical="center" indent="1"/>
    </xf>
    <xf numFmtId="0" fontId="33" fillId="0" borderId="4" xfId="41" applyFont="1" applyBorder="1" applyAlignment="1">
      <alignment horizontal="left" vertical="center" indent="1"/>
    </xf>
    <xf numFmtId="0" fontId="33" fillId="11" borderId="4" xfId="41" applyFont="1" applyFill="1" applyBorder="1" applyAlignment="1">
      <alignment horizontal="left" vertical="center" indent="1"/>
    </xf>
    <xf numFmtId="0" fontId="33" fillId="0" borderId="10" xfId="41" applyFont="1" applyBorder="1" applyAlignment="1">
      <alignment horizontal="left" vertical="center" indent="1"/>
    </xf>
    <xf numFmtId="0" fontId="33" fillId="0" borderId="3" xfId="41" applyFont="1" applyBorder="1" applyAlignment="1">
      <alignment horizontal="left" vertical="center" indent="1" shrinkToFit="1"/>
    </xf>
    <xf numFmtId="0" fontId="33" fillId="0" borderId="4" xfId="41" applyFont="1" applyBorder="1" applyAlignment="1">
      <alignment horizontal="left" vertical="center" indent="1" shrinkToFit="1"/>
    </xf>
    <xf numFmtId="0" fontId="15" fillId="0" borderId="4" xfId="41" applyFont="1" applyBorder="1" applyAlignment="1">
      <alignment vertical="center" shrinkToFit="1"/>
    </xf>
    <xf numFmtId="0" fontId="15" fillId="0" borderId="129" xfId="48" applyFont="1" applyBorder="1" applyAlignment="1" applyProtection="1">
      <alignment vertical="center" wrapText="1"/>
      <protection locked="0"/>
    </xf>
    <xf numFmtId="0" fontId="15" fillId="0" borderId="130" xfId="48" applyFont="1" applyBorder="1" applyAlignment="1" applyProtection="1">
      <alignment vertical="center" wrapText="1"/>
      <protection locked="0"/>
    </xf>
    <xf numFmtId="0" fontId="15" fillId="0" borderId="22" xfId="48" applyFont="1" applyBorder="1" applyAlignment="1" applyProtection="1">
      <alignment vertical="center" wrapText="1"/>
      <protection locked="0"/>
    </xf>
    <xf numFmtId="0" fontId="15" fillId="0" borderId="134" xfId="48" applyFont="1" applyBorder="1" applyAlignment="1" applyProtection="1">
      <alignment vertical="center" wrapText="1"/>
      <protection locked="0"/>
    </xf>
    <xf numFmtId="0" fontId="15" fillId="0" borderId="33" xfId="48" applyFont="1" applyBorder="1" applyAlignment="1" applyProtection="1">
      <alignment horizontal="left" vertical="center" wrapText="1" indent="1"/>
      <protection locked="0"/>
    </xf>
    <xf numFmtId="0" fontId="15" fillId="0" borderId="34" xfId="48" applyFont="1" applyBorder="1" applyAlignment="1" applyProtection="1">
      <alignment horizontal="left" vertical="center" wrapText="1" indent="1"/>
      <protection locked="0"/>
    </xf>
    <xf numFmtId="0" fontId="15" fillId="0" borderId="132" xfId="48" applyFont="1" applyBorder="1" applyAlignment="1" applyProtection="1">
      <alignment horizontal="left" vertical="center" wrapText="1" shrinkToFit="1"/>
      <protection locked="0"/>
    </xf>
    <xf numFmtId="0" fontId="15" fillId="0" borderId="32" xfId="48" applyFont="1" applyBorder="1" applyAlignment="1" applyProtection="1">
      <alignment horizontal="left" vertical="center" wrapText="1" shrinkToFit="1"/>
      <protection locked="0"/>
    </xf>
    <xf numFmtId="177" fontId="33" fillId="0" borderId="132" xfId="48" applyNumberFormat="1" applyFont="1" applyBorder="1" applyAlignment="1" applyProtection="1">
      <alignment horizontal="right" vertical="center" indent="1"/>
      <protection locked="0"/>
    </xf>
    <xf numFmtId="177" fontId="33" fillId="0" borderId="133" xfId="48" applyNumberFormat="1" applyFont="1" applyBorder="1" applyAlignment="1" applyProtection="1">
      <alignment horizontal="right" vertical="center" indent="1"/>
      <protection locked="0"/>
    </xf>
    <xf numFmtId="0" fontId="63" fillId="0" borderId="0" xfId="0" applyFont="1" applyAlignment="1">
      <alignment horizontal="left" vertical="center"/>
    </xf>
    <xf numFmtId="0" fontId="33" fillId="0" borderId="0" xfId="48" applyFont="1" applyAlignment="1" applyProtection="1">
      <alignment vertical="center" shrinkToFit="1"/>
      <protection locked="0"/>
    </xf>
    <xf numFmtId="0" fontId="33" fillId="0" borderId="0" xfId="48" applyFont="1" applyAlignment="1">
      <alignment horizontal="center" vertical="center" shrinkToFit="1"/>
    </xf>
    <xf numFmtId="0" fontId="33" fillId="0" borderId="41" xfId="41" applyFont="1" applyBorder="1" applyAlignment="1">
      <alignment horizontal="center" vertical="center"/>
    </xf>
    <xf numFmtId="0" fontId="33" fillId="0" borderId="41" xfId="41" applyFont="1" applyBorder="1" applyAlignment="1" applyProtection="1">
      <alignment vertical="center" shrinkToFit="1"/>
      <protection locked="0"/>
    </xf>
    <xf numFmtId="0" fontId="33" fillId="0" borderId="41" xfId="41" applyFont="1" applyBorder="1" applyAlignment="1">
      <alignment horizontal="center" vertical="center" shrinkToFit="1"/>
    </xf>
    <xf numFmtId="0" fontId="33" fillId="0" borderId="61" xfId="41" applyFont="1" applyBorder="1" applyAlignment="1">
      <alignment horizontal="center" vertical="center" wrapText="1"/>
    </xf>
    <xf numFmtId="0" fontId="33" fillId="0" borderId="27" xfId="41" applyFont="1" applyBorder="1" applyAlignment="1">
      <alignment horizontal="center" vertical="center" wrapText="1"/>
    </xf>
    <xf numFmtId="0" fontId="33" fillId="0" borderId="6" xfId="48" applyFont="1" applyBorder="1" applyAlignment="1" applyProtection="1">
      <alignment horizontal="left" vertical="center" wrapText="1"/>
      <protection locked="0"/>
    </xf>
    <xf numFmtId="0" fontId="33" fillId="0" borderId="0" xfId="48" applyFont="1" applyAlignment="1" applyProtection="1">
      <alignment horizontal="left" vertical="center" wrapText="1"/>
      <protection locked="0"/>
    </xf>
    <xf numFmtId="0" fontId="33" fillId="0" borderId="52" xfId="48" applyFont="1" applyBorder="1" applyAlignment="1" applyProtection="1">
      <alignment horizontal="left" vertical="center" wrapText="1"/>
      <protection locked="0"/>
    </xf>
    <xf numFmtId="0" fontId="33" fillId="0" borderId="90" xfId="41" applyFont="1" applyBorder="1" applyAlignment="1">
      <alignment horizontal="center" vertical="center" wrapText="1"/>
    </xf>
    <xf numFmtId="0" fontId="33" fillId="0" borderId="38" xfId="41" applyFont="1" applyBorder="1" applyAlignment="1">
      <alignment horizontal="center" vertical="center" wrapText="1"/>
    </xf>
    <xf numFmtId="0" fontId="33" fillId="0" borderId="93" xfId="41" applyFont="1" applyBorder="1" applyAlignment="1">
      <alignment horizontal="center" vertical="center" wrapText="1"/>
    </xf>
    <xf numFmtId="0" fontId="33" fillId="0" borderId="2" xfId="41" applyFont="1" applyBorder="1" applyAlignment="1">
      <alignment horizontal="center" vertical="center" wrapText="1"/>
    </xf>
    <xf numFmtId="0" fontId="33" fillId="0" borderId="94" xfId="41" applyFont="1" applyBorder="1" applyAlignment="1">
      <alignment horizontal="center" vertical="center" wrapText="1"/>
    </xf>
    <xf numFmtId="0" fontId="33" fillId="0" borderId="43" xfId="41" applyFont="1" applyBorder="1" applyAlignment="1">
      <alignment horizontal="center" vertical="center" wrapText="1"/>
    </xf>
    <xf numFmtId="0" fontId="33" fillId="0" borderId="36" xfId="41" applyFont="1" applyBorder="1" applyAlignment="1">
      <alignment horizontal="center" vertical="center"/>
    </xf>
    <xf numFmtId="0" fontId="33" fillId="0" borderId="36" xfId="48" applyFont="1" applyBorder="1" applyAlignment="1" applyProtection="1">
      <alignment vertical="center" shrinkToFit="1"/>
      <protection locked="0"/>
    </xf>
    <xf numFmtId="0" fontId="33" fillId="0" borderId="36" xfId="48" applyFont="1" applyBorder="1" applyAlignment="1">
      <alignment horizontal="center" vertical="center" shrinkToFit="1"/>
    </xf>
    <xf numFmtId="0" fontId="33" fillId="0" borderId="0" xfId="41" applyFont="1" applyAlignment="1" applyProtection="1">
      <alignment vertical="center" shrinkToFit="1"/>
      <protection locked="0"/>
    </xf>
    <xf numFmtId="0" fontId="15" fillId="0" borderId="50" xfId="41" applyFont="1" applyBorder="1" applyAlignment="1">
      <alignment horizontal="center" vertical="center" wrapText="1"/>
    </xf>
    <xf numFmtId="0" fontId="15" fillId="0" borderId="0" xfId="41" applyFont="1" applyAlignment="1">
      <alignment horizontal="center" vertical="center"/>
    </xf>
    <xf numFmtId="0" fontId="15" fillId="0" borderId="7" xfId="41" applyFont="1" applyBorder="1" applyAlignment="1">
      <alignment horizontal="center" vertical="center"/>
    </xf>
    <xf numFmtId="0" fontId="33" fillId="0" borderId="6" xfId="41" applyFont="1" applyBorder="1" applyAlignment="1" applyProtection="1">
      <alignment vertical="center" wrapText="1"/>
      <protection locked="0"/>
    </xf>
    <xf numFmtId="0" fontId="33" fillId="0" borderId="0" xfId="41" applyFont="1" applyAlignment="1" applyProtection="1">
      <alignment vertical="center" wrapText="1"/>
      <protection locked="0"/>
    </xf>
    <xf numFmtId="0" fontId="33" fillId="0" borderId="52" xfId="41" applyFont="1" applyBorder="1" applyAlignment="1" applyProtection="1">
      <alignment vertical="center" wrapText="1"/>
      <protection locked="0"/>
    </xf>
    <xf numFmtId="0" fontId="33" fillId="0" borderId="36" xfId="3" applyFont="1" applyBorder="1" applyAlignment="1">
      <alignment horizontal="left" vertical="center" shrinkToFit="1"/>
    </xf>
    <xf numFmtId="0" fontId="33" fillId="0" borderId="36" xfId="41" applyFont="1" applyBorder="1" applyAlignment="1">
      <alignment horizontal="left" vertical="center"/>
    </xf>
    <xf numFmtId="0" fontId="33" fillId="0" borderId="41" xfId="3" applyFont="1" applyBorder="1" applyAlignment="1">
      <alignment horizontal="left" vertical="center" shrinkToFit="1"/>
    </xf>
    <xf numFmtId="0" fontId="33" fillId="0" borderId="41" xfId="3" applyFont="1" applyBorder="1" applyAlignment="1">
      <alignment horizontal="left" vertical="center" wrapText="1"/>
    </xf>
    <xf numFmtId="0" fontId="15" fillId="0" borderId="41" xfId="41" applyFont="1" applyBorder="1" applyProtection="1">
      <alignment vertical="center"/>
      <protection locked="0"/>
    </xf>
    <xf numFmtId="0" fontId="33" fillId="0" borderId="54" xfId="41" applyFont="1" applyBorder="1" applyAlignment="1">
      <alignment horizontal="center" vertical="center" wrapText="1"/>
    </xf>
    <xf numFmtId="0" fontId="33" fillId="0" borderId="58" xfId="41" applyFont="1" applyBorder="1" applyAlignment="1">
      <alignment horizontal="center" vertical="center"/>
    </xf>
    <xf numFmtId="0" fontId="33" fillId="0" borderId="101" xfId="41" applyFont="1" applyBorder="1" applyAlignment="1">
      <alignment horizontal="center" vertical="center"/>
    </xf>
    <xf numFmtId="0" fontId="33" fillId="0" borderId="56" xfId="41" applyFont="1" applyBorder="1" applyAlignment="1">
      <alignment horizontal="center" vertical="center"/>
    </xf>
    <xf numFmtId="0" fontId="33" fillId="0" borderId="54" xfId="41" applyFont="1" applyBorder="1" applyAlignment="1">
      <alignment horizontal="center" vertical="center"/>
    </xf>
    <xf numFmtId="0" fontId="33" fillId="0" borderId="55" xfId="41" applyFont="1" applyBorder="1" applyAlignment="1">
      <alignment horizontal="center" vertical="center"/>
    </xf>
    <xf numFmtId="0" fontId="33" fillId="0" borderId="53" xfId="41" applyFont="1" applyBorder="1" applyAlignment="1">
      <alignment horizontal="center" vertical="center" shrinkToFit="1"/>
    </xf>
    <xf numFmtId="0" fontId="33" fillId="0" borderId="54" xfId="41" applyFont="1" applyBorder="1" applyAlignment="1">
      <alignment horizontal="center" vertical="center" shrinkToFit="1"/>
    </xf>
    <xf numFmtId="0" fontId="33" fillId="0" borderId="55" xfId="41" applyFont="1" applyBorder="1" applyAlignment="1">
      <alignment horizontal="center" vertical="center" shrinkToFit="1"/>
    </xf>
    <xf numFmtId="0" fontId="61" fillId="0" borderId="54" xfId="41" applyFont="1" applyBorder="1" applyAlignment="1">
      <alignment horizontal="center" vertical="center" wrapText="1"/>
    </xf>
    <xf numFmtId="0" fontId="33" fillId="0" borderId="53" xfId="41" applyFont="1" applyBorder="1" applyAlignment="1">
      <alignment horizontal="center" vertical="center"/>
    </xf>
    <xf numFmtId="58" fontId="33" fillId="0" borderId="56" xfId="41" applyNumberFormat="1" applyFont="1" applyBorder="1" applyAlignment="1">
      <alignment horizontal="distributed" vertical="center" indent="1" shrinkToFit="1"/>
    </xf>
    <xf numFmtId="58" fontId="33" fillId="0" borderId="54" xfId="41" applyNumberFormat="1" applyFont="1" applyBorder="1" applyAlignment="1">
      <alignment horizontal="distributed" vertical="center" indent="1" shrinkToFit="1"/>
    </xf>
    <xf numFmtId="0" fontId="33" fillId="0" borderId="54" xfId="41" applyFont="1" applyBorder="1" applyAlignment="1" applyProtection="1">
      <alignment horizontal="center" vertical="center"/>
      <protection locked="0"/>
    </xf>
    <xf numFmtId="58" fontId="33" fillId="0" borderId="56" xfId="41" applyNumberFormat="1" applyFont="1" applyBorder="1" applyAlignment="1" applyProtection="1">
      <alignment horizontal="center" vertical="center" shrinkToFit="1"/>
      <protection locked="0"/>
    </xf>
    <xf numFmtId="58" fontId="33" fillId="0" borderId="54" xfId="41" applyNumberFormat="1" applyFont="1" applyBorder="1" applyAlignment="1" applyProtection="1">
      <alignment horizontal="center" vertical="center" shrinkToFit="1"/>
      <protection locked="0"/>
    </xf>
    <xf numFmtId="0" fontId="33" fillId="0" borderId="54" xfId="41" applyFont="1" applyBorder="1" applyAlignment="1" applyProtection="1">
      <alignment horizontal="center" vertical="center" wrapText="1"/>
      <protection locked="0"/>
    </xf>
    <xf numFmtId="0" fontId="33" fillId="0" borderId="60" xfId="41" applyFont="1" applyBorder="1" applyAlignment="1" applyProtection="1">
      <alignment horizontal="center" vertical="top" wrapText="1"/>
      <protection locked="0"/>
    </xf>
    <xf numFmtId="0" fontId="33" fillId="0" borderId="38" xfId="41" applyFont="1" applyBorder="1" applyAlignment="1" applyProtection="1">
      <alignment horizontal="center" vertical="top" wrapText="1"/>
      <protection locked="0"/>
    </xf>
    <xf numFmtId="0" fontId="33" fillId="0" borderId="63" xfId="41" applyFont="1" applyBorder="1" applyAlignment="1" applyProtection="1">
      <alignment horizontal="center" vertical="top" wrapText="1"/>
      <protection locked="0"/>
    </xf>
    <xf numFmtId="0" fontId="33" fillId="0" borderId="12" xfId="41" applyFont="1" applyBorder="1" applyAlignment="1" applyProtection="1">
      <alignment horizontal="center" vertical="top" wrapText="1"/>
      <protection locked="0"/>
    </xf>
    <xf numFmtId="0" fontId="33" fillId="0" borderId="28" xfId="41" applyFont="1" applyBorder="1" applyAlignment="1" applyProtection="1">
      <alignment horizontal="center" vertical="top" wrapText="1"/>
      <protection locked="0"/>
    </xf>
    <xf numFmtId="0" fontId="33" fillId="0" borderId="66" xfId="41" applyFont="1" applyBorder="1" applyAlignment="1" applyProtection="1">
      <alignment horizontal="center" vertical="top" wrapText="1"/>
      <protection locked="0"/>
    </xf>
    <xf numFmtId="0" fontId="33" fillId="0" borderId="10" xfId="41" applyFont="1" applyBorder="1" applyAlignment="1" applyProtection="1">
      <alignment horizontal="center" vertical="top" wrapText="1"/>
      <protection locked="0"/>
    </xf>
    <xf numFmtId="0" fontId="33" fillId="0" borderId="2" xfId="41" applyFont="1" applyBorder="1" applyAlignment="1" applyProtection="1">
      <alignment horizontal="center" vertical="top" wrapText="1"/>
      <protection locked="0"/>
    </xf>
    <xf numFmtId="0" fontId="33" fillId="0" borderId="67" xfId="41" applyFont="1" applyBorder="1" applyAlignment="1" applyProtection="1">
      <alignment horizontal="center" vertical="top" wrapText="1"/>
      <protection locked="0"/>
    </xf>
    <xf numFmtId="0" fontId="33" fillId="0" borderId="74" xfId="41" applyFont="1" applyBorder="1" applyAlignment="1" applyProtection="1">
      <alignment horizontal="center" vertical="top" wrapText="1"/>
      <protection locked="0"/>
    </xf>
    <xf numFmtId="0" fontId="33" fillId="0" borderId="43" xfId="41" applyFont="1" applyBorder="1" applyAlignment="1" applyProtection="1">
      <alignment horizontal="center" vertical="top" wrapText="1"/>
      <protection locked="0"/>
    </xf>
    <xf numFmtId="0" fontId="33" fillId="0" borderId="108" xfId="41" applyFont="1" applyBorder="1" applyAlignment="1" applyProtection="1">
      <alignment horizontal="center" vertical="top" wrapText="1"/>
      <protection locked="0"/>
    </xf>
    <xf numFmtId="0" fontId="80" fillId="0" borderId="56" xfId="3" applyFont="1" applyBorder="1" applyAlignment="1">
      <alignment horizontal="center" vertical="center" shrinkToFit="1"/>
    </xf>
    <xf numFmtId="0" fontId="80" fillId="0" borderId="54" xfId="3" applyFont="1" applyBorder="1" applyAlignment="1">
      <alignment horizontal="center" vertical="center" shrinkToFit="1"/>
    </xf>
    <xf numFmtId="0" fontId="80" fillId="0" borderId="55" xfId="3" applyFont="1" applyBorder="1" applyAlignment="1">
      <alignment horizontal="center" vertical="center" shrinkToFit="1"/>
    </xf>
    <xf numFmtId="0" fontId="80" fillId="0" borderId="56" xfId="3" applyFont="1" applyBorder="1" applyAlignment="1">
      <alignment horizontal="center" vertical="center" wrapText="1" shrinkToFit="1"/>
    </xf>
    <xf numFmtId="0" fontId="80" fillId="0" borderId="57" xfId="3" applyFont="1" applyBorder="1" applyAlignment="1">
      <alignment horizontal="center" vertical="center" shrinkToFit="1"/>
    </xf>
    <xf numFmtId="0" fontId="33" fillId="0" borderId="35" xfId="41" applyFont="1" applyBorder="1" applyAlignment="1">
      <alignment horizontal="center" vertical="center" wrapText="1"/>
    </xf>
    <xf numFmtId="0" fontId="33" fillId="0" borderId="36" xfId="41" applyFont="1" applyBorder="1" applyAlignment="1">
      <alignment horizontal="center" vertical="center" wrapText="1"/>
    </xf>
    <xf numFmtId="0" fontId="33" fillId="0" borderId="37" xfId="41" applyFont="1" applyBorder="1" applyAlignment="1">
      <alignment horizontal="center" vertical="center" wrapText="1"/>
    </xf>
    <xf numFmtId="0" fontId="33" fillId="0" borderId="50" xfId="41" applyFont="1" applyBorder="1" applyAlignment="1">
      <alignment horizontal="center" vertical="center" wrapText="1"/>
    </xf>
    <xf numFmtId="0" fontId="33" fillId="0" borderId="0" xfId="41" applyFont="1" applyAlignment="1">
      <alignment horizontal="center" vertical="center" wrapText="1"/>
    </xf>
    <xf numFmtId="0" fontId="33" fillId="0" borderId="7" xfId="41" applyFont="1" applyBorder="1" applyAlignment="1">
      <alignment horizontal="center" vertical="center" wrapText="1"/>
    </xf>
    <xf numFmtId="0" fontId="33" fillId="0" borderId="40" xfId="41" applyFont="1" applyBorder="1" applyAlignment="1">
      <alignment horizontal="center" vertical="center" wrapText="1"/>
    </xf>
    <xf numFmtId="0" fontId="33" fillId="0" borderId="41" xfId="41" applyFont="1" applyBorder="1" applyAlignment="1">
      <alignment horizontal="center" vertical="center" wrapText="1"/>
    </xf>
    <xf numFmtId="0" fontId="33" fillId="0" borderId="42" xfId="41" applyFont="1" applyBorder="1" applyAlignment="1">
      <alignment horizontal="center" vertical="center" wrapText="1"/>
    </xf>
    <xf numFmtId="0" fontId="80" fillId="0" borderId="51" xfId="3" applyFont="1" applyBorder="1" applyAlignment="1">
      <alignment horizontal="left" vertical="center" wrapText="1" shrinkToFit="1"/>
    </xf>
    <xf numFmtId="0" fontId="80" fillId="0" borderId="41" xfId="3" applyFont="1" applyBorder="1" applyAlignment="1">
      <alignment horizontal="left" vertical="center" wrapText="1" shrinkToFit="1"/>
    </xf>
    <xf numFmtId="0" fontId="80" fillId="0" borderId="42" xfId="3" applyFont="1" applyBorder="1" applyAlignment="1">
      <alignment horizontal="left" vertical="center" wrapText="1" shrinkToFit="1"/>
    </xf>
    <xf numFmtId="0" fontId="14" fillId="3" borderId="106" xfId="48" applyFont="1" applyFill="1" applyBorder="1" applyAlignment="1">
      <alignment horizontal="left" vertical="center" wrapText="1"/>
    </xf>
    <xf numFmtId="0" fontId="14" fillId="3" borderId="4" xfId="48" applyFont="1" applyFill="1" applyBorder="1" applyAlignment="1">
      <alignment horizontal="left" vertical="center" wrapText="1"/>
    </xf>
    <xf numFmtId="0" fontId="14" fillId="3" borderId="105" xfId="48" applyFont="1" applyFill="1" applyBorder="1" applyAlignment="1">
      <alignment horizontal="left" vertical="center" wrapText="1"/>
    </xf>
    <xf numFmtId="0" fontId="14" fillId="3" borderId="62" xfId="48" applyFont="1" applyFill="1" applyBorder="1" applyAlignment="1">
      <alignment horizontal="left" vertical="center" wrapText="1"/>
    </xf>
    <xf numFmtId="0" fontId="33" fillId="0" borderId="90" xfId="41" applyFont="1" applyBorder="1" applyAlignment="1">
      <alignment horizontal="center" vertical="center"/>
    </xf>
    <xf numFmtId="0" fontId="33" fillId="0" borderId="38" xfId="41" applyFont="1" applyBorder="1" applyAlignment="1">
      <alignment horizontal="center" vertical="center"/>
    </xf>
    <xf numFmtId="0" fontId="33" fillId="0" borderId="94" xfId="41" applyFont="1" applyBorder="1" applyAlignment="1">
      <alignment horizontal="center" vertical="center"/>
    </xf>
    <xf numFmtId="0" fontId="33" fillId="0" borderId="43" xfId="41" applyFont="1" applyBorder="1" applyAlignment="1">
      <alignment horizontal="center" vertical="center"/>
    </xf>
    <xf numFmtId="0" fontId="13" fillId="0" borderId="91" xfId="41" applyFont="1" applyBorder="1" applyAlignment="1">
      <alignment horizontal="left" vertical="center"/>
    </xf>
    <xf numFmtId="0" fontId="13" fillId="0" borderId="27" xfId="41" applyFont="1" applyBorder="1" applyAlignment="1">
      <alignment horizontal="left" vertical="center"/>
    </xf>
    <xf numFmtId="0" fontId="13" fillId="0" borderId="92" xfId="41" applyFont="1" applyBorder="1" applyAlignment="1">
      <alignment horizontal="left" vertical="center"/>
    </xf>
    <xf numFmtId="0" fontId="21" fillId="0" borderId="0" xfId="41" applyFont="1" applyAlignment="1">
      <alignment horizontal="center" vertical="center"/>
    </xf>
    <xf numFmtId="0" fontId="14" fillId="0" borderId="1" xfId="41" applyFont="1" applyBorder="1" applyAlignment="1">
      <alignment horizontal="center" vertical="center"/>
    </xf>
    <xf numFmtId="0" fontId="33" fillId="0" borderId="1" xfId="41" applyFont="1" applyBorder="1" applyAlignment="1">
      <alignment horizontal="left" vertical="center"/>
    </xf>
    <xf numFmtId="0" fontId="33" fillId="0" borderId="47" xfId="41" applyFont="1" applyBorder="1" applyAlignment="1">
      <alignment horizontal="left" vertical="center" indent="1"/>
    </xf>
    <xf numFmtId="0" fontId="33" fillId="0" borderId="36" xfId="41" applyFont="1" applyBorder="1" applyAlignment="1">
      <alignment horizontal="left" vertical="center" indent="1"/>
    </xf>
    <xf numFmtId="0" fontId="33" fillId="0" borderId="36" xfId="0" applyFont="1" applyBorder="1" applyAlignment="1" applyProtection="1">
      <alignment horizontal="left" vertical="center" shrinkToFit="1"/>
      <protection locked="0"/>
    </xf>
    <xf numFmtId="0" fontId="33" fillId="0" borderId="63" xfId="41" applyFont="1" applyBorder="1" applyAlignment="1">
      <alignment horizontal="center" vertical="center" wrapText="1"/>
    </xf>
    <xf numFmtId="0" fontId="33" fillId="0" borderId="70" xfId="41" applyFont="1" applyBorder="1" applyAlignment="1">
      <alignment horizontal="center" vertical="center" wrapText="1"/>
    </xf>
    <xf numFmtId="0" fontId="33" fillId="0" borderId="26" xfId="41" applyFont="1" applyBorder="1" applyAlignment="1">
      <alignment horizontal="center" vertical="center" wrapText="1"/>
    </xf>
    <xf numFmtId="0" fontId="33" fillId="0" borderId="64" xfId="41" applyFont="1" applyBorder="1" applyAlignment="1">
      <alignment horizontal="center" vertical="center" wrapText="1"/>
    </xf>
    <xf numFmtId="0" fontId="33" fillId="0" borderId="51" xfId="41" applyFont="1" applyBorder="1" applyAlignment="1">
      <alignment horizontal="left" vertical="center" indent="1" shrinkToFit="1"/>
    </xf>
    <xf numFmtId="0" fontId="33" fillId="0" borderId="41" xfId="41" applyFont="1" applyBorder="1" applyAlignment="1">
      <alignment horizontal="left" vertical="center" indent="1" shrinkToFit="1"/>
    </xf>
    <xf numFmtId="0" fontId="33" fillId="0" borderId="41" xfId="0" applyFont="1" applyBorder="1" applyAlignment="1">
      <alignment horizontal="left" vertical="center" shrinkToFit="1"/>
    </xf>
    <xf numFmtId="0" fontId="33" fillId="0" borderId="57" xfId="41" applyFont="1" applyBorder="1" applyAlignment="1">
      <alignment horizontal="center" vertical="center" shrinkToFit="1"/>
    </xf>
    <xf numFmtId="0" fontId="64" fillId="0" borderId="56" xfId="3" applyFont="1" applyBorder="1" applyAlignment="1">
      <alignment horizontal="center" vertical="center" wrapText="1" shrinkToFit="1"/>
    </xf>
    <xf numFmtId="0" fontId="64" fillId="0" borderId="54" xfId="3" applyFont="1" applyBorder="1" applyAlignment="1">
      <alignment horizontal="center" vertical="center" wrapText="1" shrinkToFit="1"/>
    </xf>
    <xf numFmtId="0" fontId="64" fillId="0" borderId="55" xfId="3" applyFont="1" applyBorder="1" applyAlignment="1">
      <alignment horizontal="center" vertical="center" wrapText="1" shrinkToFit="1"/>
    </xf>
    <xf numFmtId="0" fontId="80" fillId="0" borderId="56" xfId="3" applyFont="1" applyBorder="1" applyAlignment="1">
      <alignment horizontal="left" vertical="center" wrapText="1" shrinkToFit="1"/>
    </xf>
    <xf numFmtId="0" fontId="80" fillId="0" borderId="54" xfId="3" applyFont="1" applyBorder="1" applyAlignment="1">
      <alignment horizontal="left" vertical="center" wrapText="1" shrinkToFit="1"/>
    </xf>
    <xf numFmtId="0" fontId="80" fillId="0" borderId="55" xfId="3" applyFont="1" applyBorder="1" applyAlignment="1">
      <alignment horizontal="left" vertical="center" wrapText="1" shrinkToFit="1"/>
    </xf>
    <xf numFmtId="0" fontId="64" fillId="0" borderId="57" xfId="3" applyFont="1" applyBorder="1" applyAlignment="1">
      <alignment horizontal="center" vertical="center" wrapText="1" shrinkToFit="1"/>
    </xf>
    <xf numFmtId="0" fontId="33" fillId="0" borderId="56" xfId="41" applyFont="1" applyBorder="1" applyAlignment="1">
      <alignment horizontal="left" vertical="center" indent="1"/>
    </xf>
    <xf numFmtId="0" fontId="33" fillId="0" borderId="54" xfId="41" applyFont="1" applyBorder="1" applyAlignment="1">
      <alignment horizontal="left" vertical="center" indent="1"/>
    </xf>
    <xf numFmtId="0" fontId="33" fillId="0" borderId="55" xfId="41" applyFont="1" applyBorder="1" applyAlignment="1">
      <alignment horizontal="left" vertical="center" indent="1"/>
    </xf>
    <xf numFmtId="0" fontId="33" fillId="0" borderId="56" xfId="41" applyFont="1" applyBorder="1" applyAlignment="1">
      <alignment horizontal="left" vertical="center" indent="1" shrinkToFit="1"/>
    </xf>
    <xf numFmtId="0" fontId="33" fillId="0" borderId="54" xfId="41" applyFont="1" applyBorder="1" applyAlignment="1">
      <alignment horizontal="left" vertical="center" indent="1" shrinkToFit="1"/>
    </xf>
    <xf numFmtId="0" fontId="155" fillId="0" borderId="2" xfId="48" applyFont="1" applyBorder="1" applyAlignment="1">
      <alignment horizontal="left" vertical="center" wrapText="1"/>
    </xf>
    <xf numFmtId="0" fontId="155" fillId="0" borderId="2" xfId="48" applyFont="1" applyBorder="1" applyAlignment="1">
      <alignment horizontal="center" vertical="center" wrapText="1"/>
    </xf>
    <xf numFmtId="0" fontId="155" fillId="0" borderId="2" xfId="48" applyFont="1" applyBorder="1" applyAlignment="1">
      <alignment horizontal="center" vertical="center"/>
    </xf>
    <xf numFmtId="0" fontId="155" fillId="13" borderId="2" xfId="48" applyFont="1" applyFill="1" applyBorder="1" applyAlignment="1">
      <alignment horizontal="center" vertical="center"/>
    </xf>
    <xf numFmtId="0" fontId="33" fillId="0" borderId="32" xfId="41" applyFont="1" applyBorder="1" applyAlignment="1">
      <alignment horizontal="center" vertical="center"/>
    </xf>
    <xf numFmtId="0" fontId="33" fillId="0" borderId="33" xfId="41" applyFont="1" applyBorder="1" applyAlignment="1">
      <alignment horizontal="center" vertical="center"/>
    </xf>
    <xf numFmtId="177" fontId="33" fillId="0" borderId="34" xfId="41" applyNumberFormat="1" applyFont="1" applyBorder="1" applyAlignment="1">
      <alignment horizontal="center" vertical="center"/>
    </xf>
    <xf numFmtId="0" fontId="33" fillId="0" borderId="32" xfId="41" applyFont="1" applyBorder="1" applyAlignment="1">
      <alignment horizontal="center" vertical="center" shrinkToFit="1"/>
    </xf>
    <xf numFmtId="0" fontId="33" fillId="0" borderId="33" xfId="41" applyFont="1" applyBorder="1" applyAlignment="1">
      <alignment horizontal="center" vertical="center" shrinkToFit="1"/>
    </xf>
    <xf numFmtId="0" fontId="71" fillId="0" borderId="5" xfId="46" applyFont="1" applyBorder="1" applyAlignment="1" applyProtection="1">
      <alignment horizontal="center" vertical="center"/>
      <protection locked="0"/>
    </xf>
    <xf numFmtId="0" fontId="71" fillId="0" borderId="0" xfId="46" applyFont="1" applyAlignment="1" applyProtection="1">
      <alignment horizontal="center" vertical="center"/>
      <protection locked="0"/>
    </xf>
    <xf numFmtId="0" fontId="71" fillId="0" borderId="3" xfId="46" applyFont="1" applyBorder="1" applyAlignment="1">
      <alignment horizontal="center" vertical="center"/>
    </xf>
    <xf numFmtId="0" fontId="71" fillId="0" borderId="10" xfId="46" applyFont="1" applyBorder="1" applyAlignment="1">
      <alignment horizontal="center" vertical="center"/>
    </xf>
    <xf numFmtId="0" fontId="71" fillId="0" borderId="0" xfId="46" applyFont="1" applyAlignment="1">
      <alignment vertical="center" wrapText="1"/>
    </xf>
    <xf numFmtId="0" fontId="71" fillId="0" borderId="0" xfId="46" applyFont="1">
      <alignment vertical="center"/>
    </xf>
    <xf numFmtId="0" fontId="33" fillId="0" borderId="3" xfId="48" applyFont="1" applyBorder="1" applyAlignment="1" applyProtection="1">
      <alignment horizontal="center" vertical="center" wrapText="1"/>
      <protection locked="0"/>
    </xf>
    <xf numFmtId="0" fontId="33" fillId="0" borderId="4" xfId="48" applyFont="1" applyBorder="1" applyAlignment="1" applyProtection="1">
      <alignment horizontal="center" vertical="center" wrapText="1"/>
      <protection locked="0"/>
    </xf>
    <xf numFmtId="0" fontId="33" fillId="0" borderId="3" xfId="48" applyFont="1" applyBorder="1" applyAlignment="1" applyProtection="1">
      <alignment horizontal="left" vertical="center" wrapText="1"/>
      <protection locked="0"/>
    </xf>
    <xf numFmtId="0" fontId="33" fillId="0" borderId="4" xfId="48" applyFont="1" applyBorder="1" applyAlignment="1" applyProtection="1">
      <alignment horizontal="left" vertical="center" wrapText="1"/>
      <protection locked="0"/>
    </xf>
    <xf numFmtId="0" fontId="33" fillId="0" borderId="10" xfId="48" applyFont="1" applyBorder="1" applyAlignment="1" applyProtection="1">
      <alignment horizontal="left" vertical="center" wrapText="1"/>
      <protection locked="0"/>
    </xf>
    <xf numFmtId="0" fontId="33" fillId="0" borderId="2" xfId="41" applyFont="1" applyBorder="1" applyAlignment="1" applyProtection="1">
      <alignment horizontal="left" vertical="center" wrapText="1"/>
      <protection locked="0"/>
    </xf>
    <xf numFmtId="0" fontId="33" fillId="0" borderId="3" xfId="41" applyFont="1" applyBorder="1" applyAlignment="1" applyProtection="1">
      <alignment horizontal="center" vertical="center" wrapText="1"/>
      <protection locked="0"/>
    </xf>
    <xf numFmtId="0" fontId="33" fillId="0" borderId="4" xfId="41" applyFont="1" applyBorder="1" applyAlignment="1" applyProtection="1">
      <alignment horizontal="center" vertical="center" wrapText="1"/>
      <protection locked="0"/>
    </xf>
    <xf numFmtId="0" fontId="33" fillId="0" borderId="10" xfId="41" applyFont="1" applyBorder="1" applyAlignment="1" applyProtection="1">
      <alignment horizontal="center" vertical="center" wrapText="1"/>
      <protection locked="0"/>
    </xf>
    <xf numFmtId="0" fontId="33" fillId="0" borderId="2" xfId="48" applyFont="1" applyBorder="1" applyAlignment="1" applyProtection="1">
      <alignment horizontal="left" vertical="center" wrapText="1"/>
      <protection locked="0"/>
    </xf>
    <xf numFmtId="0" fontId="33" fillId="0" borderId="10" xfId="48" applyFont="1" applyBorder="1" applyAlignment="1" applyProtection="1">
      <alignment horizontal="center" vertical="center" wrapText="1"/>
      <protection locked="0"/>
    </xf>
    <xf numFmtId="0" fontId="71" fillId="0" borderId="2" xfId="46" applyFont="1" applyBorder="1" applyAlignment="1">
      <alignment horizontal="center" vertical="center"/>
    </xf>
    <xf numFmtId="0" fontId="71" fillId="0" borderId="2" xfId="46" applyFont="1" applyBorder="1" applyAlignment="1">
      <alignment horizontal="center" vertical="center" wrapText="1"/>
    </xf>
    <xf numFmtId="0" fontId="71" fillId="0" borderId="3" xfId="3" applyFont="1" applyBorder="1" applyAlignment="1">
      <alignment horizontal="center" vertical="center"/>
    </xf>
    <xf numFmtId="0" fontId="71" fillId="0" borderId="4" xfId="3" applyFont="1" applyBorder="1" applyAlignment="1">
      <alignment horizontal="center" vertical="center"/>
    </xf>
    <xf numFmtId="0" fontId="71" fillId="0" borderId="10" xfId="3" applyFont="1" applyBorder="1" applyAlignment="1">
      <alignment horizontal="center" vertical="center"/>
    </xf>
    <xf numFmtId="0" fontId="71" fillId="0" borderId="11" xfId="3" applyFont="1" applyBorder="1" applyAlignment="1">
      <alignment horizontal="left" vertical="center"/>
    </xf>
    <xf numFmtId="0" fontId="71" fillId="0" borderId="1" xfId="3" applyFont="1" applyBorder="1" applyAlignment="1">
      <alignment horizontal="left" vertical="center"/>
    </xf>
    <xf numFmtId="0" fontId="71" fillId="0" borderId="12" xfId="3" applyFont="1" applyBorder="1" applyAlignment="1">
      <alignment horizontal="left" vertical="center"/>
    </xf>
    <xf numFmtId="0" fontId="73" fillId="0" borderId="0" xfId="46" applyFont="1" applyAlignment="1">
      <alignment horizontal="center" vertical="center"/>
    </xf>
    <xf numFmtId="0" fontId="71" fillId="0" borderId="1" xfId="46" applyFont="1" applyBorder="1" applyAlignment="1">
      <alignment horizontal="center" vertical="center"/>
    </xf>
    <xf numFmtId="58" fontId="12" fillId="0" borderId="1" xfId="0" applyNumberFormat="1" applyFont="1" applyBorder="1" applyAlignment="1">
      <alignment horizontal="left" vertical="center" shrinkToFit="1"/>
    </xf>
    <xf numFmtId="0" fontId="0" fillId="0" borderId="3" xfId="0" applyBorder="1" applyAlignment="1">
      <alignment horizontal="left" shrinkToFit="1"/>
    </xf>
    <xf numFmtId="0" fontId="0" fillId="0" borderId="4" xfId="0" applyBorder="1" applyAlignment="1">
      <alignment horizontal="left" shrinkToFit="1"/>
    </xf>
    <xf numFmtId="0" fontId="0" fillId="0" borderId="10" xfId="0" applyBorder="1" applyAlignment="1">
      <alignment horizontal="left" shrinkToFit="1"/>
    </xf>
    <xf numFmtId="0" fontId="71" fillId="0" borderId="2" xfId="3" applyFont="1" applyBorder="1" applyAlignment="1">
      <alignment horizontal="center" vertical="center"/>
    </xf>
    <xf numFmtId="0" fontId="71" fillId="0" borderId="2" xfId="3" applyFont="1" applyBorder="1" applyAlignment="1">
      <alignment horizontal="left" vertical="center"/>
    </xf>
    <xf numFmtId="0" fontId="73" fillId="0" borderId="0" xfId="62" applyFont="1" applyAlignment="1">
      <alignment horizontal="center" vertical="center"/>
    </xf>
    <xf numFmtId="0" fontId="71" fillId="0" borderId="1" xfId="62" applyFont="1" applyBorder="1" applyAlignment="1">
      <alignment horizontal="center" vertical="center"/>
    </xf>
    <xf numFmtId="0" fontId="71" fillId="0" borderId="3" xfId="3" applyFont="1" applyBorder="1" applyAlignment="1">
      <alignment horizontal="left" vertical="center"/>
    </xf>
    <xf numFmtId="0" fontId="71" fillId="0" borderId="4" xfId="3" applyFont="1" applyBorder="1" applyAlignment="1">
      <alignment horizontal="left" vertical="center"/>
    </xf>
    <xf numFmtId="0" fontId="71" fillId="0" borderId="10" xfId="3" applyFont="1" applyBorder="1" applyAlignment="1">
      <alignment horizontal="left" vertical="center"/>
    </xf>
    <xf numFmtId="0" fontId="2" fillId="0" borderId="4" xfId="62" applyBorder="1">
      <alignment vertical="center"/>
    </xf>
    <xf numFmtId="0" fontId="2" fillId="0" borderId="3" xfId="62" applyBorder="1" applyAlignment="1">
      <alignment horizontal="left" vertical="center"/>
    </xf>
    <xf numFmtId="0" fontId="2" fillId="0" borderId="4" xfId="62" applyBorder="1" applyAlignment="1">
      <alignment horizontal="left" vertical="center"/>
    </xf>
    <xf numFmtId="0" fontId="2" fillId="0" borderId="10" xfId="62" applyBorder="1" applyAlignment="1">
      <alignment horizontal="left" vertical="center"/>
    </xf>
    <xf numFmtId="0" fontId="71" fillId="0" borderId="8" xfId="3" applyFont="1" applyBorder="1" applyAlignment="1">
      <alignment horizontal="center" vertical="center"/>
    </xf>
    <xf numFmtId="0" fontId="2" fillId="0" borderId="5" xfId="62" applyBorder="1">
      <alignment vertical="center"/>
    </xf>
    <xf numFmtId="0" fontId="71" fillId="0" borderId="3" xfId="62" applyFont="1" applyBorder="1" applyAlignment="1">
      <alignment horizontal="center" vertical="center" wrapText="1"/>
    </xf>
    <xf numFmtId="0" fontId="71" fillId="0" borderId="4" xfId="62" applyFont="1" applyBorder="1" applyAlignment="1">
      <alignment horizontal="center" vertical="center" wrapText="1"/>
    </xf>
    <xf numFmtId="0" fontId="2" fillId="0" borderId="4" xfId="62" applyBorder="1" applyAlignment="1">
      <alignment horizontal="center" vertical="center"/>
    </xf>
    <xf numFmtId="0" fontId="2" fillId="0" borderId="10" xfId="62" applyBorder="1" applyAlignment="1">
      <alignment horizontal="center" vertical="center"/>
    </xf>
    <xf numFmtId="0" fontId="71" fillId="0" borderId="2" xfId="62" applyFont="1" applyBorder="1" applyAlignment="1">
      <alignment horizontal="center" vertical="center"/>
    </xf>
    <xf numFmtId="0" fontId="2" fillId="0" borderId="10" xfId="62" applyBorder="1" applyAlignment="1">
      <alignment horizontal="center" vertical="center" wrapText="1"/>
    </xf>
    <xf numFmtId="0" fontId="71" fillId="0" borderId="2" xfId="62" applyFont="1" applyBorder="1" applyAlignment="1">
      <alignment horizontal="center" vertical="center" wrapText="1"/>
    </xf>
    <xf numFmtId="0" fontId="58" fillId="0" borderId="2" xfId="62" applyFont="1" applyBorder="1" applyAlignment="1">
      <alignment horizontal="left" vertical="center" wrapText="1"/>
    </xf>
    <xf numFmtId="0" fontId="71" fillId="0" borderId="3" xfId="62" applyFont="1" applyBorder="1" applyAlignment="1">
      <alignment horizontal="left" vertical="center" wrapText="1"/>
    </xf>
    <xf numFmtId="0" fontId="71" fillId="0" borderId="4" xfId="62" applyFont="1" applyBorder="1" applyAlignment="1">
      <alignment horizontal="left" vertical="center" wrapText="1"/>
    </xf>
    <xf numFmtId="0" fontId="2" fillId="0" borderId="4" xfId="62" applyBorder="1" applyAlignment="1">
      <alignment horizontal="left" vertical="center" wrapText="1"/>
    </xf>
    <xf numFmtId="0" fontId="2" fillId="0" borderId="10" xfId="62" applyBorder="1" applyAlignment="1">
      <alignment horizontal="left" vertical="center" wrapText="1"/>
    </xf>
    <xf numFmtId="0" fontId="71" fillId="0" borderId="3" xfId="62" applyFont="1" applyBorder="1" applyAlignment="1">
      <alignment vertical="center" wrapText="1"/>
    </xf>
    <xf numFmtId="0" fontId="71" fillId="0" borderId="4" xfId="62" applyFont="1" applyBorder="1" applyAlignment="1">
      <alignment vertical="center" wrapText="1"/>
    </xf>
    <xf numFmtId="0" fontId="71" fillId="0" borderId="10" xfId="62" applyFont="1" applyBorder="1" applyAlignment="1">
      <alignment vertical="center" wrapText="1"/>
    </xf>
    <xf numFmtId="0" fontId="71" fillId="0" borderId="2" xfId="62" applyFont="1" applyBorder="1" applyAlignment="1">
      <alignment vertical="center" wrapText="1"/>
    </xf>
    <xf numFmtId="0" fontId="2" fillId="0" borderId="4" xfId="62" applyBorder="1" applyAlignment="1">
      <alignment vertical="center" wrapText="1"/>
    </xf>
    <xf numFmtId="0" fontId="2" fillId="0" borderId="10" xfId="62" applyBorder="1" applyAlignment="1">
      <alignment vertical="center" wrapText="1"/>
    </xf>
    <xf numFmtId="0" fontId="71" fillId="0" borderId="3" xfId="62" applyFont="1" applyBorder="1" applyAlignment="1">
      <alignment horizontal="center" vertical="center"/>
    </xf>
    <xf numFmtId="0" fontId="71" fillId="0" borderId="10" xfId="62" applyFont="1" applyBorder="1" applyAlignment="1">
      <alignment horizontal="center" vertical="center"/>
    </xf>
    <xf numFmtId="0" fontId="71" fillId="0" borderId="0" xfId="62" applyFont="1" applyAlignment="1">
      <alignment vertical="center" wrapText="1"/>
    </xf>
    <xf numFmtId="0" fontId="71" fillId="0" borderId="0" xfId="62" applyFont="1">
      <alignment vertical="center"/>
    </xf>
    <xf numFmtId="0" fontId="87" fillId="0" borderId="179" xfId="64" applyFont="1" applyBorder="1" applyAlignment="1">
      <alignment horizontal="center" vertical="center" textRotation="255"/>
    </xf>
    <xf numFmtId="0" fontId="87" fillId="0" borderId="61" xfId="64" applyFont="1" applyBorder="1" applyAlignment="1">
      <alignment horizontal="center" vertical="center" textRotation="255"/>
    </xf>
    <xf numFmtId="0" fontId="87" fillId="0" borderId="71" xfId="64" applyFont="1" applyBorder="1" applyAlignment="1">
      <alignment horizontal="center" vertical="center" textRotation="255"/>
    </xf>
    <xf numFmtId="0" fontId="87" fillId="0" borderId="91" xfId="64" applyFont="1" applyBorder="1" applyAlignment="1">
      <alignment horizontal="left" vertical="center" wrapText="1"/>
    </xf>
    <xf numFmtId="0" fontId="87" fillId="0" borderId="27" xfId="64" applyFont="1" applyBorder="1" applyAlignment="1">
      <alignment horizontal="left" vertical="center" wrapText="1"/>
    </xf>
    <xf numFmtId="0" fontId="87" fillId="0" borderId="28" xfId="64" applyFont="1" applyBorder="1" applyAlignment="1">
      <alignment horizontal="left" vertical="center" wrapText="1"/>
    </xf>
    <xf numFmtId="0" fontId="87" fillId="0" borderId="26" xfId="64" applyFont="1" applyBorder="1" applyAlignment="1">
      <alignment horizontal="left" vertical="center" wrapText="1"/>
    </xf>
    <xf numFmtId="0" fontId="87" fillId="0" borderId="95" xfId="64" applyFont="1" applyBorder="1" applyAlignment="1">
      <alignment horizontal="left" vertical="center" wrapText="1"/>
    </xf>
    <xf numFmtId="0" fontId="82" fillId="0" borderId="41" xfId="63" applyFont="1" applyBorder="1" applyAlignment="1">
      <alignment horizontal="right" vertical="center"/>
    </xf>
    <xf numFmtId="0" fontId="87" fillId="0" borderId="179" xfId="64" applyFont="1" applyBorder="1" applyAlignment="1">
      <alignment horizontal="center" vertical="center" textRotation="255" wrapText="1"/>
    </xf>
    <xf numFmtId="0" fontId="87" fillId="0" borderId="61" xfId="64" applyFont="1" applyBorder="1" applyAlignment="1">
      <alignment horizontal="center" vertical="center" textRotation="255" wrapText="1"/>
    </xf>
    <xf numFmtId="0" fontId="87" fillId="0" borderId="71" xfId="64" applyFont="1" applyBorder="1" applyAlignment="1">
      <alignment horizontal="center" vertical="center" textRotation="255" wrapText="1"/>
    </xf>
    <xf numFmtId="0" fontId="79" fillId="0" borderId="0" xfId="61" applyFont="1" applyAlignment="1">
      <alignment horizontal="center" vertical="center"/>
    </xf>
    <xf numFmtId="0" fontId="45" fillId="0" borderId="41" xfId="61" applyFont="1" applyBorder="1" applyAlignment="1">
      <alignment horizontal="left" vertical="center" wrapText="1"/>
    </xf>
    <xf numFmtId="0" fontId="44" fillId="0" borderId="114" xfId="61" applyFont="1" applyBorder="1" applyAlignment="1">
      <alignment horizontal="center" vertical="center" wrapText="1"/>
    </xf>
    <xf numFmtId="0" fontId="44" fillId="0" borderId="117" xfId="61" applyFont="1" applyBorder="1" applyAlignment="1">
      <alignment horizontal="center" vertical="center" wrapText="1"/>
    </xf>
    <xf numFmtId="0" fontId="44" fillId="0" borderId="114" xfId="61" applyFont="1" applyBorder="1" applyAlignment="1">
      <alignment horizontal="left" vertical="top" wrapText="1"/>
    </xf>
    <xf numFmtId="0" fontId="44" fillId="0" borderId="117" xfId="61" applyFont="1" applyBorder="1" applyAlignment="1">
      <alignment horizontal="left" vertical="top" wrapText="1"/>
    </xf>
    <xf numFmtId="0" fontId="45" fillId="0" borderId="36" xfId="61" applyFont="1" applyBorder="1" applyAlignment="1">
      <alignment horizontal="justify" vertical="center" wrapText="1"/>
    </xf>
    <xf numFmtId="0" fontId="141" fillId="0" borderId="179" xfId="64" applyFont="1" applyBorder="1" applyAlignment="1">
      <alignment horizontal="center" vertical="center" textRotation="255"/>
    </xf>
    <xf numFmtId="0" fontId="141" fillId="0" borderId="61" xfId="64" applyFont="1" applyBorder="1" applyAlignment="1">
      <alignment horizontal="center" vertical="center" textRotation="255"/>
    </xf>
    <xf numFmtId="0" fontId="141" fillId="0" borderId="71" xfId="64" applyFont="1" applyBorder="1" applyAlignment="1">
      <alignment horizontal="center" vertical="center" textRotation="255"/>
    </xf>
    <xf numFmtId="0" fontId="141" fillId="0" borderId="91" xfId="64" applyFont="1" applyBorder="1" applyAlignment="1">
      <alignment vertical="center" wrapText="1"/>
    </xf>
    <xf numFmtId="0" fontId="141" fillId="0" borderId="27" xfId="64" applyFont="1" applyBorder="1" applyAlignment="1">
      <alignment vertical="center" wrapText="1"/>
    </xf>
    <xf numFmtId="0" fontId="141" fillId="0" borderId="28" xfId="64" applyFont="1" applyBorder="1" applyAlignment="1">
      <alignment vertical="center" wrapText="1"/>
    </xf>
    <xf numFmtId="0" fontId="141" fillId="0" borderId="91" xfId="64" applyFont="1" applyBorder="1" applyAlignment="1">
      <alignment horizontal="left" vertical="center" wrapText="1"/>
    </xf>
    <xf numFmtId="0" fontId="141" fillId="0" borderId="27" xfId="64" applyFont="1" applyBorder="1" applyAlignment="1">
      <alignment horizontal="left" vertical="center" wrapText="1"/>
    </xf>
    <xf numFmtId="0" fontId="89" fillId="0" borderId="91" xfId="64" applyFont="1" applyBorder="1" applyAlignment="1">
      <alignment horizontal="center" vertical="center" wrapText="1"/>
    </xf>
    <xf numFmtId="0" fontId="89" fillId="0" borderId="28" xfId="64" applyFont="1" applyBorder="1" applyAlignment="1">
      <alignment horizontal="center" vertical="center" wrapText="1"/>
    </xf>
    <xf numFmtId="0" fontId="141" fillId="0" borderId="119" xfId="64" applyFont="1" applyBorder="1" applyAlignment="1">
      <alignment horizontal="left" vertical="center" wrapText="1"/>
    </xf>
    <xf numFmtId="0" fontId="89" fillId="0" borderId="26" xfId="64" applyFont="1" applyBorder="1" applyAlignment="1">
      <alignment horizontal="center" vertical="center" wrapText="1"/>
    </xf>
    <xf numFmtId="0" fontId="89" fillId="0" borderId="27" xfId="64" applyFont="1" applyBorder="1" applyAlignment="1">
      <alignment horizontal="center" vertical="center" wrapText="1"/>
    </xf>
    <xf numFmtId="0" fontId="141" fillId="0" borderId="26" xfId="64" applyFont="1" applyBorder="1" applyAlignment="1">
      <alignment vertical="center" wrapText="1"/>
    </xf>
    <xf numFmtId="0" fontId="141" fillId="0" borderId="95" xfId="64" applyFont="1" applyBorder="1" applyAlignment="1">
      <alignment vertical="center" wrapText="1"/>
    </xf>
    <xf numFmtId="0" fontId="141" fillId="0" borderId="26" xfId="64" applyFont="1" applyBorder="1" applyAlignment="1">
      <alignment horizontal="left" vertical="center" wrapText="1"/>
    </xf>
    <xf numFmtId="0" fontId="141" fillId="0" borderId="28" xfId="64" applyFont="1" applyBorder="1" applyAlignment="1">
      <alignment horizontal="left" vertical="center" wrapText="1"/>
    </xf>
    <xf numFmtId="0" fontId="141" fillId="0" borderId="95" xfId="64" applyFont="1" applyBorder="1" applyAlignment="1">
      <alignment horizontal="left" vertical="center" wrapText="1"/>
    </xf>
    <xf numFmtId="0" fontId="89" fillId="0" borderId="95" xfId="64" applyFont="1" applyBorder="1" applyAlignment="1">
      <alignment horizontal="center" vertical="center" wrapText="1"/>
    </xf>
    <xf numFmtId="0" fontId="141" fillId="0" borderId="91" xfId="64" applyFont="1" applyBorder="1" applyAlignment="1">
      <alignment horizontal="center" vertical="center" wrapText="1"/>
    </xf>
    <xf numFmtId="0" fontId="141" fillId="0" borderId="27" xfId="64" applyFont="1" applyBorder="1" applyAlignment="1">
      <alignment horizontal="center" vertical="center" wrapText="1"/>
    </xf>
    <xf numFmtId="0" fontId="141" fillId="0" borderId="28" xfId="64" applyFont="1" applyBorder="1" applyAlignment="1">
      <alignment horizontal="center" vertical="center" wrapText="1"/>
    </xf>
    <xf numFmtId="0" fontId="141" fillId="0" borderId="26" xfId="64" applyFont="1" applyBorder="1" applyAlignment="1">
      <alignment horizontal="center" vertical="center" wrapText="1"/>
    </xf>
    <xf numFmtId="0" fontId="14" fillId="0" borderId="79" xfId="0" applyFont="1" applyBorder="1" applyAlignment="1">
      <alignment horizontal="center" vertical="top" textRotation="255" shrinkToFit="1"/>
    </xf>
    <xf numFmtId="0" fontId="14" fillId="0" borderId="82" xfId="0" applyFont="1" applyBorder="1" applyAlignment="1">
      <alignment horizontal="center" vertical="top" textRotation="255" shrinkToFit="1"/>
    </xf>
    <xf numFmtId="0" fontId="69" fillId="0" borderId="79" xfId="0" applyFont="1" applyBorder="1" applyAlignment="1" applyProtection="1">
      <alignment horizontal="center" vertical="top" textRotation="255" wrapText="1" shrinkToFit="1"/>
      <protection locked="0"/>
    </xf>
    <xf numFmtId="0" fontId="69" fillId="0" borderId="82" xfId="0" applyFont="1" applyBorder="1" applyAlignment="1" applyProtection="1">
      <alignment horizontal="center" vertical="top" textRotation="255" wrapText="1" shrinkToFit="1"/>
      <protection locked="0"/>
    </xf>
    <xf numFmtId="0" fontId="69" fillId="0" borderId="79" xfId="0" applyFont="1" applyBorder="1" applyAlignment="1" applyProtection="1">
      <alignment horizontal="center" vertical="top" textRotation="255" shrinkToFit="1"/>
      <protection locked="0"/>
    </xf>
    <xf numFmtId="0" fontId="69" fillId="0" borderId="82" xfId="0" applyFont="1" applyBorder="1" applyAlignment="1" applyProtection="1">
      <alignment horizontal="center" vertical="top" textRotation="255" shrinkToFit="1"/>
      <protection locked="0"/>
    </xf>
    <xf numFmtId="0" fontId="69" fillId="0" borderId="89" xfId="0" applyFont="1" applyBorder="1" applyAlignment="1" applyProtection="1">
      <alignment horizontal="center" vertical="top" textRotation="255" shrinkToFit="1"/>
      <protection locked="0"/>
    </xf>
    <xf numFmtId="31" fontId="101" fillId="0" borderId="0" xfId="0" applyNumberFormat="1" applyFont="1" applyAlignment="1">
      <alignment horizontal="center" vertical="center"/>
    </xf>
    <xf numFmtId="58" fontId="101" fillId="0" borderId="0" xfId="0" applyNumberFormat="1" applyFont="1" applyAlignment="1">
      <alignment horizontal="center" vertical="center" shrinkToFit="1"/>
    </xf>
    <xf numFmtId="0" fontId="120" fillId="0" borderId="0" xfId="0" applyFont="1" applyAlignment="1">
      <alignment horizontal="center" vertical="top" shrinkToFit="1"/>
    </xf>
    <xf numFmtId="0" fontId="110" fillId="0" borderId="0" xfId="0" applyFont="1" applyAlignment="1">
      <alignment horizontal="center" vertical="center"/>
    </xf>
    <xf numFmtId="0" fontId="71" fillId="0" borderId="0" xfId="0" applyFont="1" applyAlignment="1">
      <alignment horizontal="left" shrinkToFit="1"/>
    </xf>
    <xf numFmtId="0" fontId="69" fillId="0" borderId="80" xfId="0" applyFont="1" applyBorder="1" applyAlignment="1" applyProtection="1">
      <alignment horizontal="center" vertical="top" textRotation="255" shrinkToFit="1"/>
      <protection locked="0"/>
    </xf>
    <xf numFmtId="0" fontId="69" fillId="0" borderId="83" xfId="0" applyFont="1" applyBorder="1" applyAlignment="1" applyProtection="1">
      <alignment horizontal="center" vertical="top" textRotation="255" shrinkToFit="1"/>
      <protection locked="0"/>
    </xf>
    <xf numFmtId="0" fontId="69" fillId="0" borderId="26" xfId="0" applyFont="1" applyBorder="1" applyAlignment="1">
      <alignment horizontal="center" vertical="center"/>
    </xf>
    <xf numFmtId="0" fontId="69" fillId="0" borderId="27" xfId="0" applyFont="1" applyBorder="1" applyAlignment="1">
      <alignment horizontal="center" vertical="center"/>
    </xf>
    <xf numFmtId="0" fontId="69" fillId="0" borderId="28" xfId="0" applyFont="1" applyBorder="1" applyAlignment="1">
      <alignment horizontal="center" vertical="center"/>
    </xf>
    <xf numFmtId="179" fontId="58" fillId="0" borderId="0" xfId="0" applyNumberFormat="1" applyFont="1" applyAlignment="1">
      <alignment horizontal="center" wrapText="1"/>
    </xf>
    <xf numFmtId="179" fontId="58" fillId="0" borderId="41" xfId="0" applyNumberFormat="1" applyFont="1" applyBorder="1" applyAlignment="1">
      <alignment horizontal="center" wrapText="1"/>
    </xf>
    <xf numFmtId="182" fontId="92" fillId="0" borderId="26" xfId="0" applyNumberFormat="1" applyFont="1" applyBorder="1" applyAlignment="1">
      <alignment horizontal="center" vertical="center" textRotation="255" shrinkToFit="1"/>
    </xf>
    <xf numFmtId="182" fontId="92" fillId="0" borderId="27" xfId="0" applyNumberFormat="1" applyFont="1" applyBorder="1" applyAlignment="1">
      <alignment horizontal="center" vertical="center" textRotation="255" shrinkToFit="1"/>
    </xf>
    <xf numFmtId="182" fontId="92" fillId="0" borderId="28" xfId="0" applyNumberFormat="1" applyFont="1" applyBorder="1" applyAlignment="1">
      <alignment horizontal="center" vertical="center" textRotation="255" shrinkToFit="1"/>
    </xf>
    <xf numFmtId="0" fontId="69" fillId="0" borderId="78" xfId="0" applyFont="1" applyBorder="1" applyAlignment="1" applyProtection="1">
      <alignment horizontal="center" vertical="top" textRotation="255" shrinkToFit="1"/>
      <protection locked="0"/>
    </xf>
    <xf numFmtId="0" fontId="69" fillId="0" borderId="81" xfId="0" applyFont="1" applyBorder="1" applyAlignment="1" applyProtection="1">
      <alignment horizontal="center" vertical="top" textRotation="255" shrinkToFit="1"/>
      <protection locked="0"/>
    </xf>
    <xf numFmtId="0" fontId="69" fillId="0" borderId="84" xfId="0" applyFont="1" applyBorder="1" applyAlignment="1" applyProtection="1">
      <alignment horizontal="center" vertical="top" textRotation="255" shrinkToFit="1"/>
      <protection locked="0"/>
    </xf>
    <xf numFmtId="0" fontId="14" fillId="0" borderId="89" xfId="0" applyFont="1" applyBorder="1" applyAlignment="1">
      <alignment horizontal="center" vertical="top" textRotation="255" shrinkToFit="1"/>
    </xf>
    <xf numFmtId="0" fontId="69" fillId="0" borderId="89" xfId="0" applyFont="1" applyBorder="1" applyAlignment="1" applyProtection="1">
      <alignment horizontal="center" vertical="top" textRotation="255" wrapText="1" shrinkToFit="1"/>
      <protection locked="0"/>
    </xf>
    <xf numFmtId="0" fontId="14" fillId="0" borderId="79" xfId="0" applyFont="1" applyBorder="1" applyAlignment="1">
      <alignment horizontal="center" vertical="top" textRotation="255" wrapText="1" shrinkToFit="1"/>
    </xf>
    <xf numFmtId="0" fontId="0" fillId="0" borderId="82" xfId="0" applyBorder="1" applyAlignment="1">
      <alignment horizontal="center" vertical="top" textRotation="255" wrapText="1" shrinkToFit="1"/>
    </xf>
    <xf numFmtId="0" fontId="0" fillId="0" borderId="89" xfId="0" applyBorder="1" applyAlignment="1">
      <alignment horizontal="center" vertical="top" textRotation="255" wrapText="1" shrinkToFit="1"/>
    </xf>
    <xf numFmtId="0" fontId="0" fillId="0" borderId="82" xfId="0" applyBorder="1" applyAlignment="1">
      <alignment horizontal="center" vertical="top" textRotation="255" shrinkToFit="1"/>
    </xf>
    <xf numFmtId="0" fontId="0" fillId="0" borderId="89" xfId="0" applyBorder="1" applyAlignment="1">
      <alignment horizontal="center" vertical="top" textRotation="255" shrinkToFit="1"/>
    </xf>
    <xf numFmtId="0" fontId="69" fillId="10" borderId="79" xfId="0" applyFont="1" applyFill="1" applyBorder="1" applyAlignment="1" applyProtection="1">
      <alignment horizontal="center" vertical="top" textRotation="255" shrinkToFit="1"/>
      <protection locked="0"/>
    </xf>
    <xf numFmtId="0" fontId="69" fillId="10" borderId="82" xfId="0" applyFont="1" applyFill="1" applyBorder="1" applyAlignment="1" applyProtection="1">
      <alignment horizontal="center" vertical="top" textRotation="255" shrinkToFit="1"/>
      <protection locked="0"/>
    </xf>
    <xf numFmtId="0" fontId="69" fillId="0" borderId="85" xfId="0" applyFont="1" applyBorder="1" applyAlignment="1" applyProtection="1">
      <alignment horizontal="center" vertical="top" textRotation="255" shrinkToFit="1"/>
      <protection locked="0"/>
    </xf>
    <xf numFmtId="0" fontId="14" fillId="0" borderId="80" xfId="0" applyFont="1" applyBorder="1" applyAlignment="1">
      <alignment horizontal="center" vertical="top" textRotation="255" shrinkToFit="1"/>
    </xf>
    <xf numFmtId="0" fontId="14" fillId="0" borderId="83" xfId="0" applyFont="1" applyBorder="1" applyAlignment="1">
      <alignment horizontal="center" vertical="top" textRotation="255" shrinkToFit="1"/>
    </xf>
    <xf numFmtId="0" fontId="14" fillId="0" borderId="85" xfId="0" applyFont="1" applyBorder="1" applyAlignment="1">
      <alignment horizontal="center" vertical="top" textRotation="255" shrinkToFit="1"/>
    </xf>
    <xf numFmtId="0" fontId="14" fillId="0" borderId="82" xfId="0" applyFont="1" applyBorder="1" applyAlignment="1">
      <alignment horizontal="center" vertical="top" textRotation="255" wrapText="1" shrinkToFit="1"/>
    </xf>
    <xf numFmtId="0" fontId="14" fillId="0" borderId="89" xfId="0" applyFont="1" applyBorder="1" applyAlignment="1">
      <alignment horizontal="center" vertical="top" textRotation="255" wrapText="1" shrinkToFit="1"/>
    </xf>
    <xf numFmtId="0" fontId="33" fillId="0" borderId="79" xfId="0" applyFont="1" applyBorder="1" applyAlignment="1">
      <alignment horizontal="center" vertical="top" textRotation="255" wrapText="1" shrinkToFit="1"/>
    </xf>
    <xf numFmtId="0" fontId="33" fillId="0" borderId="82" xfId="0" applyFont="1" applyBorder="1" applyAlignment="1">
      <alignment horizontal="center" vertical="top" textRotation="255" wrapText="1" shrinkToFit="1"/>
    </xf>
    <xf numFmtId="0" fontId="71" fillId="0" borderId="0" xfId="0" applyFont="1"/>
    <xf numFmtId="0" fontId="71" fillId="0" borderId="1" xfId="0" applyFont="1" applyBorder="1" applyAlignment="1">
      <alignment horizontal="center"/>
    </xf>
    <xf numFmtId="0" fontId="71" fillId="0" borderId="1" xfId="0" applyFont="1" applyBorder="1"/>
    <xf numFmtId="0" fontId="71" fillId="0" borderId="1" xfId="0" applyFont="1" applyBorder="1" applyAlignment="1">
      <alignment horizontal="left"/>
    </xf>
    <xf numFmtId="0" fontId="71" fillId="0" borderId="53" xfId="0" applyFont="1" applyBorder="1" applyAlignment="1">
      <alignment horizontal="center"/>
    </xf>
    <xf numFmtId="0" fontId="71" fillId="0" borderId="54" xfId="0" applyFont="1" applyBorder="1" applyAlignment="1">
      <alignment horizontal="center"/>
    </xf>
    <xf numFmtId="179" fontId="71" fillId="0" borderId="54" xfId="0" applyNumberFormat="1" applyFont="1" applyBorder="1" applyAlignment="1">
      <alignment horizontal="center"/>
    </xf>
    <xf numFmtId="179" fontId="71" fillId="0" borderId="57" xfId="0" applyNumberFormat="1" applyFont="1" applyBorder="1" applyAlignment="1">
      <alignment horizontal="center"/>
    </xf>
    <xf numFmtId="0" fontId="58" fillId="0" borderId="35" xfId="0" applyFont="1" applyBorder="1" applyAlignment="1">
      <alignment horizontal="center" vertical="center" wrapText="1"/>
    </xf>
    <xf numFmtId="0" fontId="58" fillId="0" borderId="36" xfId="0" applyFont="1" applyBorder="1" applyAlignment="1">
      <alignment horizontal="center" vertical="center" wrapText="1"/>
    </xf>
    <xf numFmtId="0" fontId="58" fillId="0" borderId="40" xfId="0" applyFont="1" applyBorder="1" applyAlignment="1">
      <alignment horizontal="center" vertical="center" wrapText="1"/>
    </xf>
    <xf numFmtId="0" fontId="58" fillId="0" borderId="41" xfId="0" applyFont="1" applyBorder="1" applyAlignment="1">
      <alignment horizontal="center" vertical="center" wrapText="1"/>
    </xf>
    <xf numFmtId="185" fontId="71" fillId="0" borderId="36" xfId="0" applyNumberFormat="1" applyFont="1" applyBorder="1" applyAlignment="1">
      <alignment horizontal="center" vertical="center"/>
    </xf>
    <xf numFmtId="185" fontId="71" fillId="0" borderId="39" xfId="0" applyNumberFormat="1" applyFont="1" applyBorder="1" applyAlignment="1">
      <alignment horizontal="center" vertical="center"/>
    </xf>
    <xf numFmtId="185" fontId="71" fillId="0" borderId="41" xfId="0" applyNumberFormat="1" applyFont="1" applyBorder="1" applyAlignment="1">
      <alignment horizontal="center" vertical="center"/>
    </xf>
    <xf numFmtId="185" fontId="71" fillId="0" borderId="44" xfId="0" applyNumberFormat="1" applyFont="1" applyBorder="1" applyAlignment="1">
      <alignment horizontal="center" vertical="center"/>
    </xf>
    <xf numFmtId="0" fontId="71" fillId="0" borderId="3" xfId="0" applyFont="1" applyBorder="1" applyAlignment="1">
      <alignment horizontal="center" vertical="center"/>
    </xf>
    <xf numFmtId="20" fontId="71" fillId="0" borderId="3" xfId="0" applyNumberFormat="1" applyFont="1" applyBorder="1" applyAlignment="1" applyProtection="1">
      <alignment horizontal="center" vertical="center"/>
      <protection locked="0"/>
    </xf>
    <xf numFmtId="0" fontId="71" fillId="0" borderId="4" xfId="0" applyFont="1" applyBorder="1" applyAlignment="1" applyProtection="1">
      <alignment horizontal="center" vertical="center"/>
      <protection locked="0"/>
    </xf>
    <xf numFmtId="20" fontId="71" fillId="0" borderId="4" xfId="0" applyNumberFormat="1" applyFont="1" applyBorder="1" applyAlignment="1" applyProtection="1">
      <alignment horizontal="center" vertical="center"/>
      <protection locked="0"/>
    </xf>
    <xf numFmtId="0" fontId="71" fillId="0" borderId="10" xfId="0" applyFont="1" applyBorder="1" applyAlignment="1" applyProtection="1">
      <alignment horizontal="center" vertical="center"/>
      <protection locked="0"/>
    </xf>
    <xf numFmtId="58" fontId="72" fillId="0" borderId="3" xfId="0" applyNumberFormat="1" applyFont="1" applyBorder="1" applyAlignment="1" applyProtection="1">
      <alignment horizontal="center" vertical="center"/>
      <protection locked="0"/>
    </xf>
    <xf numFmtId="58" fontId="72" fillId="0" borderId="4" xfId="0" applyNumberFormat="1" applyFont="1" applyBorder="1" applyAlignment="1" applyProtection="1">
      <alignment horizontal="center" vertical="center"/>
      <protection locked="0"/>
    </xf>
    <xf numFmtId="58" fontId="72" fillId="0" borderId="10" xfId="0" applyNumberFormat="1" applyFont="1" applyBorder="1" applyAlignment="1" applyProtection="1">
      <alignment horizontal="center" vertical="center"/>
      <protection locked="0"/>
    </xf>
    <xf numFmtId="0" fontId="71" fillId="0" borderId="2" xfId="0" applyFont="1" applyBorder="1" applyAlignment="1">
      <alignment horizontal="center" vertical="center"/>
    </xf>
    <xf numFmtId="0" fontId="71" fillId="0" borderId="4" xfId="0" applyFont="1" applyBorder="1" applyAlignment="1">
      <alignment horizontal="center" vertical="center"/>
    </xf>
    <xf numFmtId="0" fontId="71" fillId="0" borderId="2" xfId="0" applyFont="1" applyBorder="1" applyAlignment="1">
      <alignment horizontal="left" vertical="center" wrapText="1" shrinkToFit="1"/>
    </xf>
    <xf numFmtId="0" fontId="71" fillId="0" borderId="2" xfId="0" applyFont="1" applyBorder="1" applyAlignment="1">
      <alignment horizontal="center" vertical="center" shrinkToFit="1"/>
    </xf>
    <xf numFmtId="0" fontId="71" fillId="0" borderId="3" xfId="0" applyFont="1" applyBorder="1" applyAlignment="1">
      <alignment horizontal="left" vertical="center" shrinkToFit="1"/>
    </xf>
    <xf numFmtId="0" fontId="71" fillId="0" borderId="4" xfId="0" applyFont="1" applyBorder="1" applyAlignment="1">
      <alignment horizontal="left" vertical="center" shrinkToFit="1"/>
    </xf>
    <xf numFmtId="0" fontId="71" fillId="0" borderId="10" xfId="0" applyFont="1" applyBorder="1" applyAlignment="1">
      <alignment horizontal="left" vertical="center" shrinkToFit="1"/>
    </xf>
    <xf numFmtId="183" fontId="72" fillId="0" borderId="3" xfId="0" applyNumberFormat="1" applyFont="1" applyBorder="1" applyAlignment="1">
      <alignment horizontal="center" vertical="center" wrapText="1"/>
    </xf>
    <xf numFmtId="183" fontId="72" fillId="0" borderId="4" xfId="0" applyNumberFormat="1" applyFont="1" applyBorder="1" applyAlignment="1">
      <alignment horizontal="center" vertical="center" wrapText="1"/>
    </xf>
    <xf numFmtId="183" fontId="72" fillId="0" borderId="4" xfId="0" applyNumberFormat="1" applyFont="1" applyBorder="1" applyAlignment="1">
      <alignment horizontal="center" vertical="center"/>
    </xf>
    <xf numFmtId="0" fontId="72" fillId="0" borderId="10" xfId="0" applyFont="1" applyBorder="1" applyAlignment="1">
      <alignment horizontal="center" vertical="center"/>
    </xf>
    <xf numFmtId="184" fontId="72" fillId="0" borderId="2" xfId="0" applyNumberFormat="1" applyFont="1" applyBorder="1" applyAlignment="1">
      <alignment horizontal="right" vertical="center"/>
    </xf>
    <xf numFmtId="183" fontId="72" fillId="0" borderId="10" xfId="0" applyNumberFormat="1" applyFont="1" applyBorder="1" applyAlignment="1">
      <alignment horizontal="center" vertical="center"/>
    </xf>
    <xf numFmtId="0" fontId="72" fillId="0" borderId="93" xfId="0" applyFont="1" applyBorder="1" applyAlignment="1">
      <alignment horizontal="center" vertical="center"/>
    </xf>
    <xf numFmtId="0" fontId="71" fillId="0" borderId="26" xfId="0" applyFont="1" applyBorder="1" applyAlignment="1" applyProtection="1">
      <alignment horizontal="center" vertical="center" shrinkToFit="1"/>
      <protection locked="0"/>
    </xf>
    <xf numFmtId="0" fontId="71" fillId="0" borderId="27" xfId="0" applyFont="1" applyBorder="1" applyAlignment="1" applyProtection="1">
      <alignment horizontal="center" vertical="center" shrinkToFit="1"/>
      <protection locked="0"/>
    </xf>
    <xf numFmtId="0" fontId="71" fillId="0" borderId="28" xfId="0" applyFont="1" applyBorder="1" applyAlignment="1" applyProtection="1">
      <alignment horizontal="center" vertical="center" shrinkToFit="1"/>
      <protection locked="0"/>
    </xf>
    <xf numFmtId="0" fontId="72" fillId="0" borderId="8" xfId="0" applyFont="1" applyBorder="1" applyAlignment="1" applyProtection="1">
      <alignment horizontal="left" vertical="center" shrinkToFit="1"/>
      <protection locked="0"/>
    </xf>
    <xf numFmtId="0" fontId="72" fillId="0" borderId="9" xfId="0" applyFont="1" applyBorder="1" applyAlignment="1" applyProtection="1">
      <alignment horizontal="left" vertical="center" shrinkToFit="1"/>
      <protection locked="0"/>
    </xf>
    <xf numFmtId="0" fontId="72" fillId="0" borderId="6" xfId="0" applyFont="1" applyBorder="1" applyAlignment="1" applyProtection="1">
      <alignment horizontal="left" vertical="center" shrinkToFit="1"/>
      <protection locked="0"/>
    </xf>
    <xf numFmtId="0" fontId="72" fillId="0" borderId="7" xfId="0" applyFont="1" applyBorder="1" applyAlignment="1" applyProtection="1">
      <alignment horizontal="left" vertical="center" shrinkToFit="1"/>
      <protection locked="0"/>
    </xf>
    <xf numFmtId="0" fontId="72" fillId="0" borderId="11" xfId="0" applyFont="1" applyBorder="1" applyAlignment="1" applyProtection="1">
      <alignment horizontal="left" vertical="center" shrinkToFit="1"/>
      <protection locked="0"/>
    </xf>
    <xf numFmtId="0" fontId="72" fillId="0" borderId="12" xfId="0" applyFont="1" applyBorder="1" applyAlignment="1" applyProtection="1">
      <alignment horizontal="left" vertical="center" shrinkToFit="1"/>
      <protection locked="0"/>
    </xf>
    <xf numFmtId="0" fontId="73" fillId="0" borderId="26" xfId="0" applyFont="1" applyBorder="1" applyAlignment="1" applyProtection="1">
      <alignment horizontal="center" vertical="center" shrinkToFit="1"/>
      <protection locked="0"/>
    </xf>
    <xf numFmtId="0" fontId="73" fillId="0" borderId="27" xfId="0" applyFont="1" applyBorder="1" applyAlignment="1" applyProtection="1">
      <alignment horizontal="center" vertical="center" shrinkToFit="1"/>
      <protection locked="0"/>
    </xf>
    <xf numFmtId="0" fontId="73" fillId="0" borderId="28" xfId="0" applyFont="1" applyBorder="1" applyAlignment="1" applyProtection="1">
      <alignment horizontal="center" vertical="center" shrinkToFit="1"/>
      <protection locked="0"/>
    </xf>
    <xf numFmtId="0" fontId="73" fillId="0" borderId="8" xfId="0" applyFont="1" applyBorder="1" applyAlignment="1" applyProtection="1">
      <alignment horizontal="center" vertical="center" shrinkToFit="1"/>
      <protection locked="0"/>
    </xf>
    <xf numFmtId="0" fontId="73" fillId="0" borderId="6" xfId="0" applyFont="1" applyBorder="1" applyAlignment="1" applyProtection="1">
      <alignment horizontal="center" vertical="center" shrinkToFit="1"/>
      <protection locked="0"/>
    </xf>
    <xf numFmtId="0" fontId="73" fillId="0" borderId="11" xfId="0" applyFont="1" applyBorder="1" applyAlignment="1" applyProtection="1">
      <alignment horizontal="center" vertical="center" shrinkToFit="1"/>
      <protection locked="0"/>
    </xf>
    <xf numFmtId="0" fontId="72" fillId="0" borderId="8" xfId="0" applyFont="1" applyBorder="1" applyAlignment="1" applyProtection="1">
      <alignment horizontal="left" vertical="center" indent="1"/>
      <protection locked="0"/>
    </xf>
    <xf numFmtId="0" fontId="72" fillId="0" borderId="9" xfId="0" applyFont="1" applyBorder="1" applyAlignment="1" applyProtection="1">
      <alignment horizontal="left" vertical="center" indent="1"/>
      <protection locked="0"/>
    </xf>
    <xf numFmtId="0" fontId="72" fillId="0" borderId="6" xfId="0" applyFont="1" applyBorder="1" applyAlignment="1" applyProtection="1">
      <alignment horizontal="left" vertical="center" indent="1"/>
      <protection locked="0"/>
    </xf>
    <xf numFmtId="0" fontId="72" fillId="0" borderId="7" xfId="0" applyFont="1" applyBorder="1" applyAlignment="1" applyProtection="1">
      <alignment horizontal="left" vertical="center" indent="1"/>
      <protection locked="0"/>
    </xf>
    <xf numFmtId="0" fontId="72" fillId="0" borderId="11" xfId="0" applyFont="1" applyBorder="1" applyAlignment="1" applyProtection="1">
      <alignment horizontal="left" vertical="center" indent="1"/>
      <protection locked="0"/>
    </xf>
    <xf numFmtId="0" fontId="72" fillId="0" borderId="12" xfId="0" applyFont="1" applyBorder="1" applyAlignment="1" applyProtection="1">
      <alignment horizontal="left" vertical="center" indent="1"/>
      <protection locked="0"/>
    </xf>
    <xf numFmtId="0" fontId="74" fillId="0" borderId="0" xfId="0" applyFont="1" applyAlignment="1">
      <alignment horizontal="center" vertical="center"/>
    </xf>
    <xf numFmtId="0" fontId="72" fillId="0" borderId="0" xfId="0" applyFont="1" applyAlignment="1">
      <alignment horizontal="left"/>
    </xf>
    <xf numFmtId="0" fontId="72" fillId="0" borderId="1" xfId="0" applyFont="1" applyBorder="1" applyAlignment="1">
      <alignment horizontal="left" shrinkToFit="1"/>
    </xf>
    <xf numFmtId="0" fontId="72" fillId="0" borderId="90" xfId="0" applyFont="1" applyBorder="1" applyAlignment="1">
      <alignment horizontal="center" vertical="center"/>
    </xf>
    <xf numFmtId="0" fontId="72" fillId="0" borderId="47" xfId="0" applyFont="1" applyBorder="1" applyAlignment="1">
      <alignment horizontal="center" vertical="center"/>
    </xf>
    <xf numFmtId="0" fontId="72" fillId="0" borderId="37" xfId="0" applyFont="1" applyBorder="1" applyAlignment="1">
      <alignment horizontal="center" vertical="center"/>
    </xf>
    <xf numFmtId="0" fontId="72" fillId="0" borderId="11" xfId="0" applyFont="1" applyBorder="1" applyAlignment="1">
      <alignment horizontal="center" vertical="center"/>
    </xf>
    <xf numFmtId="0" fontId="72" fillId="0" borderId="12" xfId="0" applyFont="1" applyBorder="1" applyAlignment="1">
      <alignment horizontal="center" vertical="center"/>
    </xf>
    <xf numFmtId="0" fontId="72" fillId="0" borderId="91" xfId="0" applyFont="1" applyBorder="1" applyAlignment="1">
      <alignment horizontal="center" vertical="center" wrapText="1" shrinkToFit="1"/>
    </xf>
    <xf numFmtId="0" fontId="72" fillId="0" borderId="28" xfId="0" applyFont="1" applyBorder="1" applyAlignment="1">
      <alignment horizontal="center" vertical="center" shrinkToFit="1"/>
    </xf>
    <xf numFmtId="0" fontId="72" fillId="0" borderId="47" xfId="0" applyFont="1" applyBorder="1" applyAlignment="1">
      <alignment horizontal="center" vertical="center" shrinkToFit="1"/>
    </xf>
    <xf numFmtId="0" fontId="72" fillId="0" borderId="36" xfId="0" applyFont="1" applyBorder="1" applyAlignment="1">
      <alignment horizontal="center" vertical="center" shrinkToFit="1"/>
    </xf>
    <xf numFmtId="0" fontId="72" fillId="0" borderId="37" xfId="0" applyFont="1" applyBorder="1" applyAlignment="1">
      <alignment horizontal="center" vertical="center" shrinkToFit="1"/>
    </xf>
    <xf numFmtId="0" fontId="72" fillId="0" borderId="11" xfId="0" applyFont="1" applyBorder="1" applyAlignment="1">
      <alignment horizontal="center" vertical="center" shrinkToFit="1"/>
    </xf>
    <xf numFmtId="0" fontId="72" fillId="0" borderId="1" xfId="0" applyFont="1" applyBorder="1" applyAlignment="1">
      <alignment horizontal="center" vertical="center" shrinkToFit="1"/>
    </xf>
    <xf numFmtId="0" fontId="72" fillId="0" borderId="12" xfId="0" applyFont="1" applyBorder="1" applyAlignment="1">
      <alignment horizontal="center" vertical="center" shrinkToFit="1"/>
    </xf>
    <xf numFmtId="0" fontId="71" fillId="0" borderId="91" xfId="0" applyFont="1" applyBorder="1" applyAlignment="1">
      <alignment horizontal="center" vertical="center" shrinkToFit="1"/>
    </xf>
    <xf numFmtId="0" fontId="71" fillId="0" borderId="28" xfId="0" applyFont="1" applyBorder="1" applyAlignment="1">
      <alignment horizontal="center" vertical="center" shrinkToFit="1"/>
    </xf>
    <xf numFmtId="0" fontId="72" fillId="0" borderId="47" xfId="0" applyFont="1" applyBorder="1" applyAlignment="1">
      <alignment horizontal="center" vertical="center" wrapText="1"/>
    </xf>
    <xf numFmtId="0" fontId="72" fillId="0" borderId="11" xfId="0" applyFont="1" applyBorder="1" applyAlignment="1">
      <alignment horizontal="center" vertical="center" wrapText="1"/>
    </xf>
    <xf numFmtId="0" fontId="72" fillId="0" borderId="65" xfId="0" applyFont="1" applyBorder="1" applyAlignment="1" applyProtection="1">
      <alignment horizontal="center" vertical="center" shrinkToFit="1"/>
      <protection locked="0"/>
    </xf>
    <xf numFmtId="0" fontId="72" fillId="0" borderId="66" xfId="0" applyFont="1" applyBorder="1" applyAlignment="1" applyProtection="1">
      <alignment horizontal="center" vertical="center" shrinkToFit="1"/>
      <protection locked="0"/>
    </xf>
    <xf numFmtId="0" fontId="72" fillId="0" borderId="8" xfId="0" applyFont="1" applyBorder="1" applyAlignment="1" applyProtection="1">
      <alignment horizontal="left" vertical="center" wrapText="1" shrinkToFit="1"/>
      <protection locked="0"/>
    </xf>
    <xf numFmtId="0" fontId="72" fillId="0" borderId="5" xfId="0" applyFont="1" applyBorder="1" applyAlignment="1" applyProtection="1">
      <alignment horizontal="left" vertical="center" wrapText="1" shrinkToFit="1"/>
      <protection locked="0"/>
    </xf>
    <xf numFmtId="0" fontId="72" fillId="0" borderId="9" xfId="0" applyFont="1" applyBorder="1" applyAlignment="1" applyProtection="1">
      <alignment horizontal="left" vertical="center" wrapText="1" shrinkToFit="1"/>
      <protection locked="0"/>
    </xf>
    <xf numFmtId="0" fontId="72" fillId="0" borderId="6" xfId="0" applyFont="1" applyBorder="1" applyAlignment="1" applyProtection="1">
      <alignment horizontal="left" vertical="center" wrapText="1" shrinkToFit="1"/>
      <protection locked="0"/>
    </xf>
    <xf numFmtId="0" fontId="72" fillId="0" borderId="0" xfId="0" applyFont="1" applyAlignment="1" applyProtection="1">
      <alignment horizontal="left" vertical="center" wrapText="1" shrinkToFit="1"/>
      <protection locked="0"/>
    </xf>
    <xf numFmtId="0" fontId="72" fillId="0" borderId="7" xfId="0" applyFont="1" applyBorder="1" applyAlignment="1" applyProtection="1">
      <alignment horizontal="left" vertical="center" wrapText="1" shrinkToFit="1"/>
      <protection locked="0"/>
    </xf>
    <xf numFmtId="0" fontId="72" fillId="0" borderId="11" xfId="0" applyFont="1" applyBorder="1" applyAlignment="1" applyProtection="1">
      <alignment horizontal="left" vertical="center" wrapText="1" shrinkToFit="1"/>
      <protection locked="0"/>
    </xf>
    <xf numFmtId="0" fontId="72" fillId="0" borderId="1" xfId="0" applyFont="1" applyBorder="1" applyAlignment="1" applyProtection="1">
      <alignment horizontal="left" vertical="center" wrapText="1" shrinkToFit="1"/>
      <protection locked="0"/>
    </xf>
    <xf numFmtId="0" fontId="72" fillId="0" borderId="12" xfId="0" applyFont="1" applyBorder="1" applyAlignment="1" applyProtection="1">
      <alignment horizontal="left" vertical="center" wrapText="1" shrinkToFit="1"/>
      <protection locked="0"/>
    </xf>
    <xf numFmtId="0" fontId="25" fillId="0" borderId="8" xfId="0" applyFont="1" applyBorder="1" applyAlignment="1">
      <alignment horizontal="left" vertical="center" indent="1"/>
    </xf>
    <xf numFmtId="0" fontId="25" fillId="0" borderId="9" xfId="0" applyFont="1" applyBorder="1" applyAlignment="1">
      <alignment horizontal="left" vertical="center" indent="1"/>
    </xf>
    <xf numFmtId="0" fontId="25" fillId="0" borderId="6" xfId="0" applyFont="1" applyBorder="1" applyAlignment="1">
      <alignment horizontal="left" vertical="center" indent="1"/>
    </xf>
    <xf numFmtId="0" fontId="25" fillId="0" borderId="7" xfId="0" applyFont="1" applyBorder="1" applyAlignment="1">
      <alignment horizontal="left" vertical="center" indent="1"/>
    </xf>
    <xf numFmtId="0" fontId="25" fillId="0" borderId="11" xfId="0" applyFont="1" applyBorder="1" applyAlignment="1">
      <alignment horizontal="left" vertical="center" indent="1"/>
    </xf>
    <xf numFmtId="0" fontId="25" fillId="0" borderId="12" xfId="0" applyFont="1" applyBorder="1" applyAlignment="1">
      <alignment horizontal="left" vertical="center" indent="1"/>
    </xf>
    <xf numFmtId="0" fontId="25" fillId="0" borderId="8" xfId="0" applyFont="1" applyBorder="1" applyAlignment="1">
      <alignment horizontal="left" vertical="center" wrapText="1" shrinkToFit="1"/>
    </xf>
    <xf numFmtId="0" fontId="25" fillId="0" borderId="5" xfId="0" applyFont="1" applyBorder="1" applyAlignment="1">
      <alignment horizontal="left" vertical="center" wrapText="1" shrinkToFit="1"/>
    </xf>
    <xf numFmtId="0" fontId="25" fillId="0" borderId="9" xfId="0" applyFont="1" applyBorder="1" applyAlignment="1">
      <alignment horizontal="left" vertical="center" wrapText="1" shrinkToFit="1"/>
    </xf>
    <xf numFmtId="0" fontId="25" fillId="0" borderId="6" xfId="0" applyFont="1" applyBorder="1" applyAlignment="1">
      <alignment horizontal="left" vertical="center" wrapText="1" shrinkToFit="1"/>
    </xf>
    <xf numFmtId="0" fontId="25" fillId="0" borderId="0" xfId="0" applyFont="1" applyAlignment="1">
      <alignment horizontal="left" vertical="center" wrapText="1" shrinkToFit="1"/>
    </xf>
    <xf numFmtId="0" fontId="25" fillId="0" borderId="7" xfId="0" applyFont="1" applyBorder="1" applyAlignment="1">
      <alignment horizontal="left" vertical="center" wrapText="1" shrinkToFit="1"/>
    </xf>
    <xf numFmtId="0" fontId="25" fillId="0" borderId="11" xfId="0" applyFont="1" applyBorder="1" applyAlignment="1">
      <alignment horizontal="left" vertical="center" wrapText="1" shrinkToFit="1"/>
    </xf>
    <xf numFmtId="0" fontId="25" fillId="0" borderId="1" xfId="0" applyFont="1" applyBorder="1" applyAlignment="1">
      <alignment horizontal="left" vertical="center" wrapText="1" shrinkToFit="1"/>
    </xf>
    <xf numFmtId="0" fontId="25" fillId="0" borderId="12" xfId="0" applyFont="1" applyBorder="1" applyAlignment="1">
      <alignment horizontal="left" vertical="center" wrapText="1" shrinkToFit="1"/>
    </xf>
    <xf numFmtId="0" fontId="21" fillId="0" borderId="26" xfId="0" applyFont="1" applyBorder="1" applyAlignment="1">
      <alignment horizontal="center" vertical="center" shrinkToFit="1"/>
    </xf>
    <xf numFmtId="0" fontId="21" fillId="0" borderId="27" xfId="0" applyFont="1" applyBorder="1" applyAlignment="1">
      <alignment horizontal="center" vertical="center" shrinkToFit="1"/>
    </xf>
    <xf numFmtId="0" fontId="21" fillId="0" borderId="28" xfId="0" applyFont="1" applyBorder="1" applyAlignment="1">
      <alignment horizontal="center" vertical="center" shrinkToFit="1"/>
    </xf>
    <xf numFmtId="0" fontId="72" fillId="0" borderId="175" xfId="0" applyFont="1" applyBorder="1" applyAlignment="1" applyProtection="1">
      <alignment horizontal="center" vertical="center" shrinkToFit="1"/>
      <protection locked="0"/>
    </xf>
    <xf numFmtId="0" fontId="72" fillId="0" borderId="70" xfId="0" applyFont="1" applyBorder="1" applyAlignment="1">
      <alignment horizontal="center" vertical="center"/>
    </xf>
    <xf numFmtId="0" fontId="72" fillId="0" borderId="94" xfId="0" applyFont="1" applyBorder="1" applyAlignment="1">
      <alignment horizontal="center" vertical="center"/>
    </xf>
    <xf numFmtId="0" fontId="72" fillId="0" borderId="51" xfId="0" applyFont="1" applyBorder="1" applyAlignment="1" applyProtection="1">
      <alignment horizontal="left" vertical="center" indent="1"/>
      <protection locked="0"/>
    </xf>
    <xf numFmtId="0" fontId="72" fillId="0" borderId="42" xfId="0" applyFont="1" applyBorder="1" applyAlignment="1" applyProtection="1">
      <alignment horizontal="left" vertical="center" indent="1"/>
      <protection locked="0"/>
    </xf>
    <xf numFmtId="0" fontId="71" fillId="0" borderId="95" xfId="0" applyFont="1" applyBorder="1" applyAlignment="1" applyProtection="1">
      <alignment horizontal="center" vertical="center" shrinkToFit="1"/>
      <protection locked="0"/>
    </xf>
    <xf numFmtId="0" fontId="72" fillId="0" borderId="51" xfId="0" applyFont="1" applyBorder="1" applyAlignment="1" applyProtection="1">
      <alignment horizontal="left" vertical="center" shrinkToFit="1"/>
      <protection locked="0"/>
    </xf>
    <xf numFmtId="0" fontId="72" fillId="0" borderId="41" xfId="0" applyFont="1" applyBorder="1" applyAlignment="1" applyProtection="1">
      <alignment horizontal="left" vertical="center" shrinkToFit="1"/>
      <protection locked="0"/>
    </xf>
    <xf numFmtId="0" fontId="72" fillId="0" borderId="42" xfId="0" applyFont="1" applyBorder="1" applyAlignment="1" applyProtection="1">
      <alignment horizontal="left" vertical="center" shrinkToFit="1"/>
      <protection locked="0"/>
    </xf>
    <xf numFmtId="0" fontId="73" fillId="0" borderId="95" xfId="0" applyFont="1" applyBorder="1" applyAlignment="1" applyProtection="1">
      <alignment horizontal="center" vertical="center" shrinkToFit="1"/>
      <protection locked="0"/>
    </xf>
    <xf numFmtId="0" fontId="72" fillId="0" borderId="178" xfId="0" applyFont="1" applyBorder="1" applyAlignment="1" applyProtection="1">
      <alignment horizontal="center" vertical="center" shrinkToFit="1"/>
      <protection locked="0"/>
    </xf>
    <xf numFmtId="0" fontId="72" fillId="0" borderId="0" xfId="0" applyFont="1" applyAlignment="1">
      <alignment horizontal="left" vertical="center" wrapText="1"/>
    </xf>
    <xf numFmtId="0" fontId="72" fillId="0" borderId="0" xfId="0" applyFont="1" applyAlignment="1">
      <alignment horizontal="left" vertical="center"/>
    </xf>
    <xf numFmtId="0" fontId="25" fillId="0" borderId="0" xfId="0" applyFont="1" applyAlignment="1">
      <alignment horizontal="left" vertical="center" wrapText="1"/>
    </xf>
    <xf numFmtId="0" fontId="72" fillId="0" borderId="0" xfId="0" applyFont="1" applyAlignment="1">
      <alignment horizontal="left" vertical="center" wrapText="1" indent="2"/>
    </xf>
    <xf numFmtId="0" fontId="36" fillId="0" borderId="3" xfId="3" applyFont="1" applyBorder="1" applyAlignment="1" applyProtection="1">
      <alignment horizontal="left" vertical="center" wrapText="1"/>
      <protection locked="0"/>
    </xf>
    <xf numFmtId="0" fontId="36" fillId="0" borderId="4" xfId="3" applyFont="1" applyBorder="1" applyAlignment="1" applyProtection="1">
      <alignment horizontal="left" vertical="center" wrapText="1"/>
      <protection locked="0"/>
    </xf>
    <xf numFmtId="0" fontId="36" fillId="0" borderId="10" xfId="3" applyFont="1" applyBorder="1" applyAlignment="1" applyProtection="1">
      <alignment horizontal="left" vertical="center" wrapText="1"/>
      <protection locked="0"/>
    </xf>
    <xf numFmtId="0" fontId="36" fillId="0" borderId="27" xfId="3" applyFont="1" applyBorder="1" applyAlignment="1">
      <alignment horizontal="center" vertical="center" textRotation="255"/>
    </xf>
    <xf numFmtId="0" fontId="36" fillId="0" borderId="3" xfId="3" applyFont="1" applyBorder="1" applyAlignment="1">
      <alignment horizontal="center" vertical="center"/>
    </xf>
    <xf numFmtId="0" fontId="36" fillId="0" borderId="10" xfId="3" applyFont="1" applyBorder="1" applyAlignment="1">
      <alignment horizontal="center" vertical="center"/>
    </xf>
    <xf numFmtId="0" fontId="36" fillId="0" borderId="4" xfId="3" applyFont="1" applyBorder="1" applyAlignment="1">
      <alignment horizontal="center" vertical="center"/>
    </xf>
    <xf numFmtId="0" fontId="36" fillId="0" borderId="3" xfId="0" applyFont="1" applyBorder="1" applyAlignment="1">
      <alignment horizontal="center" vertical="center" wrapText="1"/>
    </xf>
    <xf numFmtId="0" fontId="36" fillId="0" borderId="10" xfId="0" applyFont="1" applyBorder="1" applyAlignment="1">
      <alignment horizontal="center" vertical="center"/>
    </xf>
    <xf numFmtId="0" fontId="36" fillId="0" borderId="3" xfId="0" applyFont="1" applyBorder="1" applyAlignment="1">
      <alignment horizontal="left" vertical="center"/>
    </xf>
    <xf numFmtId="0" fontId="36" fillId="0" borderId="10" xfId="0" applyFont="1" applyBorder="1" applyAlignment="1">
      <alignment horizontal="left" vertical="center"/>
    </xf>
    <xf numFmtId="0" fontId="36" fillId="0" borderId="3" xfId="0" applyFont="1" applyBorder="1" applyAlignment="1">
      <alignment horizontal="left" vertical="center" wrapText="1"/>
    </xf>
    <xf numFmtId="0" fontId="36" fillId="0" borderId="10" xfId="0" applyFont="1" applyBorder="1" applyAlignment="1">
      <alignment horizontal="left" vertical="center" wrapText="1"/>
    </xf>
    <xf numFmtId="0" fontId="36" fillId="0" borderId="3" xfId="0" applyFont="1" applyBorder="1" applyAlignment="1">
      <alignment horizontal="center" vertical="center"/>
    </xf>
    <xf numFmtId="0" fontId="36" fillId="0" borderId="0" xfId="0" applyFont="1" applyAlignment="1">
      <alignment horizontal="center" vertical="center"/>
    </xf>
    <xf numFmtId="0" fontId="36" fillId="0" borderId="7" xfId="0" applyFont="1" applyBorder="1" applyAlignment="1">
      <alignment horizontal="center" vertical="center"/>
    </xf>
    <xf numFmtId="0" fontId="36" fillId="0" borderId="121" xfId="3" applyFont="1" applyBorder="1" applyAlignment="1">
      <alignment horizontal="center" vertical="center"/>
    </xf>
    <xf numFmtId="0" fontId="36" fillId="0" borderId="142" xfId="3" applyFont="1" applyBorder="1" applyAlignment="1">
      <alignment horizontal="center" vertical="center"/>
    </xf>
    <xf numFmtId="0" fontId="36" fillId="0" borderId="6" xfId="3" applyFont="1" applyBorder="1" applyAlignment="1">
      <alignment horizontal="center" vertical="center"/>
    </xf>
    <xf numFmtId="0" fontId="36" fillId="0" borderId="7" xfId="3" applyFont="1" applyBorder="1" applyAlignment="1">
      <alignment horizontal="center" vertical="center"/>
    </xf>
    <xf numFmtId="0" fontId="36" fillId="0" borderId="11" xfId="3" applyFont="1" applyBorder="1" applyAlignment="1">
      <alignment horizontal="center" vertical="center"/>
    </xf>
    <xf numFmtId="0" fontId="36" fillId="0" borderId="12" xfId="3" applyFont="1" applyBorder="1" applyAlignment="1">
      <alignment horizontal="center" vertical="center"/>
    </xf>
    <xf numFmtId="0" fontId="147" fillId="0" borderId="121" xfId="3" applyFont="1" applyBorder="1" applyAlignment="1" applyProtection="1">
      <alignment horizontal="left" vertical="center" wrapText="1"/>
      <protection locked="0"/>
    </xf>
    <xf numFmtId="0" fontId="147" fillId="0" borderId="14" xfId="3" applyFont="1" applyBorder="1" applyAlignment="1" applyProtection="1">
      <alignment horizontal="left" vertical="center" wrapText="1"/>
      <protection locked="0"/>
    </xf>
    <xf numFmtId="0" fontId="116" fillId="0" borderId="14" xfId="3" applyFont="1" applyBorder="1" applyAlignment="1" applyProtection="1">
      <alignment horizontal="left" vertical="center" wrapText="1"/>
      <protection locked="0"/>
    </xf>
    <xf numFmtId="0" fontId="116" fillId="0" borderId="142" xfId="3" applyFont="1" applyBorder="1" applyAlignment="1" applyProtection="1">
      <alignment horizontal="left" vertical="center" wrapText="1"/>
      <protection locked="0"/>
    </xf>
    <xf numFmtId="0" fontId="116" fillId="0" borderId="6" xfId="3" applyFont="1" applyBorder="1" applyAlignment="1" applyProtection="1">
      <alignment horizontal="left" vertical="center" wrapText="1"/>
      <protection locked="0"/>
    </xf>
    <xf numFmtId="0" fontId="116" fillId="0" borderId="0" xfId="3" applyFont="1" applyAlignment="1" applyProtection="1">
      <alignment horizontal="left" vertical="center" wrapText="1"/>
      <protection locked="0"/>
    </xf>
    <xf numFmtId="0" fontId="116" fillId="0" borderId="7" xfId="3" applyFont="1" applyBorder="1" applyAlignment="1" applyProtection="1">
      <alignment horizontal="left" vertical="center" wrapText="1"/>
      <protection locked="0"/>
    </xf>
    <xf numFmtId="0" fontId="116" fillId="0" borderId="11" xfId="3" applyFont="1" applyBorder="1" applyAlignment="1" applyProtection="1">
      <alignment horizontal="left" vertical="center" wrapText="1"/>
      <protection locked="0"/>
    </xf>
    <xf numFmtId="0" fontId="116" fillId="0" borderId="1" xfId="3" applyFont="1" applyBorder="1" applyAlignment="1" applyProtection="1">
      <alignment horizontal="left" vertical="center" wrapText="1"/>
      <protection locked="0"/>
    </xf>
    <xf numFmtId="0" fontId="116" fillId="0" borderId="12" xfId="3" applyFont="1" applyBorder="1" applyAlignment="1" applyProtection="1">
      <alignment horizontal="left" vertical="center" wrapText="1"/>
      <protection locked="0"/>
    </xf>
    <xf numFmtId="0" fontId="36" fillId="0" borderId="0" xfId="3" applyFont="1" applyAlignment="1">
      <alignment horizontal="center" vertical="center"/>
    </xf>
    <xf numFmtId="0" fontId="36" fillId="0" borderId="17" xfId="3" applyFont="1" applyBorder="1" applyAlignment="1">
      <alignment horizontal="center" vertical="center"/>
    </xf>
    <xf numFmtId="0" fontId="116" fillId="0" borderId="16" xfId="3" applyFont="1" applyBorder="1" applyAlignment="1" applyProtection="1">
      <alignment horizontal="center" vertical="center"/>
      <protection locked="0"/>
    </xf>
    <xf numFmtId="0" fontId="116" fillId="0" borderId="0" xfId="3" applyFont="1" applyAlignment="1" applyProtection="1">
      <alignment horizontal="center" vertical="center"/>
      <protection locked="0"/>
    </xf>
    <xf numFmtId="0" fontId="36" fillId="0" borderId="6" xfId="0" applyFont="1" applyBorder="1" applyAlignment="1">
      <alignment horizontal="center" vertical="center"/>
    </xf>
    <xf numFmtId="0" fontId="116" fillId="0" borderId="0" xfId="0" applyFont="1" applyAlignment="1">
      <alignment horizontal="right" vertical="center"/>
    </xf>
    <xf numFmtId="0" fontId="115" fillId="0" borderId="0" xfId="3" applyFont="1" applyAlignment="1">
      <alignment horizontal="center" vertical="center"/>
    </xf>
    <xf numFmtId="0" fontId="36" fillId="0" borderId="1" xfId="3" applyFont="1" applyBorder="1" applyAlignment="1">
      <alignment horizontal="center" vertical="center"/>
    </xf>
    <xf numFmtId="0" fontId="36" fillId="0" borderId="1" xfId="0" applyFont="1" applyBorder="1" applyAlignment="1">
      <alignment horizontal="right" vertical="center"/>
    </xf>
    <xf numFmtId="0" fontId="36" fillId="0" borderId="29" xfId="3" applyFont="1" applyBorder="1" applyAlignment="1">
      <alignment horizontal="center" vertical="center"/>
    </xf>
    <xf numFmtId="0" fontId="36" fillId="0" borderId="31" xfId="3" applyFont="1" applyBorder="1" applyAlignment="1">
      <alignment horizontal="center" vertical="center"/>
    </xf>
    <xf numFmtId="0" fontId="36" fillId="0" borderId="29" xfId="3" applyFont="1" applyBorder="1" applyAlignment="1" applyProtection="1">
      <alignment horizontal="left" vertical="center" wrapText="1"/>
      <protection locked="0"/>
    </xf>
    <xf numFmtId="0" fontId="36" fillId="0" borderId="30" xfId="3" applyFont="1" applyBorder="1" applyAlignment="1" applyProtection="1">
      <alignment horizontal="left" vertical="center" wrapText="1"/>
      <protection locked="0"/>
    </xf>
    <xf numFmtId="0" fontId="36" fillId="0" borderId="31" xfId="3" applyFont="1" applyBorder="1" applyAlignment="1" applyProtection="1">
      <alignment horizontal="left" vertical="center" wrapText="1"/>
      <protection locked="0"/>
    </xf>
    <xf numFmtId="0" fontId="36" fillId="0" borderId="29" xfId="0" applyFont="1" applyBorder="1" applyAlignment="1">
      <alignment horizontal="left" vertical="center"/>
    </xf>
    <xf numFmtId="0" fontId="36" fillId="0" borderId="30" xfId="0" applyFont="1" applyBorder="1" applyAlignment="1">
      <alignment horizontal="left" vertical="center"/>
    </xf>
    <xf numFmtId="0" fontId="36" fillId="0" borderId="31" xfId="0" applyFont="1" applyBorder="1" applyAlignment="1">
      <alignment horizontal="left" vertical="center"/>
    </xf>
    <xf numFmtId="0" fontId="158" fillId="0" borderId="0" xfId="64" applyFont="1" applyAlignment="1">
      <alignment horizontal="center" vertical="center" wrapText="1"/>
    </xf>
    <xf numFmtId="0" fontId="158" fillId="0" borderId="5" xfId="64" applyFont="1" applyBorder="1" applyAlignment="1">
      <alignment horizontal="left" vertical="center" shrinkToFit="1"/>
    </xf>
    <xf numFmtId="0" fontId="158" fillId="0" borderId="1" xfId="64" applyFont="1" applyBorder="1" applyAlignment="1">
      <alignment horizontal="left" vertical="center" shrinkToFit="1"/>
    </xf>
    <xf numFmtId="0" fontId="159" fillId="0" borderId="5" xfId="64" applyFont="1" applyBorder="1" applyAlignment="1">
      <alignment horizontal="center" vertical="center" shrinkToFit="1"/>
    </xf>
    <xf numFmtId="0" fontId="159" fillId="0" borderId="1" xfId="64" applyFont="1" applyBorder="1" applyAlignment="1">
      <alignment horizontal="center" vertical="center" shrinkToFit="1"/>
    </xf>
    <xf numFmtId="0" fontId="159" fillId="0" borderId="0" xfId="64" applyFont="1" applyAlignment="1">
      <alignment horizontal="center" vertical="center"/>
    </xf>
    <xf numFmtId="0" fontId="158" fillId="0" borderId="1" xfId="64" applyFont="1" applyBorder="1" applyAlignment="1">
      <alignment horizontal="center" vertical="center" wrapText="1" shrinkToFit="1"/>
    </xf>
    <xf numFmtId="0" fontId="157" fillId="0" borderId="0" xfId="64" applyFont="1" applyAlignment="1">
      <alignment horizontal="center" vertical="center"/>
    </xf>
    <xf numFmtId="0" fontId="158" fillId="0" borderId="0" xfId="64" applyFont="1" applyAlignment="1">
      <alignment horizontal="center" vertical="center"/>
    </xf>
    <xf numFmtId="0" fontId="158" fillId="0" borderId="1" xfId="64" applyFont="1" applyBorder="1" applyAlignment="1">
      <alignment horizontal="center" vertical="center" shrinkToFit="1"/>
    </xf>
    <xf numFmtId="0" fontId="158" fillId="0" borderId="0" xfId="64" applyFont="1" applyAlignment="1">
      <alignment horizontal="left" vertical="center" shrinkToFit="1"/>
    </xf>
    <xf numFmtId="0" fontId="156" fillId="0" borderId="0" xfId="64" applyFont="1" applyAlignment="1">
      <alignment horizontal="center" vertical="center"/>
    </xf>
    <xf numFmtId="0" fontId="157" fillId="0" borderId="1" xfId="64" applyFont="1" applyBorder="1" applyAlignment="1">
      <alignment horizontal="center" vertical="center" shrinkToFit="1"/>
    </xf>
    <xf numFmtId="0" fontId="158" fillId="0" borderId="1" xfId="64" applyFont="1" applyBorder="1" applyAlignment="1">
      <alignment horizontal="left" vertical="center"/>
    </xf>
    <xf numFmtId="0" fontId="160" fillId="0" borderId="5" xfId="64" applyFont="1" applyBorder="1" applyAlignment="1">
      <alignment horizontal="left" vertical="center"/>
    </xf>
    <xf numFmtId="0" fontId="158" fillId="0" borderId="5" xfId="64" applyFont="1" applyBorder="1" applyAlignment="1">
      <alignment horizontal="center" vertical="center"/>
    </xf>
    <xf numFmtId="0" fontId="160" fillId="0" borderId="1" xfId="64" applyFont="1" applyBorder="1" applyAlignment="1">
      <alignment horizontal="left" vertical="center"/>
    </xf>
    <xf numFmtId="0" fontId="24" fillId="0" borderId="107" xfId="0" applyFont="1" applyBorder="1" applyAlignment="1" applyProtection="1">
      <alignment horizontal="left" vertical="center"/>
      <protection locked="0"/>
    </xf>
    <xf numFmtId="0" fontId="24" fillId="0" borderId="74" xfId="0" applyFont="1" applyBorder="1" applyAlignment="1" applyProtection="1">
      <alignment horizontal="left" vertical="center"/>
      <protection locked="0"/>
    </xf>
    <xf numFmtId="0" fontId="24" fillId="0" borderId="72" xfId="0" applyFont="1" applyBorder="1" applyAlignment="1" applyProtection="1">
      <alignment horizontal="left" vertical="center"/>
      <protection locked="0"/>
    </xf>
    <xf numFmtId="0" fontId="24" fillId="0" borderId="73" xfId="0" applyFont="1" applyBorder="1" applyAlignment="1" applyProtection="1">
      <alignment horizontal="left" vertical="center"/>
      <protection locked="0"/>
    </xf>
    <xf numFmtId="0" fontId="24" fillId="0" borderId="106" xfId="0" applyFont="1" applyBorder="1" applyAlignment="1">
      <alignment horizontal="left" vertical="center"/>
    </xf>
    <xf numFmtId="0" fontId="24" fillId="0" borderId="10" xfId="0" applyFont="1" applyBorder="1" applyAlignment="1">
      <alignment horizontal="left"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24" fillId="0" borderId="106" xfId="0" applyFont="1" applyBorder="1" applyAlignment="1" applyProtection="1">
      <alignment horizontal="left" vertical="center"/>
      <protection locked="0"/>
    </xf>
    <xf numFmtId="0" fontId="24" fillId="0" borderId="10" xfId="0" applyFont="1" applyBorder="1" applyAlignment="1" applyProtection="1">
      <alignment horizontal="left" vertical="center"/>
      <protection locked="0"/>
    </xf>
    <xf numFmtId="0" fontId="24" fillId="0" borderId="3" xfId="0" applyFont="1" applyBorder="1" applyAlignment="1" applyProtection="1">
      <alignment horizontal="left" vertical="center"/>
      <protection locked="0"/>
    </xf>
    <xf numFmtId="0" fontId="24" fillId="0" borderId="4" xfId="0" applyFont="1" applyBorder="1" applyAlignment="1" applyProtection="1">
      <alignment horizontal="left" vertical="center"/>
      <protection locked="0"/>
    </xf>
    <xf numFmtId="0" fontId="24" fillId="0" borderId="105" xfId="0" applyFont="1" applyBorder="1" applyAlignment="1">
      <alignment horizontal="left" vertical="center"/>
    </xf>
    <xf numFmtId="0" fontId="24" fillId="0" borderId="60" xfId="0" applyFont="1" applyBorder="1" applyAlignment="1">
      <alignment horizontal="left" vertical="center"/>
    </xf>
    <xf numFmtId="0" fontId="24" fillId="0" borderId="59" xfId="0" applyFont="1" applyBorder="1" applyAlignment="1">
      <alignment horizontal="left" vertical="center"/>
    </xf>
    <xf numFmtId="0" fontId="24" fillId="0" borderId="62" xfId="0" applyFont="1" applyBorder="1" applyAlignment="1">
      <alignment horizontal="left" vertical="center"/>
    </xf>
    <xf numFmtId="0" fontId="24" fillId="0" borderId="48" xfId="0" applyFont="1" applyBorder="1" applyAlignment="1" applyProtection="1">
      <alignment horizontal="left" vertical="center"/>
      <protection locked="0"/>
    </xf>
    <xf numFmtId="0" fontId="24" fillId="0" borderId="5" xfId="0" applyFont="1" applyBorder="1" applyAlignment="1" applyProtection="1">
      <alignment horizontal="left" vertical="center"/>
      <protection locked="0"/>
    </xf>
    <xf numFmtId="0" fontId="24" fillId="0" borderId="9" xfId="0" applyFont="1" applyBorder="1" applyAlignment="1" applyProtection="1">
      <alignment horizontal="left" vertical="center"/>
      <protection locked="0"/>
    </xf>
    <xf numFmtId="0" fontId="24" fillId="0" borderId="45" xfId="0" applyFont="1" applyBorder="1" applyAlignment="1" applyProtection="1">
      <alignment horizontal="left" vertical="center"/>
      <protection locked="0"/>
    </xf>
    <xf numFmtId="0" fontId="24" fillId="0" borderId="1" xfId="0" applyFont="1" applyBorder="1" applyAlignment="1" applyProtection="1">
      <alignment horizontal="left" vertical="center"/>
      <protection locked="0"/>
    </xf>
    <xf numFmtId="0" fontId="24" fillId="0" borderId="12" xfId="0" applyFont="1" applyBorder="1" applyAlignment="1" applyProtection="1">
      <alignment horizontal="left" vertical="center"/>
      <protection locked="0"/>
    </xf>
    <xf numFmtId="178" fontId="24" fillId="0" borderId="26" xfId="0" applyNumberFormat="1" applyFont="1" applyBorder="1" applyAlignment="1" applyProtection="1">
      <alignment horizontal="right" vertical="center" shrinkToFit="1"/>
      <protection locked="0"/>
    </xf>
    <xf numFmtId="178" fontId="24" fillId="0" borderId="28" xfId="0" applyNumberFormat="1" applyFont="1" applyBorder="1" applyAlignment="1" applyProtection="1">
      <alignment horizontal="right" vertical="center" shrinkToFit="1"/>
      <protection locked="0"/>
    </xf>
    <xf numFmtId="0" fontId="24" fillId="0" borderId="67" xfId="0" applyFont="1" applyBorder="1" applyAlignment="1" applyProtection="1">
      <alignment horizontal="left" vertical="center"/>
      <protection locked="0"/>
    </xf>
    <xf numFmtId="0" fontId="24" fillId="0" borderId="40" xfId="0" applyFont="1" applyBorder="1" applyAlignment="1" applyProtection="1">
      <alignment horizontal="left" vertical="center"/>
      <protection locked="0"/>
    </xf>
    <xf numFmtId="0" fontId="24" fillId="0" borderId="41" xfId="0" applyFont="1" applyBorder="1" applyAlignment="1" applyProtection="1">
      <alignment horizontal="left" vertical="center"/>
      <protection locked="0"/>
    </xf>
    <xf numFmtId="0" fontId="24" fillId="0" borderId="42" xfId="0" applyFont="1" applyBorder="1" applyAlignment="1" applyProtection="1">
      <alignment horizontal="left" vertical="center"/>
      <protection locked="0"/>
    </xf>
    <xf numFmtId="178" fontId="24" fillId="0" borderId="95" xfId="0" applyNumberFormat="1" applyFont="1" applyBorder="1" applyAlignment="1" applyProtection="1">
      <alignment horizontal="right" vertical="center" shrinkToFit="1"/>
      <protection locked="0"/>
    </xf>
    <xf numFmtId="0" fontId="24" fillId="0" borderId="64" xfId="0" applyFont="1" applyBorder="1" applyAlignment="1" applyProtection="1">
      <alignment horizontal="left" vertical="center"/>
      <protection locked="0"/>
    </xf>
    <xf numFmtId="0" fontId="9" fillId="0" borderId="50" xfId="0" applyFont="1" applyBorder="1" applyAlignment="1">
      <alignment horizontal="center" vertical="center"/>
    </xf>
    <xf numFmtId="0" fontId="9" fillId="0" borderId="0" xfId="0" applyFont="1" applyAlignment="1">
      <alignment horizontal="center" vertical="center"/>
    </xf>
    <xf numFmtId="0" fontId="9" fillId="0" borderId="7" xfId="0" applyFont="1" applyBorder="1" applyAlignment="1">
      <alignment horizontal="center" vertical="center"/>
    </xf>
    <xf numFmtId="0" fontId="9" fillId="0" borderId="40" xfId="0" applyFont="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178" fontId="24" fillId="0" borderId="91" xfId="0" applyNumberFormat="1" applyFont="1" applyBorder="1" applyAlignment="1">
      <alignment horizontal="right" vertical="center" shrinkToFit="1"/>
    </xf>
    <xf numFmtId="178" fontId="24" fillId="0" borderId="95" xfId="0" applyNumberFormat="1" applyFont="1" applyBorder="1" applyAlignment="1">
      <alignment horizontal="right" vertical="center" shrinkToFit="1"/>
    </xf>
    <xf numFmtId="0" fontId="12" fillId="0" borderId="103" xfId="0" applyFont="1" applyBorder="1" applyAlignment="1">
      <alignment horizontal="center" vertical="center"/>
    </xf>
    <xf numFmtId="0" fontId="12" fillId="0" borderId="104" xfId="0" applyFont="1" applyBorder="1" applyAlignment="1">
      <alignment horizontal="center" vertical="center"/>
    </xf>
    <xf numFmtId="0" fontId="39" fillId="0" borderId="53" xfId="0" applyFont="1" applyBorder="1" applyAlignment="1">
      <alignment horizontal="center" vertical="center"/>
    </xf>
    <xf numFmtId="0" fontId="39" fillId="0" borderId="55" xfId="0" applyFont="1" applyBorder="1" applyAlignment="1">
      <alignment horizontal="center" vertical="center"/>
    </xf>
    <xf numFmtId="0" fontId="39" fillId="0" borderId="56" xfId="0" applyFont="1" applyBorder="1" applyAlignment="1">
      <alignment horizontal="center" vertical="center" shrinkToFit="1"/>
    </xf>
    <xf numFmtId="0" fontId="39" fillId="0" borderId="54" xfId="0" applyFont="1" applyBorder="1" applyAlignment="1">
      <alignment horizontal="center" vertical="center" shrinkToFit="1"/>
    </xf>
    <xf numFmtId="0" fontId="39" fillId="0" borderId="55" xfId="0" applyFont="1" applyBorder="1" applyAlignment="1">
      <alignment horizontal="center" vertical="center" shrinkToFit="1"/>
    </xf>
    <xf numFmtId="0" fontId="0" fillId="0" borderId="0" xfId="0" applyAlignment="1">
      <alignment horizontal="left" vertical="center"/>
    </xf>
    <xf numFmtId="0" fontId="24" fillId="0" borderId="48" xfId="0" applyFont="1" applyBorder="1" applyAlignment="1">
      <alignment horizontal="left" vertical="center"/>
    </xf>
    <xf numFmtId="0" fontId="24" fillId="0" borderId="5" xfId="0" applyFont="1" applyBorder="1" applyAlignment="1">
      <alignment horizontal="left" vertical="center"/>
    </xf>
    <xf numFmtId="0" fontId="24" fillId="0" borderId="9" xfId="0" applyFont="1" applyBorder="1" applyAlignment="1">
      <alignment horizontal="left" vertical="center"/>
    </xf>
    <xf numFmtId="0" fontId="24" fillId="0" borderId="45" xfId="0" applyFont="1" applyBorder="1" applyAlignment="1">
      <alignment horizontal="left" vertical="center"/>
    </xf>
    <xf numFmtId="0" fontId="24" fillId="0" borderId="1" xfId="0" applyFont="1" applyBorder="1" applyAlignment="1">
      <alignment horizontal="left" vertical="center"/>
    </xf>
    <xf numFmtId="0" fontId="24" fillId="0" borderId="12" xfId="0" applyFont="1" applyBorder="1" applyAlignment="1">
      <alignment horizontal="left" vertical="center"/>
    </xf>
    <xf numFmtId="178" fontId="24" fillId="0" borderId="26" xfId="0" applyNumberFormat="1" applyFont="1" applyBorder="1" applyAlignment="1">
      <alignment horizontal="right" vertical="center" shrinkToFit="1"/>
    </xf>
    <xf numFmtId="178" fontId="24" fillId="0" borderId="28" xfId="0" applyNumberFormat="1" applyFont="1" applyBorder="1" applyAlignment="1">
      <alignment horizontal="right" vertical="center" shrinkToFit="1"/>
    </xf>
    <xf numFmtId="0" fontId="24" fillId="0" borderId="67" xfId="0" applyFont="1" applyBorder="1" applyAlignment="1">
      <alignment horizontal="left" vertical="center"/>
    </xf>
    <xf numFmtId="0" fontId="24" fillId="0" borderId="53"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35" xfId="0" applyFont="1" applyBorder="1" applyAlignment="1">
      <alignment horizontal="left" vertical="center"/>
    </xf>
    <xf numFmtId="0" fontId="24" fillId="0" borderId="36" xfId="0" applyFont="1" applyBorder="1" applyAlignment="1">
      <alignment horizontal="left" vertical="center"/>
    </xf>
    <xf numFmtId="0" fontId="24" fillId="0" borderId="37" xfId="0" applyFont="1" applyBorder="1" applyAlignment="1">
      <alignment horizontal="left" vertical="center"/>
    </xf>
    <xf numFmtId="0" fontId="24" fillId="0" borderId="8" xfId="0" applyFont="1" applyBorder="1" applyAlignment="1">
      <alignment horizontal="left" vertical="center"/>
    </xf>
    <xf numFmtId="0" fontId="24" fillId="0" borderId="9" xfId="0" applyFont="1" applyBorder="1" applyAlignment="1">
      <alignment horizontal="left"/>
    </xf>
    <xf numFmtId="0" fontId="24" fillId="0" borderId="11" xfId="0" applyFont="1" applyBorder="1" applyAlignment="1">
      <alignment horizontal="left"/>
    </xf>
    <xf numFmtId="0" fontId="24" fillId="0" borderId="12" xfId="0" applyFont="1" applyBorder="1" applyAlignment="1">
      <alignment horizontal="left"/>
    </xf>
    <xf numFmtId="0" fontId="24" fillId="0" borderId="67" xfId="0" applyFont="1" applyBorder="1" applyAlignment="1">
      <alignment horizontal="left" vertical="center" wrapText="1"/>
    </xf>
    <xf numFmtId="0" fontId="24" fillId="0" borderId="40" xfId="0" applyFont="1" applyBorder="1" applyAlignment="1">
      <alignment horizontal="left" vertical="center"/>
    </xf>
    <xf numFmtId="0" fontId="24" fillId="0" borderId="42" xfId="0" applyFont="1" applyBorder="1" applyAlignment="1">
      <alignment horizontal="left" vertical="center"/>
    </xf>
    <xf numFmtId="0" fontId="24" fillId="0" borderId="51" xfId="0" applyFont="1" applyBorder="1" applyAlignment="1">
      <alignment horizontal="left"/>
    </xf>
    <xf numFmtId="0" fontId="24" fillId="0" borderId="42" xfId="0" applyFont="1" applyBorder="1" applyAlignment="1">
      <alignment horizontal="left"/>
    </xf>
    <xf numFmtId="0" fontId="24" fillId="0" borderId="64" xfId="0" applyFont="1" applyBorder="1" applyAlignment="1">
      <alignment horizontal="left" vertical="center"/>
    </xf>
    <xf numFmtId="0" fontId="38" fillId="0" borderId="0" xfId="0" applyFont="1" applyAlignment="1">
      <alignment horizontal="center" vertical="center"/>
    </xf>
    <xf numFmtId="0" fontId="24" fillId="0" borderId="41" xfId="0" applyFont="1" applyBorder="1" applyAlignment="1">
      <alignment horizontal="left" shrinkToFit="1"/>
    </xf>
    <xf numFmtId="0" fontId="39" fillId="0" borderId="56" xfId="0" applyFont="1" applyBorder="1" applyAlignment="1">
      <alignment horizontal="center" vertical="center"/>
    </xf>
    <xf numFmtId="0" fontId="24" fillId="0" borderId="6" xfId="0" applyFont="1" applyBorder="1" applyAlignment="1">
      <alignment horizontal="left" vertical="center"/>
    </xf>
    <xf numFmtId="0" fontId="24" fillId="0" borderId="7" xfId="0" applyFont="1" applyBorder="1" applyAlignment="1">
      <alignment horizontal="left"/>
    </xf>
    <xf numFmtId="0" fontId="24" fillId="0" borderId="66" xfId="0" applyFont="1" applyBorder="1" applyAlignment="1">
      <alignment horizontal="left" vertical="center" wrapText="1"/>
    </xf>
    <xf numFmtId="0" fontId="111" fillId="0" borderId="0" xfId="0" applyFont="1" applyAlignment="1">
      <alignment horizontal="center" vertical="center"/>
    </xf>
    <xf numFmtId="0" fontId="44" fillId="0" borderId="0" xfId="0" applyFont="1" applyAlignment="1">
      <alignment horizontal="center"/>
    </xf>
    <xf numFmtId="0" fontId="44" fillId="0" borderId="35" xfId="0" applyFont="1" applyBorder="1" applyAlignment="1">
      <alignment horizontal="left" vertical="center"/>
    </xf>
    <xf numFmtId="0" fontId="44" fillId="0" borderId="36" xfId="0" applyFont="1" applyBorder="1" applyAlignment="1">
      <alignment horizontal="left" vertical="center"/>
    </xf>
    <xf numFmtId="0" fontId="44" fillId="0" borderId="39" xfId="0" applyFont="1" applyBorder="1" applyAlignment="1">
      <alignment horizontal="left" vertical="center"/>
    </xf>
    <xf numFmtId="0" fontId="44" fillId="0" borderId="52" xfId="0" applyFont="1" applyBorder="1" applyAlignment="1">
      <alignment horizontal="center"/>
    </xf>
    <xf numFmtId="0" fontId="49" fillId="0" borderId="41" xfId="0" applyFont="1" applyBorder="1" applyAlignment="1">
      <alignment horizontal="center" vertical="center"/>
    </xf>
    <xf numFmtId="0" fontId="49" fillId="0" borderId="41" xfId="0" applyFont="1" applyBorder="1" applyAlignment="1">
      <alignment horizontal="left" vertical="center" shrinkToFit="1"/>
    </xf>
    <xf numFmtId="0" fontId="49" fillId="0" borderId="41" xfId="0" applyFont="1" applyBorder="1" applyAlignment="1">
      <alignment horizontal="center" vertical="center" shrinkToFit="1"/>
    </xf>
    <xf numFmtId="0" fontId="44" fillId="0" borderId="54" xfId="0" applyFont="1" applyBorder="1" applyAlignment="1">
      <alignment horizontal="center"/>
    </xf>
    <xf numFmtId="0" fontId="44" fillId="0" borderId="0" xfId="0" applyFont="1" applyAlignment="1">
      <alignment horizontal="left" vertical="center" wrapText="1"/>
    </xf>
    <xf numFmtId="0" fontId="71" fillId="0" borderId="0" xfId="0" applyFont="1" applyAlignment="1">
      <alignment horizontal="left" vertical="center" wrapText="1"/>
    </xf>
    <xf numFmtId="0" fontId="71" fillId="0" borderId="52" xfId="0" applyFont="1" applyBorder="1" applyAlignment="1">
      <alignment horizontal="left" vertical="center" wrapText="1"/>
    </xf>
    <xf numFmtId="0" fontId="44" fillId="0" borderId="50" xfId="0" applyFont="1" applyBorder="1" applyAlignment="1">
      <alignment horizontal="left" vertical="center" wrapText="1"/>
    </xf>
    <xf numFmtId="0" fontId="44" fillId="0" borderId="52" xfId="0" applyFont="1" applyBorder="1" applyAlignment="1">
      <alignment horizontal="left" vertical="center"/>
    </xf>
    <xf numFmtId="0" fontId="44" fillId="0" borderId="50" xfId="0" applyFont="1" applyBorder="1" applyAlignment="1">
      <alignment horizontal="center" vertical="center" wrapText="1"/>
    </xf>
    <xf numFmtId="0" fontId="44" fillId="0" borderId="0" xfId="0" applyFont="1" applyAlignment="1">
      <alignment horizontal="center" vertical="center" wrapText="1"/>
    </xf>
    <xf numFmtId="0" fontId="44" fillId="0" borderId="0" xfId="0" applyFont="1" applyAlignment="1" applyProtection="1">
      <alignment vertical="center" shrinkToFit="1"/>
      <protection locked="0"/>
    </xf>
    <xf numFmtId="0" fontId="24" fillId="0" borderId="50" xfId="0" applyFont="1" applyBorder="1" applyAlignment="1">
      <alignment horizontal="left" vertical="center" wrapText="1"/>
    </xf>
    <xf numFmtId="0" fontId="24" fillId="0" borderId="0" xfId="0" applyFont="1" applyAlignment="1">
      <alignment horizontal="left" vertical="center" wrapText="1"/>
    </xf>
    <xf numFmtId="0" fontId="24" fillId="0" borderId="52" xfId="0" applyFont="1" applyBorder="1" applyAlignment="1">
      <alignment horizontal="left" vertical="center" wrapText="1"/>
    </xf>
    <xf numFmtId="0" fontId="44" fillId="0" borderId="52" xfId="0" applyFont="1" applyBorder="1" applyAlignment="1">
      <alignment horizontal="left" vertical="center" wrapText="1"/>
    </xf>
    <xf numFmtId="0" fontId="44" fillId="0" borderId="52" xfId="0" applyFont="1" applyBorder="1" applyAlignment="1">
      <alignment horizontal="center" vertical="center" wrapText="1"/>
    </xf>
    <xf numFmtId="0" fontId="44" fillId="0" borderId="0" xfId="0" applyFont="1" applyAlignment="1">
      <alignment horizontal="right" vertical="center" wrapText="1"/>
    </xf>
    <xf numFmtId="1" fontId="44" fillId="0" borderId="0" xfId="0" applyNumberFormat="1" applyFont="1" applyAlignment="1" applyProtection="1">
      <alignment horizontal="left" vertical="center" shrinkToFit="1"/>
      <protection locked="0"/>
    </xf>
    <xf numFmtId="1" fontId="44" fillId="0" borderId="52" xfId="0" applyNumberFormat="1" applyFont="1" applyBorder="1" applyAlignment="1" applyProtection="1">
      <alignment horizontal="left" vertical="center" shrinkToFit="1"/>
      <protection locked="0"/>
    </xf>
    <xf numFmtId="0" fontId="44" fillId="0" borderId="2" xfId="0" applyFont="1" applyBorder="1" applyAlignment="1">
      <alignment horizontal="center" vertical="center"/>
    </xf>
    <xf numFmtId="0" fontId="44" fillId="0" borderId="3" xfId="0" applyFont="1" applyBorder="1" applyAlignment="1">
      <alignment horizontal="center" vertical="center" shrinkToFit="1"/>
    </xf>
    <xf numFmtId="0" fontId="44" fillId="0" borderId="4" xfId="0" applyFont="1" applyBorder="1" applyAlignment="1">
      <alignment horizontal="center" vertical="center" shrinkToFit="1"/>
    </xf>
    <xf numFmtId="0" fontId="46" fillId="0" borderId="4" xfId="0" applyFont="1" applyBorder="1" applyAlignment="1">
      <alignment vertical="center" wrapText="1" shrinkToFit="1"/>
    </xf>
    <xf numFmtId="0" fontId="46" fillId="0" borderId="10" xfId="0" applyFont="1" applyBorder="1" applyAlignment="1">
      <alignment vertical="center" wrapText="1" shrinkToFit="1"/>
    </xf>
    <xf numFmtId="0" fontId="46" fillId="0" borderId="4" xfId="0" applyFont="1" applyBorder="1" applyAlignment="1">
      <alignment horizontal="center" vertical="center" wrapText="1" shrinkToFit="1"/>
    </xf>
    <xf numFmtId="0" fontId="46" fillId="0" borderId="10" xfId="0" applyFont="1" applyBorder="1" applyAlignment="1">
      <alignment horizontal="center" vertical="center" wrapText="1" shrinkToFit="1"/>
    </xf>
    <xf numFmtId="0" fontId="44" fillId="0" borderId="1" xfId="0" applyFont="1" applyBorder="1" applyAlignment="1">
      <alignment horizontal="center" vertical="center" wrapText="1"/>
    </xf>
    <xf numFmtId="0" fontId="44" fillId="0" borderId="70" xfId="0" applyFont="1" applyBorder="1" applyAlignment="1">
      <alignment horizontal="center" vertical="center" textRotation="255"/>
    </xf>
    <xf numFmtId="0" fontId="44" fillId="0" borderId="61" xfId="0" applyFont="1" applyBorder="1" applyAlignment="1">
      <alignment horizontal="center" vertical="center" textRotation="255"/>
    </xf>
    <xf numFmtId="0" fontId="44" fillId="0" borderId="109" xfId="0" applyFont="1" applyBorder="1" applyAlignment="1">
      <alignment horizontal="center" vertical="center" textRotation="255"/>
    </xf>
    <xf numFmtId="0" fontId="44" fillId="0" borderId="2" xfId="0" applyFont="1" applyBorder="1" applyAlignment="1">
      <alignment horizontal="left"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10" xfId="0" applyFont="1" applyBorder="1" applyAlignment="1">
      <alignment horizontal="center" vertical="center"/>
    </xf>
    <xf numFmtId="0" fontId="49" fillId="0" borderId="3" xfId="0" applyFont="1" applyBorder="1" applyAlignment="1" applyProtection="1">
      <alignment horizontal="center" vertical="center"/>
      <protection locked="0"/>
    </xf>
    <xf numFmtId="0" fontId="49" fillId="0" borderId="4" xfId="0" applyFont="1" applyBorder="1" applyAlignment="1" applyProtection="1">
      <alignment horizontal="center" vertical="center"/>
      <protection locked="0"/>
    </xf>
    <xf numFmtId="0" fontId="49" fillId="0" borderId="10" xfId="0" applyFont="1" applyBorder="1" applyAlignment="1" applyProtection="1">
      <alignment horizontal="center" vertical="center"/>
      <protection locked="0"/>
    </xf>
    <xf numFmtId="0" fontId="44" fillId="0" borderId="110" xfId="0" applyFont="1" applyBorder="1" applyAlignment="1">
      <alignment horizontal="left" vertical="center"/>
    </xf>
    <xf numFmtId="0" fontId="44" fillId="0" borderId="69" xfId="0" applyFont="1" applyBorder="1" applyAlignment="1">
      <alignment horizontal="center" vertical="center" textRotation="255"/>
    </xf>
    <xf numFmtId="0" fontId="44" fillId="0" borderId="93" xfId="0" applyFont="1" applyBorder="1" applyAlignment="1">
      <alignment horizontal="center" vertical="center" textRotation="255"/>
    </xf>
    <xf numFmtId="0" fontId="49" fillId="0" borderId="111" xfId="0" applyFont="1" applyBorder="1" applyAlignment="1" applyProtection="1">
      <alignment horizontal="center" vertical="center"/>
      <protection locked="0"/>
    </xf>
    <xf numFmtId="0" fontId="49" fillId="0" borderId="112" xfId="0" applyFont="1" applyBorder="1" applyAlignment="1" applyProtection="1">
      <alignment horizontal="center" vertical="center"/>
      <protection locked="0"/>
    </xf>
    <xf numFmtId="0" fontId="49" fillId="0" borderId="113" xfId="0" applyFont="1" applyBorder="1" applyAlignment="1" applyProtection="1">
      <alignment horizontal="center" vertical="center"/>
      <protection locked="0"/>
    </xf>
    <xf numFmtId="0" fontId="44" fillId="0" borderId="107" xfId="0" applyFont="1" applyBorder="1" applyAlignment="1">
      <alignment horizontal="center" vertical="center"/>
    </xf>
    <xf numFmtId="0" fontId="44" fillId="0" borderId="73" xfId="0" applyFont="1" applyBorder="1" applyAlignment="1">
      <alignment horizontal="center" vertical="center"/>
    </xf>
    <xf numFmtId="0" fontId="44" fillId="0" borderId="41" xfId="0" applyFont="1" applyBorder="1" applyAlignment="1">
      <alignment horizontal="center" vertical="center"/>
    </xf>
    <xf numFmtId="0" fontId="44" fillId="0" borderId="44" xfId="0" applyFont="1" applyBorder="1" applyAlignment="1">
      <alignment horizontal="center" vertical="center"/>
    </xf>
    <xf numFmtId="0" fontId="44" fillId="0" borderId="53" xfId="0" applyFont="1" applyBorder="1" applyAlignment="1">
      <alignment horizontal="left" vertical="center" wrapText="1"/>
    </xf>
    <xf numFmtId="0" fontId="44" fillId="0" borderId="54" xfId="0" applyFont="1" applyBorder="1" applyAlignment="1">
      <alignment horizontal="left" vertical="center" wrapText="1"/>
    </xf>
    <xf numFmtId="0" fontId="44" fillId="0" borderId="57" xfId="0" applyFont="1" applyBorder="1" applyAlignment="1">
      <alignment horizontal="left" vertical="center" wrapText="1"/>
    </xf>
    <xf numFmtId="0" fontId="92" fillId="0" borderId="35" xfId="0" applyFont="1" applyBorder="1" applyAlignment="1" applyProtection="1">
      <alignment horizontal="left" vertical="top" wrapText="1"/>
      <protection locked="0"/>
    </xf>
    <xf numFmtId="0" fontId="92" fillId="0" borderId="36" xfId="0" applyFont="1" applyBorder="1" applyAlignment="1" applyProtection="1">
      <alignment horizontal="left" vertical="top" wrapText="1"/>
      <protection locked="0"/>
    </xf>
    <xf numFmtId="0" fontId="92" fillId="0" borderId="39" xfId="0" applyFont="1" applyBorder="1" applyAlignment="1" applyProtection="1">
      <alignment horizontal="left" vertical="top" wrapText="1"/>
      <protection locked="0"/>
    </xf>
    <xf numFmtId="0" fontId="92" fillId="0" borderId="50" xfId="0" applyFont="1" applyBorder="1" applyAlignment="1" applyProtection="1">
      <alignment horizontal="left" vertical="top" wrapText="1"/>
      <protection locked="0"/>
    </xf>
    <xf numFmtId="0" fontId="92" fillId="0" borderId="0" xfId="0" applyFont="1" applyAlignment="1" applyProtection="1">
      <alignment horizontal="left" vertical="top" wrapText="1"/>
      <protection locked="0"/>
    </xf>
    <xf numFmtId="0" fontId="92" fillId="0" borderId="52" xfId="0" applyFont="1" applyBorder="1" applyAlignment="1" applyProtection="1">
      <alignment horizontal="left" vertical="top" wrapText="1"/>
      <protection locked="0"/>
    </xf>
    <xf numFmtId="0" fontId="92" fillId="0" borderId="40" xfId="0" applyFont="1" applyBorder="1" applyAlignment="1" applyProtection="1">
      <alignment horizontal="left" vertical="top" wrapText="1"/>
      <protection locked="0"/>
    </xf>
    <xf numFmtId="0" fontId="92" fillId="0" borderId="41" xfId="0" applyFont="1" applyBorder="1" applyAlignment="1" applyProtection="1">
      <alignment horizontal="left" vertical="top" wrapText="1"/>
      <protection locked="0"/>
    </xf>
    <xf numFmtId="0" fontId="92" fillId="0" borderId="44" xfId="0" applyFont="1" applyBorder="1" applyAlignment="1" applyProtection="1">
      <alignment horizontal="left" vertical="top" wrapText="1"/>
      <protection locked="0"/>
    </xf>
    <xf numFmtId="0" fontId="72" fillId="0" borderId="114" xfId="0" applyFont="1" applyBorder="1" applyAlignment="1">
      <alignment horizontal="center" vertical="center" wrapText="1"/>
    </xf>
    <xf numFmtId="0" fontId="72" fillId="0" borderId="116" xfId="0" applyFont="1" applyBorder="1" applyAlignment="1">
      <alignment horizontal="center" vertical="center" wrapText="1"/>
    </xf>
    <xf numFmtId="0" fontId="72" fillId="0" borderId="117" xfId="0" applyFont="1" applyBorder="1" applyAlignment="1">
      <alignment horizontal="center" vertical="center" wrapText="1"/>
    </xf>
    <xf numFmtId="0" fontId="49" fillId="0" borderId="54" xfId="0" applyFont="1" applyBorder="1" applyAlignment="1" applyProtection="1">
      <alignment horizontal="center" vertical="center"/>
      <protection locked="0"/>
    </xf>
    <xf numFmtId="0" fontId="44" fillId="0" borderId="54" xfId="0" applyFont="1" applyBorder="1" applyAlignment="1">
      <alignment horizontal="center" vertical="center"/>
    </xf>
    <xf numFmtId="0" fontId="44" fillId="0" borderId="53" xfId="0" applyFont="1" applyBorder="1" applyAlignment="1">
      <alignment horizontal="center" vertical="center"/>
    </xf>
    <xf numFmtId="0" fontId="49" fillId="0" borderId="57" xfId="0" applyFont="1" applyBorder="1" applyAlignment="1" applyProtection="1">
      <alignment horizontal="center" vertical="center"/>
      <protection locked="0"/>
    </xf>
    <xf numFmtId="0" fontId="49" fillId="0" borderId="53" xfId="0" applyFont="1" applyBorder="1" applyAlignment="1" applyProtection="1">
      <alignment horizontal="center" vertical="center"/>
      <protection locked="0"/>
    </xf>
    <xf numFmtId="0" fontId="44" fillId="0" borderId="57" xfId="0" applyFont="1" applyBorder="1" applyAlignment="1">
      <alignment horizontal="center" vertical="center"/>
    </xf>
    <xf numFmtId="0" fontId="72" fillId="0" borderId="185" xfId="0" applyFont="1" applyBorder="1" applyAlignment="1">
      <alignment horizontal="center" vertical="center" wrapText="1"/>
    </xf>
    <xf numFmtId="0" fontId="72" fillId="0" borderId="186" xfId="0" applyFont="1" applyBorder="1" applyAlignment="1">
      <alignment horizontal="center" vertical="center" wrapText="1"/>
    </xf>
    <xf numFmtId="0" fontId="109" fillId="0" borderId="0" xfId="0" applyFont="1" applyAlignment="1">
      <alignment horizontal="center" vertical="center"/>
    </xf>
    <xf numFmtId="0" fontId="92" fillId="0" borderId="1" xfId="0" applyFont="1" applyBorder="1" applyAlignment="1">
      <alignment horizontal="center" vertical="center"/>
    </xf>
    <xf numFmtId="0" fontId="73" fillId="0" borderId="1" xfId="0" applyFont="1" applyBorder="1" applyAlignment="1">
      <alignment horizontal="center" vertical="center" shrinkToFit="1"/>
    </xf>
    <xf numFmtId="0" fontId="72" fillId="7" borderId="3" xfId="0" applyFont="1" applyFill="1" applyBorder="1" applyAlignment="1">
      <alignment horizontal="center" vertical="center"/>
    </xf>
    <xf numFmtId="0" fontId="72" fillId="7" borderId="10" xfId="0" applyFont="1" applyFill="1" applyBorder="1" applyAlignment="1">
      <alignment horizontal="center" vertical="center"/>
    </xf>
    <xf numFmtId="0" fontId="72" fillId="7" borderId="4" xfId="0" applyFont="1" applyFill="1" applyBorder="1" applyAlignment="1">
      <alignment horizontal="center" vertical="center"/>
    </xf>
    <xf numFmtId="0" fontId="72" fillId="0" borderId="165" xfId="0" applyFont="1" applyBorder="1" applyAlignment="1">
      <alignment horizontal="center" vertical="center" wrapText="1"/>
    </xf>
    <xf numFmtId="0" fontId="72" fillId="0" borderId="4" xfId="0" applyFont="1" applyBorder="1" applyAlignment="1">
      <alignment horizontal="center" vertical="center" wrapText="1"/>
    </xf>
    <xf numFmtId="0" fontId="71" fillId="0" borderId="26" xfId="0" applyFont="1" applyBorder="1" applyAlignment="1" applyProtection="1">
      <alignment horizontal="center" vertical="center"/>
      <protection locked="0"/>
    </xf>
    <xf numFmtId="0" fontId="71" fillId="0" borderId="28" xfId="0" applyFont="1" applyBorder="1" applyAlignment="1" applyProtection="1">
      <alignment horizontal="center" vertical="center"/>
      <protection locked="0"/>
    </xf>
    <xf numFmtId="0" fontId="72" fillId="0" borderId="26" xfId="0" applyFont="1" applyBorder="1" applyAlignment="1">
      <alignment vertical="center" wrapText="1"/>
    </xf>
    <xf numFmtId="0" fontId="72" fillId="0" borderId="28" xfId="0" applyFont="1" applyBorder="1" applyAlignment="1">
      <alignment vertical="center" wrapText="1"/>
    </xf>
    <xf numFmtId="58" fontId="25" fillId="0" borderId="165" xfId="0" applyNumberFormat="1" applyFont="1" applyBorder="1" applyAlignment="1">
      <alignment horizontal="center" vertical="center" wrapText="1"/>
    </xf>
    <xf numFmtId="58" fontId="25" fillId="0" borderId="4" xfId="0" applyNumberFormat="1" applyFont="1" applyBorder="1" applyAlignment="1">
      <alignment horizontal="center" vertical="center" wrapText="1"/>
    </xf>
    <xf numFmtId="58" fontId="25" fillId="0" borderId="99" xfId="0" applyNumberFormat="1" applyFont="1" applyBorder="1" applyAlignment="1">
      <alignment horizontal="center" vertical="center" wrapText="1"/>
    </xf>
    <xf numFmtId="0" fontId="72" fillId="7" borderId="26" xfId="0" applyFont="1" applyFill="1" applyBorder="1" applyAlignment="1">
      <alignment horizontal="center" vertical="center"/>
    </xf>
    <xf numFmtId="0" fontId="72" fillId="7" borderId="6" xfId="0" applyFont="1" applyFill="1" applyBorder="1" applyAlignment="1">
      <alignment horizontal="center" vertical="center"/>
    </xf>
    <xf numFmtId="0" fontId="72" fillId="7" borderId="27" xfId="0" applyFont="1" applyFill="1" applyBorder="1" applyAlignment="1">
      <alignment horizontal="center" vertical="center"/>
    </xf>
    <xf numFmtId="0" fontId="72" fillId="0" borderId="8" xfId="0" applyFont="1" applyBorder="1" applyAlignment="1" applyProtection="1">
      <alignment vertical="center" wrapText="1"/>
      <protection locked="0"/>
    </xf>
    <xf numFmtId="0" fontId="72" fillId="0" borderId="5" xfId="0" applyFont="1" applyBorder="1" applyAlignment="1" applyProtection="1">
      <alignment vertical="center" wrapText="1"/>
      <protection locked="0"/>
    </xf>
    <xf numFmtId="0" fontId="72" fillId="0" borderId="9" xfId="0" applyFont="1" applyBorder="1" applyAlignment="1" applyProtection="1">
      <alignment vertical="center" wrapText="1"/>
      <protection locked="0"/>
    </xf>
    <xf numFmtId="0" fontId="72" fillId="0" borderId="11" xfId="0" applyFont="1" applyBorder="1" applyAlignment="1" applyProtection="1">
      <alignment vertical="center" wrapText="1"/>
      <protection locked="0"/>
    </xf>
    <xf numFmtId="0" fontId="72" fillId="0" borderId="12" xfId="0" applyFont="1" applyBorder="1" applyAlignment="1" applyProtection="1">
      <alignment vertical="center" wrapText="1"/>
      <protection locked="0"/>
    </xf>
    <xf numFmtId="0" fontId="72" fillId="0" borderId="138" xfId="0" applyFont="1" applyBorder="1" applyAlignment="1" applyProtection="1">
      <alignment horizontal="center" vertical="center" wrapText="1"/>
      <protection locked="0"/>
    </xf>
    <xf numFmtId="0" fontId="72" fillId="0" borderId="33" xfId="0" applyFont="1" applyBorder="1" applyAlignment="1" applyProtection="1">
      <alignment horizontal="center" vertical="center" wrapText="1"/>
      <protection locked="0"/>
    </xf>
    <xf numFmtId="0" fontId="72" fillId="7" borderId="33" xfId="0" applyFont="1" applyFill="1" applyBorder="1" applyAlignment="1">
      <alignment horizontal="center" vertical="center" wrapText="1"/>
    </xf>
    <xf numFmtId="0" fontId="72" fillId="7" borderId="137" xfId="0" applyFont="1" applyFill="1" applyBorder="1" applyAlignment="1">
      <alignment horizontal="center" vertical="center" wrapText="1"/>
    </xf>
    <xf numFmtId="0" fontId="72" fillId="0" borderId="34" xfId="0" applyFont="1" applyBorder="1" applyAlignment="1" applyProtection="1">
      <alignment horizontal="center" vertical="center" wrapText="1"/>
      <protection locked="0"/>
    </xf>
    <xf numFmtId="0" fontId="72" fillId="7" borderId="11" xfId="0" applyFont="1" applyFill="1" applyBorder="1" applyAlignment="1">
      <alignment horizontal="center" vertical="center"/>
    </xf>
    <xf numFmtId="0" fontId="72" fillId="7" borderId="12" xfId="0" applyFont="1" applyFill="1" applyBorder="1" applyAlignment="1">
      <alignment horizontal="center" vertical="center"/>
    </xf>
    <xf numFmtId="0" fontId="72" fillId="0" borderId="8" xfId="0" applyFont="1" applyBorder="1" applyAlignment="1" applyProtection="1">
      <alignment horizontal="center" vertical="center" wrapText="1"/>
      <protection locked="0"/>
    </xf>
    <xf numFmtId="0" fontId="72" fillId="0" borderId="9" xfId="0" applyFont="1" applyBorder="1" applyAlignment="1" applyProtection="1">
      <alignment horizontal="center" vertical="center" wrapText="1"/>
      <protection locked="0"/>
    </xf>
    <xf numFmtId="0" fontId="72" fillId="0" borderId="11" xfId="0" applyFont="1" applyBorder="1" applyAlignment="1" applyProtection="1">
      <alignment horizontal="center" vertical="center" wrapText="1"/>
      <protection locked="0"/>
    </xf>
    <xf numFmtId="0" fontId="72" fillId="0" borderId="12" xfId="0" applyFont="1" applyBorder="1" applyAlignment="1" applyProtection="1">
      <alignment horizontal="center" vertical="center" wrapText="1"/>
      <protection locked="0"/>
    </xf>
    <xf numFmtId="0" fontId="72" fillId="7" borderId="59" xfId="0" applyFont="1" applyFill="1" applyBorder="1" applyAlignment="1">
      <alignment horizontal="center" vertical="center"/>
    </xf>
    <xf numFmtId="0" fontId="72" fillId="7" borderId="60" xfId="0" applyFont="1" applyFill="1" applyBorder="1" applyAlignment="1">
      <alignment horizontal="center" vertical="center"/>
    </xf>
    <xf numFmtId="0" fontId="72" fillId="7" borderId="62" xfId="0" applyFont="1" applyFill="1" applyBorder="1" applyAlignment="1">
      <alignment horizontal="center" vertical="center"/>
    </xf>
    <xf numFmtId="58" fontId="72" fillId="0" borderId="165" xfId="0" applyNumberFormat="1" applyFont="1" applyBorder="1" applyAlignment="1" applyProtection="1">
      <alignment horizontal="center" vertical="center" wrapText="1"/>
      <protection locked="0"/>
    </xf>
    <xf numFmtId="58" fontId="72" fillId="0" borderId="4" xfId="0" applyNumberFormat="1" applyFont="1" applyBorder="1" applyAlignment="1" applyProtection="1">
      <alignment horizontal="center" vertical="center" wrapText="1"/>
      <protection locked="0"/>
    </xf>
    <xf numFmtId="58" fontId="72" fillId="0" borderId="10" xfId="0" applyNumberFormat="1" applyFont="1" applyBorder="1" applyAlignment="1" applyProtection="1">
      <alignment horizontal="center" vertical="center" wrapText="1"/>
      <protection locked="0"/>
    </xf>
    <xf numFmtId="0" fontId="71" fillId="0" borderId="27" xfId="0" applyFont="1" applyBorder="1" applyAlignment="1" applyProtection="1">
      <alignment horizontal="center" vertical="center"/>
      <protection locked="0"/>
    </xf>
    <xf numFmtId="0" fontId="72" fillId="0" borderId="27" xfId="0" applyFont="1" applyBorder="1" applyAlignment="1">
      <alignment vertical="center" wrapText="1"/>
    </xf>
    <xf numFmtId="0" fontId="72" fillId="0" borderId="167" xfId="0" applyFont="1" applyBorder="1" applyAlignment="1" applyProtection="1">
      <alignment horizontal="center" vertical="center" wrapText="1"/>
      <protection locked="0"/>
    </xf>
    <xf numFmtId="0" fontId="72" fillId="0" borderId="5" xfId="0" applyFont="1" applyBorder="1" applyAlignment="1" applyProtection="1">
      <alignment horizontal="center" vertical="center" wrapText="1"/>
      <protection locked="0"/>
    </xf>
    <xf numFmtId="0" fontId="72" fillId="7" borderId="91" xfId="0" applyFont="1" applyFill="1" applyBorder="1" applyAlignment="1">
      <alignment horizontal="center" vertical="center"/>
    </xf>
    <xf numFmtId="0" fontId="72" fillId="0" borderId="177" xfId="0" applyFont="1" applyBorder="1" applyAlignment="1" applyProtection="1">
      <alignment horizontal="center" vertical="center" wrapText="1"/>
      <protection locked="0"/>
    </xf>
    <xf numFmtId="0" fontId="72" fillId="0" borderId="73" xfId="0" applyFont="1" applyBorder="1" applyAlignment="1" applyProtection="1">
      <alignment horizontal="center" vertical="center" wrapText="1"/>
      <protection locked="0"/>
    </xf>
    <xf numFmtId="0" fontId="72" fillId="7" borderId="95" xfId="0" applyFont="1" applyFill="1" applyBorder="1" applyAlignment="1">
      <alignment horizontal="center" vertical="center"/>
    </xf>
    <xf numFmtId="0" fontId="72" fillId="0" borderId="95" xfId="0" applyFont="1" applyBorder="1" applyAlignment="1">
      <alignment vertical="center" wrapText="1"/>
    </xf>
    <xf numFmtId="0" fontId="71" fillId="0" borderId="95" xfId="0" applyFont="1" applyBorder="1" applyAlignment="1" applyProtection="1">
      <alignment horizontal="center" vertical="center"/>
      <protection locked="0"/>
    </xf>
    <xf numFmtId="0" fontId="72" fillId="8" borderId="33" xfId="0" applyFont="1" applyFill="1" applyBorder="1" applyAlignment="1">
      <alignment horizontal="center" vertical="center" wrapText="1"/>
    </xf>
    <xf numFmtId="0" fontId="72" fillId="8" borderId="137" xfId="0" applyFont="1" applyFill="1" applyBorder="1" applyAlignment="1">
      <alignment horizontal="center" vertical="center" wrapText="1"/>
    </xf>
    <xf numFmtId="0" fontId="71" fillId="0" borderId="6" xfId="0" applyFont="1" applyBorder="1" applyAlignment="1" applyProtection="1">
      <alignment horizontal="left" vertical="center" wrapText="1" shrinkToFit="1"/>
      <protection locked="0"/>
    </xf>
    <xf numFmtId="0" fontId="71" fillId="0" borderId="0" xfId="0" applyFont="1" applyAlignment="1" applyProtection="1">
      <alignment horizontal="left" vertical="center" wrapText="1" shrinkToFit="1"/>
      <protection locked="0"/>
    </xf>
    <xf numFmtId="0" fontId="71" fillId="0" borderId="7" xfId="0" applyFont="1" applyBorder="1" applyAlignment="1" applyProtection="1">
      <alignment horizontal="left" vertical="center" wrapText="1" shrinkToFit="1"/>
      <protection locked="0"/>
    </xf>
    <xf numFmtId="0" fontId="71" fillId="0" borderId="6" xfId="0" applyFont="1" applyBorder="1" applyAlignment="1" applyProtection="1">
      <alignment horizontal="left" vertical="center" wrapText="1"/>
      <protection locked="0"/>
    </xf>
    <xf numFmtId="0" fontId="71" fillId="0" borderId="0" xfId="0" applyFont="1" applyAlignment="1" applyProtection="1">
      <alignment horizontal="left" vertical="center" wrapText="1"/>
      <protection locked="0"/>
    </xf>
    <xf numFmtId="0" fontId="71" fillId="0" borderId="9" xfId="0" applyFont="1" applyBorder="1" applyAlignment="1">
      <alignment horizontal="center" vertical="center" textRotation="255"/>
    </xf>
    <xf numFmtId="0" fontId="71" fillId="0" borderId="7" xfId="0" applyFont="1" applyBorder="1" applyAlignment="1">
      <alignment horizontal="center" vertical="center" textRotation="255"/>
    </xf>
    <xf numFmtId="0" fontId="71" fillId="0" borderId="8" xfId="0" applyFont="1" applyBorder="1" applyAlignment="1" applyProtection="1">
      <alignment horizontal="left" vertical="center" wrapText="1" shrinkToFit="1"/>
      <protection locked="0"/>
    </xf>
    <xf numFmtId="0" fontId="71" fillId="0" borderId="5" xfId="0" applyFont="1" applyBorder="1" applyAlignment="1" applyProtection="1">
      <alignment horizontal="left" vertical="center" wrapText="1" shrinkToFit="1"/>
      <protection locked="0"/>
    </xf>
    <xf numFmtId="0" fontId="71" fillId="0" borderId="9" xfId="0" applyFont="1" applyBorder="1" applyAlignment="1" applyProtection="1">
      <alignment horizontal="left" vertical="center" wrapText="1" shrinkToFit="1"/>
      <protection locked="0"/>
    </xf>
    <xf numFmtId="0" fontId="71" fillId="0" borderId="8" xfId="0" applyFont="1" applyBorder="1" applyAlignment="1" applyProtection="1">
      <alignment horizontal="left" vertical="center" wrapText="1"/>
      <protection locked="0"/>
    </xf>
    <xf numFmtId="0" fontId="71" fillId="0" borderId="5" xfId="0" applyFont="1" applyBorder="1" applyAlignment="1" applyProtection="1">
      <alignment horizontal="left" vertical="center" wrapText="1"/>
      <protection locked="0"/>
    </xf>
    <xf numFmtId="0" fontId="71" fillId="0" borderId="11" xfId="0" applyFont="1" applyBorder="1" applyAlignment="1" applyProtection="1">
      <alignment horizontal="left" vertical="center" wrapText="1" shrinkToFit="1"/>
      <protection locked="0"/>
    </xf>
    <xf numFmtId="0" fontId="71" fillId="0" borderId="1" xfId="0" applyFont="1" applyBorder="1" applyAlignment="1" applyProtection="1">
      <alignment horizontal="left" vertical="center" wrapText="1" shrinkToFit="1"/>
      <protection locked="0"/>
    </xf>
    <xf numFmtId="0" fontId="71" fillId="0" borderId="12" xfId="0" applyFont="1" applyBorder="1" applyAlignment="1" applyProtection="1">
      <alignment horizontal="left" vertical="center" wrapText="1" shrinkToFit="1"/>
      <protection locked="0"/>
    </xf>
    <xf numFmtId="0" fontId="71" fillId="0" borderId="11" xfId="0" applyFont="1" applyBorder="1" applyAlignment="1" applyProtection="1">
      <alignment horizontal="left" vertical="center" wrapText="1"/>
      <protection locked="0"/>
    </xf>
    <xf numFmtId="0" fontId="71" fillId="0" borderId="1" xfId="0" applyFont="1" applyBorder="1" applyAlignment="1" applyProtection="1">
      <alignment horizontal="left" vertical="center" wrapText="1"/>
      <protection locked="0"/>
    </xf>
    <xf numFmtId="0" fontId="71" fillId="0" borderId="61" xfId="0" applyFont="1" applyBorder="1" applyAlignment="1">
      <alignment horizontal="center" vertical="center" textRotation="255"/>
    </xf>
    <xf numFmtId="0" fontId="71" fillId="0" borderId="71" xfId="0" applyFont="1" applyBorder="1" applyAlignment="1">
      <alignment horizontal="center" vertical="center" textRotation="255"/>
    </xf>
    <xf numFmtId="0" fontId="71" fillId="0" borderId="11" xfId="0" applyFont="1" applyBorder="1" applyAlignment="1">
      <alignment horizontal="center" vertical="center"/>
    </xf>
    <xf numFmtId="0" fontId="71" fillId="0" borderId="1" xfId="0" applyFont="1" applyBorder="1" applyAlignment="1">
      <alignment horizontal="center" vertical="center"/>
    </xf>
    <xf numFmtId="0" fontId="71" fillId="0" borderId="12" xfId="0" applyFont="1" applyBorder="1" applyAlignment="1">
      <alignment horizontal="center" vertical="center"/>
    </xf>
    <xf numFmtId="0" fontId="71" fillId="0" borderId="7" xfId="0" applyFont="1" applyBorder="1" applyAlignment="1" applyProtection="1">
      <alignment horizontal="left" vertical="center" wrapText="1"/>
      <protection locked="0"/>
    </xf>
    <xf numFmtId="0" fontId="71" fillId="0" borderId="53" xfId="0" applyFont="1" applyBorder="1" applyAlignment="1">
      <alignment horizontal="center" vertical="center" wrapText="1"/>
    </xf>
    <xf numFmtId="0" fontId="71" fillId="0" borderId="54" xfId="0" applyFont="1" applyBorder="1" applyAlignment="1">
      <alignment horizontal="center" vertical="center" wrapText="1"/>
    </xf>
    <xf numFmtId="0" fontId="71" fillId="0" borderId="55" xfId="0" applyFont="1" applyBorder="1" applyAlignment="1">
      <alignment horizontal="center" vertical="center" wrapText="1"/>
    </xf>
    <xf numFmtId="0" fontId="92" fillId="0" borderId="0" xfId="0" applyFont="1" applyAlignment="1">
      <alignment horizontal="center" vertical="center"/>
    </xf>
    <xf numFmtId="0" fontId="71" fillId="0" borderId="1" xfId="0" applyFont="1" applyBorder="1" applyAlignment="1">
      <alignment horizontal="left" shrinkToFit="1"/>
    </xf>
    <xf numFmtId="0" fontId="71" fillId="0" borderId="53" xfId="0" applyFont="1" applyBorder="1" applyAlignment="1">
      <alignment horizontal="center" vertical="center"/>
    </xf>
    <xf numFmtId="0" fontId="71" fillId="0" borderId="54" xfId="0" applyFont="1" applyBorder="1" applyAlignment="1">
      <alignment horizontal="center" vertical="center"/>
    </xf>
    <xf numFmtId="0" fontId="71" fillId="0" borderId="55" xfId="0" applyFont="1" applyBorder="1" applyAlignment="1">
      <alignment horizontal="center" vertical="center"/>
    </xf>
    <xf numFmtId="0" fontId="71" fillId="0" borderId="56" xfId="0" applyFont="1" applyBorder="1" applyAlignment="1" applyProtection="1">
      <alignment horizontal="left" vertical="top" wrapText="1"/>
      <protection locked="0"/>
    </xf>
    <xf numFmtId="0" fontId="71" fillId="0" borderId="54" xfId="0" applyFont="1" applyBorder="1" applyAlignment="1" applyProtection="1">
      <alignment horizontal="left" vertical="top" wrapText="1"/>
      <protection locked="0"/>
    </xf>
    <xf numFmtId="0" fontId="71" fillId="0" borderId="57" xfId="0" applyFont="1" applyBorder="1" applyAlignment="1" applyProtection="1">
      <alignment horizontal="left" vertical="top" wrapText="1"/>
      <protection locked="0"/>
    </xf>
    <xf numFmtId="0" fontId="71" fillId="0" borderId="56" xfId="0" applyFont="1" applyBorder="1" applyAlignment="1">
      <alignment horizontal="left" vertical="center"/>
    </xf>
    <xf numFmtId="0" fontId="71" fillId="0" borderId="54" xfId="0" applyFont="1" applyBorder="1" applyAlignment="1">
      <alignment horizontal="left" vertical="center"/>
    </xf>
    <xf numFmtId="0" fontId="71" fillId="0" borderId="57" xfId="0" applyFont="1" applyBorder="1" applyAlignment="1">
      <alignment horizontal="left" vertical="center"/>
    </xf>
    <xf numFmtId="0" fontId="15" fillId="0" borderId="121" xfId="48" applyFont="1" applyBorder="1" applyAlignment="1">
      <alignment horizontal="center" vertical="center" shrinkToFit="1"/>
    </xf>
    <xf numFmtId="0" fontId="15" fillId="0" borderId="14" xfId="48" applyFont="1" applyBorder="1" applyAlignment="1">
      <alignment horizontal="center" vertical="center" shrinkToFit="1"/>
    </xf>
    <xf numFmtId="0" fontId="15" fillId="0" borderId="143" xfId="48" applyFont="1" applyBorder="1" applyAlignment="1">
      <alignment horizontal="center" vertical="center" shrinkToFit="1"/>
    </xf>
    <xf numFmtId="0" fontId="58" fillId="0" borderId="0" xfId="41" applyFont="1" applyAlignment="1">
      <alignment horizontal="left" vertical="center"/>
    </xf>
    <xf numFmtId="0" fontId="106" fillId="0" borderId="0" xfId="41" applyFont="1" applyAlignment="1">
      <alignment horizontal="center" vertical="center" wrapText="1"/>
    </xf>
    <xf numFmtId="0" fontId="106" fillId="0" borderId="0" xfId="41" applyFont="1" applyAlignment="1">
      <alignment horizontal="center" vertical="center"/>
    </xf>
    <xf numFmtId="0" fontId="58" fillId="0" borderId="0" xfId="41" applyFont="1" applyAlignment="1">
      <alignment horizontal="center" vertical="center"/>
    </xf>
    <xf numFmtId="0" fontId="58" fillId="0" borderId="0" xfId="41" applyFont="1" applyAlignment="1">
      <alignment horizontal="left" vertical="center" shrinkToFit="1"/>
    </xf>
    <xf numFmtId="0" fontId="58" fillId="0" borderId="0" xfId="41" applyFont="1" applyAlignment="1">
      <alignment horizontal="left" vertical="center" indent="1"/>
    </xf>
    <xf numFmtId="58" fontId="58" fillId="0" borderId="0" xfId="41" applyNumberFormat="1" applyFont="1">
      <alignment vertical="center"/>
    </xf>
    <xf numFmtId="0" fontId="58" fillId="0" borderId="0" xfId="41" applyFont="1" applyAlignment="1">
      <alignment horizontal="center" vertical="center" wrapText="1"/>
    </xf>
    <xf numFmtId="0" fontId="58" fillId="0" borderId="0" xfId="41" applyFont="1" applyAlignment="1">
      <alignment horizontal="right" vertical="center" indent="1"/>
    </xf>
    <xf numFmtId="0" fontId="58" fillId="0" borderId="0" xfId="41" applyFont="1" applyAlignment="1">
      <alignment vertical="center" shrinkToFit="1"/>
    </xf>
    <xf numFmtId="0" fontId="58" fillId="0" borderId="105" xfId="41" applyFont="1" applyBorder="1" applyAlignment="1">
      <alignment horizontal="center" vertical="center"/>
    </xf>
    <xf numFmtId="0" fontId="58" fillId="0" borderId="62" xfId="41" applyFont="1" applyBorder="1" applyAlignment="1">
      <alignment horizontal="center" vertical="center"/>
    </xf>
    <xf numFmtId="0" fontId="58" fillId="0" borderId="59" xfId="41" applyFont="1" applyBorder="1" applyAlignment="1">
      <alignment horizontal="center" vertical="center"/>
    </xf>
    <xf numFmtId="0" fontId="58" fillId="0" borderId="60" xfId="41" applyFont="1" applyBorder="1" applyAlignment="1">
      <alignment horizontal="center" vertical="center"/>
    </xf>
    <xf numFmtId="0" fontId="58" fillId="0" borderId="118" xfId="41" applyFont="1" applyBorder="1" applyAlignment="1">
      <alignment horizontal="center" vertical="center"/>
    </xf>
    <xf numFmtId="0" fontId="108" fillId="0" borderId="29" xfId="41" applyFont="1" applyBorder="1" applyAlignment="1">
      <alignment horizontal="center" vertical="center" shrinkToFit="1"/>
    </xf>
    <xf numFmtId="0" fontId="108" fillId="0" borderId="30" xfId="41" applyFont="1" applyBorder="1" applyAlignment="1">
      <alignment horizontal="center" vertical="center" shrinkToFit="1"/>
    </xf>
    <xf numFmtId="0" fontId="108" fillId="0" borderId="140" xfId="41" applyFont="1" applyBorder="1" applyAlignment="1">
      <alignment horizontal="center" vertical="center" shrinkToFit="1"/>
    </xf>
    <xf numFmtId="49" fontId="15" fillId="0" borderId="22" xfId="48" applyNumberFormat="1" applyFont="1" applyBorder="1" applyAlignment="1">
      <alignment vertical="center" wrapText="1"/>
    </xf>
    <xf numFmtId="0" fontId="15" fillId="0" borderId="22" xfId="48" applyFont="1" applyBorder="1" applyAlignment="1">
      <alignment vertical="center" wrapText="1"/>
    </xf>
    <xf numFmtId="0" fontId="15" fillId="0" borderId="134" xfId="48" applyFont="1" applyBorder="1" applyAlignment="1">
      <alignment vertical="center" wrapText="1"/>
    </xf>
    <xf numFmtId="58" fontId="58" fillId="0" borderId="48" xfId="15" applyNumberFormat="1" applyFont="1" applyBorder="1" applyAlignment="1">
      <alignment horizontal="center" vertical="center" wrapText="1"/>
    </xf>
    <xf numFmtId="58" fontId="58" fillId="0" borderId="5" xfId="15" applyNumberFormat="1" applyFont="1" applyBorder="1" applyAlignment="1">
      <alignment horizontal="center" vertical="center" wrapText="1"/>
    </xf>
    <xf numFmtId="58" fontId="58" fillId="0" borderId="9" xfId="15" applyNumberFormat="1" applyFont="1" applyBorder="1" applyAlignment="1">
      <alignment horizontal="center" vertical="center" wrapText="1"/>
    </xf>
    <xf numFmtId="177" fontId="58" fillId="0" borderId="6" xfId="41" applyNumberFormat="1" applyFont="1" applyBorder="1" applyAlignment="1">
      <alignment horizontal="center" vertical="center"/>
    </xf>
    <xf numFmtId="177" fontId="58" fillId="0" borderId="0" xfId="41" applyNumberFormat="1" applyFont="1" applyAlignment="1">
      <alignment horizontal="center" vertical="center"/>
    </xf>
    <xf numFmtId="177" fontId="58" fillId="0" borderId="7" xfId="41" applyNumberFormat="1" applyFont="1" applyBorder="1" applyAlignment="1">
      <alignment horizontal="center" vertical="center"/>
    </xf>
    <xf numFmtId="177" fontId="58" fillId="0" borderId="51" xfId="41" applyNumberFormat="1" applyFont="1" applyBorder="1" applyAlignment="1">
      <alignment horizontal="center" vertical="center"/>
    </xf>
    <xf numFmtId="177" fontId="58" fillId="0" borderId="41" xfId="41" applyNumberFormat="1" applyFont="1" applyBorder="1" applyAlignment="1">
      <alignment horizontal="center" vertical="center"/>
    </xf>
    <xf numFmtId="177" fontId="58" fillId="0" borderId="42" xfId="41" applyNumberFormat="1" applyFont="1" applyBorder="1" applyAlignment="1">
      <alignment horizontal="center" vertical="center"/>
    </xf>
    <xf numFmtId="0" fontId="58" fillId="0" borderId="8" xfId="41" applyFont="1" applyBorder="1" applyAlignment="1">
      <alignment vertical="center" wrapText="1"/>
    </xf>
    <xf numFmtId="0" fontId="58" fillId="0" borderId="5" xfId="41" applyFont="1" applyBorder="1" applyAlignment="1">
      <alignment vertical="center" wrapText="1"/>
    </xf>
    <xf numFmtId="0" fontId="58" fillId="0" borderId="49" xfId="41" applyFont="1" applyBorder="1" applyAlignment="1">
      <alignment vertical="center" wrapText="1"/>
    </xf>
    <xf numFmtId="0" fontId="58" fillId="0" borderId="6" xfId="41" applyFont="1" applyBorder="1" applyAlignment="1">
      <alignment vertical="center" wrapText="1"/>
    </xf>
    <xf numFmtId="0" fontId="58" fillId="0" borderId="0" xfId="41" applyFont="1" applyAlignment="1">
      <alignment vertical="center" wrapText="1"/>
    </xf>
    <xf numFmtId="0" fontId="58" fillId="0" borderId="52" xfId="41" applyFont="1" applyBorder="1" applyAlignment="1">
      <alignment vertical="center" wrapText="1"/>
    </xf>
    <xf numFmtId="0" fontId="58" fillId="0" borderId="51" xfId="41" applyFont="1" applyBorder="1" applyAlignment="1">
      <alignment vertical="center" wrapText="1"/>
    </xf>
    <xf numFmtId="0" fontId="58" fillId="0" borderId="41" xfId="41" applyFont="1" applyBorder="1" applyAlignment="1">
      <alignment vertical="center" wrapText="1"/>
    </xf>
    <xf numFmtId="0" fontId="58" fillId="0" borderId="44" xfId="41" applyFont="1" applyBorder="1" applyAlignment="1">
      <alignment vertical="center" wrapText="1"/>
    </xf>
    <xf numFmtId="0" fontId="58" fillId="0" borderId="35" xfId="41" applyFont="1" applyBorder="1" applyAlignment="1">
      <alignment horizontal="center" vertical="center"/>
    </xf>
    <xf numFmtId="0" fontId="58" fillId="0" borderId="36" xfId="41" applyFont="1" applyBorder="1" applyAlignment="1">
      <alignment horizontal="center" vertical="center"/>
    </xf>
    <xf numFmtId="0" fontId="58" fillId="0" borderId="37" xfId="41" applyFont="1" applyBorder="1" applyAlignment="1">
      <alignment horizontal="center" vertical="center"/>
    </xf>
    <xf numFmtId="0" fontId="58" fillId="0" borderId="45" xfId="41" applyFont="1" applyBorder="1" applyAlignment="1">
      <alignment horizontal="center" vertical="center"/>
    </xf>
    <xf numFmtId="0" fontId="58" fillId="0" borderId="1" xfId="41" applyFont="1" applyBorder="1" applyAlignment="1">
      <alignment horizontal="center" vertical="center"/>
    </xf>
    <xf numFmtId="0" fontId="58" fillId="0" borderId="12" xfId="41" applyFont="1" applyBorder="1" applyAlignment="1">
      <alignment horizontal="center" vertical="center"/>
    </xf>
    <xf numFmtId="0" fontId="58" fillId="0" borderId="47" xfId="41" applyFont="1" applyBorder="1" applyAlignment="1">
      <alignment horizontal="center" vertical="center"/>
    </xf>
    <xf numFmtId="0" fontId="58" fillId="0" borderId="11" xfId="41" applyFont="1" applyBorder="1" applyAlignment="1">
      <alignment horizontal="center" vertical="center"/>
    </xf>
    <xf numFmtId="0" fontId="58" fillId="0" borderId="39" xfId="41" applyFont="1" applyBorder="1" applyAlignment="1">
      <alignment horizontal="center" vertical="center"/>
    </xf>
    <xf numFmtId="0" fontId="58" fillId="0" borderId="46" xfId="41" applyFont="1" applyBorder="1" applyAlignment="1">
      <alignment horizontal="center" vertical="center"/>
    </xf>
    <xf numFmtId="0" fontId="58" fillId="0" borderId="50" xfId="15" applyFont="1" applyBorder="1" applyAlignment="1">
      <alignment horizontal="center" vertical="center" wrapText="1"/>
    </xf>
    <xf numFmtId="0" fontId="58" fillId="0" borderId="0" xfId="15" applyFont="1" applyAlignment="1">
      <alignment horizontal="center" vertical="center" wrapText="1"/>
    </xf>
    <xf numFmtId="0" fontId="58" fillId="0" borderId="7" xfId="15" applyFont="1" applyBorder="1" applyAlignment="1">
      <alignment horizontal="center" vertical="center" wrapText="1"/>
    </xf>
    <xf numFmtId="58" fontId="58" fillId="0" borderId="40" xfId="15" applyNumberFormat="1" applyFont="1" applyBorder="1" applyAlignment="1">
      <alignment horizontal="center" vertical="center" wrapText="1"/>
    </xf>
    <xf numFmtId="58" fontId="58" fillId="0" borderId="41" xfId="15" applyNumberFormat="1" applyFont="1" applyBorder="1" applyAlignment="1">
      <alignment horizontal="center" vertical="center" wrapText="1"/>
    </xf>
    <xf numFmtId="58" fontId="58" fillId="0" borderId="42" xfId="15" applyNumberFormat="1" applyFont="1" applyBorder="1" applyAlignment="1">
      <alignment horizontal="center" vertical="center" wrapText="1"/>
    </xf>
    <xf numFmtId="0" fontId="108" fillId="0" borderId="22" xfId="41" applyFont="1" applyBorder="1" applyAlignment="1">
      <alignment vertical="center" wrapText="1"/>
    </xf>
    <xf numFmtId="0" fontId="108" fillId="0" borderId="134" xfId="41" applyFont="1" applyBorder="1" applyAlignment="1">
      <alignment vertical="center" wrapText="1"/>
    </xf>
    <xf numFmtId="0" fontId="108" fillId="0" borderId="130" xfId="41" applyFont="1" applyBorder="1" applyAlignment="1">
      <alignment horizontal="center" vertical="center" shrinkToFit="1"/>
    </xf>
    <xf numFmtId="0" fontId="108" fillId="0" borderId="22" xfId="41" applyFont="1" applyBorder="1" applyAlignment="1">
      <alignment horizontal="center" vertical="center" shrinkToFit="1"/>
    </xf>
    <xf numFmtId="0" fontId="108" fillId="0" borderId="139" xfId="41" applyFont="1" applyBorder="1" applyAlignment="1">
      <alignment horizontal="center" vertical="center" shrinkToFit="1"/>
    </xf>
    <xf numFmtId="0" fontId="58" fillId="0" borderId="70" xfId="41" applyFont="1" applyBorder="1" applyAlignment="1">
      <alignment horizontal="center" vertical="center" textRotation="255" shrinkToFit="1"/>
    </xf>
    <xf numFmtId="0" fontId="58" fillId="0" borderId="61" xfId="41" applyFont="1" applyBorder="1" applyAlignment="1">
      <alignment horizontal="center" vertical="center" textRotation="255" shrinkToFit="1"/>
    </xf>
    <xf numFmtId="0" fontId="58" fillId="0" borderId="26" xfId="41" applyFont="1" applyBorder="1" applyAlignment="1">
      <alignment horizontal="center" vertical="center" textRotation="255" shrinkToFit="1"/>
    </xf>
    <xf numFmtId="0" fontId="58" fillId="0" borderId="27" xfId="41" applyFont="1" applyBorder="1" applyAlignment="1">
      <alignment horizontal="center" vertical="center" textRotation="255" shrinkToFit="1"/>
    </xf>
    <xf numFmtId="0" fontId="15" fillId="0" borderId="8" xfId="48" applyFont="1" applyBorder="1" applyAlignment="1">
      <alignment vertical="center" wrapText="1"/>
    </xf>
    <xf numFmtId="0" fontId="15" fillId="0" borderId="5" xfId="48" applyFont="1" applyBorder="1" applyAlignment="1">
      <alignment vertical="center" wrapText="1"/>
    </xf>
    <xf numFmtId="0" fontId="15" fillId="0" borderId="9" xfId="48" applyFont="1" applyBorder="1" applyAlignment="1">
      <alignment vertical="center" wrapText="1"/>
    </xf>
    <xf numFmtId="0" fontId="15" fillId="0" borderId="11" xfId="48" applyFont="1" applyBorder="1" applyAlignment="1">
      <alignment vertical="center" wrapText="1"/>
    </xf>
    <xf numFmtId="0" fontId="15" fillId="0" borderId="1" xfId="48" applyFont="1" applyBorder="1" applyAlignment="1">
      <alignment vertical="center" wrapText="1"/>
    </xf>
    <xf numFmtId="0" fontId="15" fillId="0" borderId="12" xfId="48" applyFont="1" applyBorder="1" applyAlignment="1">
      <alignment vertical="center" wrapText="1"/>
    </xf>
    <xf numFmtId="0" fontId="15" fillId="0" borderId="30" xfId="48" applyFont="1" applyBorder="1" applyAlignment="1">
      <alignment vertical="center" wrapText="1"/>
    </xf>
    <xf numFmtId="0" fontId="15" fillId="0" borderId="31" xfId="48" applyFont="1" applyBorder="1" applyAlignment="1">
      <alignment vertical="center" wrapText="1"/>
    </xf>
    <xf numFmtId="49" fontId="15" fillId="0" borderId="30" xfId="48" applyNumberFormat="1" applyFont="1" applyBorder="1" applyAlignment="1">
      <alignment vertical="center" wrapText="1"/>
    </xf>
    <xf numFmtId="0" fontId="15" fillId="0" borderId="29" xfId="48" applyFont="1" applyBorder="1" applyAlignment="1">
      <alignment horizontal="center" vertical="center" shrinkToFit="1"/>
    </xf>
    <xf numFmtId="0" fontId="15" fillId="0" borderId="30" xfId="48" applyFont="1" applyBorder="1" applyAlignment="1">
      <alignment horizontal="center" vertical="center" shrinkToFit="1"/>
    </xf>
    <xf numFmtId="0" fontId="15" fillId="0" borderId="140" xfId="48" applyFont="1" applyBorder="1" applyAlignment="1">
      <alignment horizontal="center" vertical="center" shrinkToFit="1"/>
    </xf>
    <xf numFmtId="0" fontId="108" fillId="0" borderId="121" xfId="41" applyFont="1" applyBorder="1" applyAlignment="1">
      <alignment horizontal="center" vertical="center" shrinkToFit="1"/>
    </xf>
    <xf numFmtId="0" fontId="108" fillId="0" borderId="14" xfId="41" applyFont="1" applyBorder="1" applyAlignment="1">
      <alignment horizontal="center" vertical="center" shrinkToFit="1"/>
    </xf>
    <xf numFmtId="0" fontId="108" fillId="0" borderId="143" xfId="41" applyFont="1" applyBorder="1" applyAlignment="1">
      <alignment horizontal="center" vertical="center" shrinkToFit="1"/>
    </xf>
    <xf numFmtId="0" fontId="108" fillId="0" borderId="26" xfId="41" applyFont="1" applyBorder="1" applyAlignment="1">
      <alignment horizontal="center" vertical="center" textRotation="255" shrinkToFit="1"/>
    </xf>
    <xf numFmtId="0" fontId="108" fillId="0" borderId="27" xfId="41" applyFont="1" applyBorder="1" applyAlignment="1">
      <alignment horizontal="center" vertical="center" textRotation="255" shrinkToFit="1"/>
    </xf>
    <xf numFmtId="0" fontId="108" fillId="0" borderId="160" xfId="41" applyFont="1" applyBorder="1" applyAlignment="1">
      <alignment horizontal="center" vertical="center" shrinkToFit="1"/>
    </xf>
    <xf numFmtId="0" fontId="108" fillId="0" borderId="19" xfId="41" applyFont="1" applyBorder="1" applyAlignment="1">
      <alignment horizontal="center" vertical="center" shrinkToFit="1"/>
    </xf>
    <xf numFmtId="0" fontId="108" fillId="0" borderId="204" xfId="41" applyFont="1" applyBorder="1" applyAlignment="1">
      <alignment horizontal="center" vertical="center" shrinkToFit="1"/>
    </xf>
    <xf numFmtId="0" fontId="15" fillId="0" borderId="14" xfId="48" applyFont="1" applyBorder="1" applyAlignment="1">
      <alignment vertical="center" wrapText="1"/>
    </xf>
    <xf numFmtId="0" fontId="15" fillId="0" borderId="142" xfId="48" applyFont="1" applyBorder="1" applyAlignment="1">
      <alignment vertical="center" wrapText="1"/>
    </xf>
    <xf numFmtId="0" fontId="108" fillId="0" borderId="8" xfId="41" applyFont="1" applyBorder="1" applyAlignment="1">
      <alignment vertical="center" wrapText="1"/>
    </xf>
    <xf numFmtId="0" fontId="108" fillId="0" borderId="5" xfId="41" applyFont="1" applyBorder="1" applyAlignment="1">
      <alignment vertical="center" wrapText="1"/>
    </xf>
    <xf numFmtId="0" fontId="108" fillId="0" borderId="9" xfId="41" applyFont="1" applyBorder="1" applyAlignment="1">
      <alignment vertical="center" wrapText="1"/>
    </xf>
    <xf numFmtId="0" fontId="108" fillId="0" borderId="11" xfId="41" applyFont="1" applyBorder="1" applyAlignment="1">
      <alignment vertical="center" wrapText="1"/>
    </xf>
    <xf numFmtId="0" fontId="108" fillId="0" borderId="1" xfId="41" applyFont="1" applyBorder="1" applyAlignment="1">
      <alignment vertical="center" wrapText="1"/>
    </xf>
    <xf numFmtId="0" fontId="108" fillId="0" borderId="12" xfId="41" applyFont="1" applyBorder="1" applyAlignment="1">
      <alignment vertical="center" wrapText="1"/>
    </xf>
    <xf numFmtId="0" fontId="108" fillId="0" borderId="30" xfId="41" applyFont="1" applyBorder="1" applyAlignment="1">
      <alignment vertical="center" wrapText="1"/>
    </xf>
    <xf numFmtId="0" fontId="108" fillId="0" borderId="31" xfId="41" applyFont="1" applyBorder="1" applyAlignment="1">
      <alignment vertical="center" wrapText="1"/>
    </xf>
    <xf numFmtId="0" fontId="15" fillId="0" borderId="130" xfId="48" applyFont="1" applyBorder="1" applyAlignment="1">
      <alignment horizontal="center" vertical="center" shrinkToFit="1"/>
    </xf>
    <xf numFmtId="0" fontId="15" fillId="0" borderId="22" xfId="48" applyFont="1" applyBorder="1" applyAlignment="1">
      <alignment horizontal="center" vertical="center" shrinkToFit="1"/>
    </xf>
    <xf numFmtId="0" fontId="15" fillId="0" borderId="139" xfId="48" applyFont="1" applyBorder="1" applyAlignment="1">
      <alignment horizontal="center" vertical="center" shrinkToFit="1"/>
    </xf>
    <xf numFmtId="0" fontId="15" fillId="0" borderId="70" xfId="48" applyFont="1" applyBorder="1" applyAlignment="1">
      <alignment vertical="center" textRotation="255" shrinkToFit="1"/>
    </xf>
    <xf numFmtId="0" fontId="15" fillId="0" borderId="61" xfId="48" applyFont="1" applyBorder="1" applyAlignment="1">
      <alignment vertical="center" textRotation="255" shrinkToFit="1"/>
    </xf>
    <xf numFmtId="0" fontId="15" fillId="0" borderId="69" xfId="48" applyFont="1" applyBorder="1" applyAlignment="1">
      <alignment vertical="center" textRotation="255" shrinkToFit="1"/>
    </xf>
    <xf numFmtId="0" fontId="15" fillId="0" borderId="33" xfId="48" applyFont="1" applyBorder="1" applyAlignment="1">
      <alignment vertical="center" wrapText="1"/>
    </xf>
    <xf numFmtId="0" fontId="15" fillId="0" borderId="34" xfId="48" applyFont="1" applyBorder="1" applyAlignment="1">
      <alignment vertical="center" wrapText="1"/>
    </xf>
    <xf numFmtId="0" fontId="15" fillId="0" borderId="19" xfId="48" applyFont="1" applyBorder="1" applyAlignment="1">
      <alignment vertical="center" wrapText="1"/>
    </xf>
    <xf numFmtId="0" fontId="15" fillId="0" borderId="159" xfId="48" applyFont="1" applyBorder="1" applyAlignment="1">
      <alignment vertical="center" wrapText="1"/>
    </xf>
    <xf numFmtId="0" fontId="58" fillId="0" borderId="0" xfId="41" applyFont="1">
      <alignment vertical="center"/>
    </xf>
    <xf numFmtId="58" fontId="58" fillId="0" borderId="0" xfId="41" applyNumberFormat="1" applyFont="1" applyAlignment="1">
      <alignment horizontal="center" vertical="center"/>
    </xf>
    <xf numFmtId="0" fontId="108" fillId="0" borderId="0" xfId="41" applyFont="1" applyAlignment="1">
      <alignment vertical="center" wrapText="1"/>
    </xf>
    <xf numFmtId="0" fontId="15" fillId="0" borderId="3" xfId="48" applyFont="1" applyBorder="1" applyAlignment="1">
      <alignment horizontal="center" vertical="center" shrinkToFit="1"/>
    </xf>
    <xf numFmtId="0" fontId="15" fillId="0" borderId="4" xfId="48" applyFont="1" applyBorder="1" applyAlignment="1">
      <alignment horizontal="center" vertical="center" shrinkToFit="1"/>
    </xf>
    <xf numFmtId="0" fontId="15" fillId="0" borderId="68" xfId="48" applyFont="1" applyBorder="1" applyAlignment="1">
      <alignment horizontal="center" vertical="center" shrinkToFit="1"/>
    </xf>
    <xf numFmtId="0" fontId="108" fillId="0" borderId="45" xfId="41" applyFont="1" applyBorder="1" applyAlignment="1">
      <alignment vertical="center" wrapText="1"/>
    </xf>
    <xf numFmtId="0" fontId="108" fillId="0" borderId="46" xfId="41" applyFont="1" applyBorder="1" applyAlignment="1">
      <alignment vertical="center" wrapText="1"/>
    </xf>
    <xf numFmtId="0" fontId="108" fillId="0" borderId="50" xfId="41" applyFont="1" applyBorder="1" applyAlignment="1">
      <alignment vertical="center" wrapText="1"/>
    </xf>
    <xf numFmtId="0" fontId="108" fillId="0" borderId="52" xfId="41" applyFont="1" applyBorder="1" applyAlignment="1">
      <alignment vertical="center" wrapText="1"/>
    </xf>
    <xf numFmtId="0" fontId="108" fillId="0" borderId="40" xfId="41" applyFont="1" applyBorder="1" applyAlignment="1">
      <alignment vertical="center" wrapText="1"/>
    </xf>
    <xf numFmtId="0" fontId="108" fillId="0" borderId="41" xfId="41" applyFont="1" applyBorder="1" applyAlignment="1">
      <alignment vertical="center" wrapText="1"/>
    </xf>
    <xf numFmtId="0" fontId="108" fillId="0" borderId="44" xfId="41" applyFont="1" applyBorder="1" applyAlignment="1">
      <alignment vertical="center" wrapText="1"/>
    </xf>
    <xf numFmtId="0" fontId="33" fillId="0" borderId="8" xfId="48" applyFont="1" applyBorder="1" applyAlignment="1">
      <alignment horizontal="left" vertical="center"/>
    </xf>
    <xf numFmtId="0" fontId="33" fillId="0" borderId="5" xfId="48" applyFont="1" applyBorder="1" applyAlignment="1">
      <alignment horizontal="left" vertical="center"/>
    </xf>
    <xf numFmtId="0" fontId="33" fillId="0" borderId="9" xfId="48" applyFont="1" applyBorder="1" applyAlignment="1">
      <alignment horizontal="left" vertical="center"/>
    </xf>
    <xf numFmtId="0" fontId="33" fillId="0" borderId="6" xfId="48" applyFont="1" applyBorder="1" applyAlignment="1">
      <alignment horizontal="left" vertical="center"/>
    </xf>
    <xf numFmtId="0" fontId="33" fillId="0" borderId="0" xfId="48" applyFont="1" applyAlignment="1">
      <alignment horizontal="left" vertical="center"/>
    </xf>
    <xf numFmtId="0" fontId="33" fillId="0" borderId="7" xfId="48" applyFont="1" applyBorder="1" applyAlignment="1">
      <alignment horizontal="left" vertical="center"/>
    </xf>
    <xf numFmtId="0" fontId="33" fillId="0" borderId="11" xfId="48" applyFont="1" applyBorder="1" applyAlignment="1">
      <alignment horizontal="left" vertical="center"/>
    </xf>
    <xf numFmtId="0" fontId="33" fillId="0" borderId="1" xfId="48" applyFont="1" applyBorder="1" applyAlignment="1">
      <alignment horizontal="left" vertical="center"/>
    </xf>
    <xf numFmtId="0" fontId="33" fillId="0" borderId="12" xfId="48" applyFont="1" applyBorder="1" applyAlignment="1">
      <alignment horizontal="left" vertical="center"/>
    </xf>
    <xf numFmtId="0" fontId="33" fillId="0" borderId="6" xfId="48" applyFont="1" applyBorder="1" applyAlignment="1">
      <alignment horizontal="center" vertical="center"/>
    </xf>
    <xf numFmtId="0" fontId="33" fillId="0" borderId="0" xfId="48" applyFont="1" applyAlignment="1">
      <alignment horizontal="center" vertical="center"/>
    </xf>
    <xf numFmtId="0" fontId="33" fillId="0" borderId="7" xfId="48" applyFont="1" applyBorder="1" applyAlignment="1">
      <alignment horizontal="center" vertical="center"/>
    </xf>
    <xf numFmtId="0" fontId="33" fillId="0" borderId="11" xfId="48" applyFont="1" applyBorder="1" applyAlignment="1">
      <alignment horizontal="center" vertical="center"/>
    </xf>
    <xf numFmtId="0" fontId="33" fillId="0" borderId="1" xfId="48" applyFont="1" applyBorder="1" applyAlignment="1">
      <alignment horizontal="center" vertical="center"/>
    </xf>
    <xf numFmtId="0" fontId="33" fillId="0" borderId="12" xfId="48" applyFont="1" applyBorder="1" applyAlignment="1">
      <alignment horizontal="center" vertical="center"/>
    </xf>
    <xf numFmtId="0" fontId="15" fillId="0" borderId="26" xfId="48" applyFont="1" applyBorder="1" applyAlignment="1">
      <alignment horizontal="center" vertical="center" textRotation="255" shrinkToFit="1"/>
    </xf>
    <xf numFmtId="0" fontId="15" fillId="0" borderId="27" xfId="48" applyFont="1" applyBorder="1" applyAlignment="1">
      <alignment horizontal="center" vertical="center" textRotation="255" shrinkToFit="1"/>
    </xf>
    <xf numFmtId="0" fontId="15" fillId="0" borderId="95" xfId="48" applyFont="1" applyBorder="1" applyAlignment="1">
      <alignment horizontal="center" vertical="center" textRotation="255" shrinkToFit="1"/>
    </xf>
    <xf numFmtId="0" fontId="15" fillId="0" borderId="8" xfId="48" applyFont="1" applyBorder="1" applyAlignment="1">
      <alignment horizontal="left" vertical="center" wrapText="1"/>
    </xf>
    <xf numFmtId="0" fontId="15" fillId="0" borderId="5" xfId="48" applyFont="1" applyBorder="1" applyAlignment="1">
      <alignment horizontal="left" vertical="center" wrapText="1"/>
    </xf>
    <xf numFmtId="0" fontId="15" fillId="0" borderId="9" xfId="48" applyFont="1" applyBorder="1" applyAlignment="1">
      <alignment horizontal="left" vertical="center" wrapText="1"/>
    </xf>
    <xf numFmtId="0" fontId="15" fillId="0" borderId="6" xfId="48" applyFont="1" applyBorder="1" applyAlignment="1">
      <alignment horizontal="left" vertical="center" wrapText="1"/>
    </xf>
    <xf numFmtId="0" fontId="15" fillId="0" borderId="0" xfId="48" applyFont="1" applyAlignment="1">
      <alignment horizontal="left" vertical="center" wrapText="1"/>
    </xf>
    <xf numFmtId="0" fontId="15" fillId="0" borderId="7" xfId="48" applyFont="1" applyBorder="1" applyAlignment="1">
      <alignment horizontal="left" vertical="center" wrapText="1"/>
    </xf>
    <xf numFmtId="0" fontId="15" fillId="0" borderId="11" xfId="48" applyFont="1" applyBorder="1" applyAlignment="1">
      <alignment horizontal="left" vertical="center" wrapText="1"/>
    </xf>
    <xf numFmtId="0" fontId="15" fillId="0" borderId="1" xfId="48" applyFont="1" applyBorder="1" applyAlignment="1">
      <alignment horizontal="left" vertical="center" wrapText="1"/>
    </xf>
    <xf numFmtId="0" fontId="15" fillId="0" borderId="12" xfId="48" applyFont="1" applyBorder="1" applyAlignment="1">
      <alignment horizontal="left" vertical="center" wrapText="1"/>
    </xf>
    <xf numFmtId="0" fontId="15" fillId="0" borderId="70" xfId="48" applyFont="1" applyBorder="1" applyAlignment="1">
      <alignment horizontal="center" vertical="center" textRotation="255"/>
    </xf>
    <xf numFmtId="0" fontId="15" fillId="0" borderId="61" xfId="48" applyFont="1" applyBorder="1" applyAlignment="1">
      <alignment horizontal="center" vertical="center" textRotation="255"/>
    </xf>
    <xf numFmtId="0" fontId="15" fillId="0" borderId="71" xfId="48" applyFont="1" applyBorder="1" applyAlignment="1">
      <alignment horizontal="center" vertical="center" textRotation="255"/>
    </xf>
    <xf numFmtId="0" fontId="58" fillId="0" borderId="50" xfId="41" applyFont="1" applyBorder="1" applyAlignment="1">
      <alignment horizontal="center" vertical="center"/>
    </xf>
    <xf numFmtId="0" fontId="58" fillId="0" borderId="7" xfId="41" applyFont="1" applyBorder="1" applyAlignment="1">
      <alignment horizontal="center" vertical="center"/>
    </xf>
    <xf numFmtId="0" fontId="58" fillId="0" borderId="6" xfId="41" applyFont="1" applyBorder="1" applyAlignment="1">
      <alignment horizontal="center" vertical="center"/>
    </xf>
    <xf numFmtId="0" fontId="58" fillId="0" borderId="52" xfId="41" applyFont="1" applyBorder="1" applyAlignment="1">
      <alignment horizontal="center" vertical="center"/>
    </xf>
    <xf numFmtId="0" fontId="58" fillId="0" borderId="144" xfId="41" applyFont="1" applyBorder="1" applyAlignment="1">
      <alignment horizontal="center" vertical="center"/>
    </xf>
    <xf numFmtId="0" fontId="58" fillId="0" borderId="87" xfId="41" applyFont="1" applyBorder="1" applyAlignment="1">
      <alignment horizontal="center" vertical="center"/>
    </xf>
    <xf numFmtId="0" fontId="58" fillId="0" borderId="88" xfId="41" applyFont="1" applyBorder="1" applyAlignment="1">
      <alignment horizontal="center" vertical="center"/>
    </xf>
    <xf numFmtId="0" fontId="15" fillId="0" borderId="30" xfId="48" applyFont="1" applyBorder="1" applyAlignment="1">
      <alignment horizontal="left" vertical="center" wrapText="1"/>
    </xf>
    <xf numFmtId="0" fontId="15" fillId="0" borderId="140" xfId="48" applyFont="1" applyBorder="1" applyAlignment="1">
      <alignment horizontal="left" vertical="center" wrapText="1"/>
    </xf>
    <xf numFmtId="0" fontId="15" fillId="0" borderId="33" xfId="48" applyFont="1" applyBorder="1" applyAlignment="1">
      <alignment horizontal="left" vertical="center" wrapText="1"/>
    </xf>
    <xf numFmtId="0" fontId="15" fillId="0" borderId="141" xfId="48" applyFont="1" applyBorder="1" applyAlignment="1">
      <alignment horizontal="left" vertical="center" wrapText="1"/>
    </xf>
    <xf numFmtId="0" fontId="15" fillId="0" borderId="22" xfId="48" applyFont="1" applyBorder="1" applyAlignment="1">
      <alignment horizontal="left" vertical="center" wrapText="1"/>
    </xf>
    <xf numFmtId="0" fontId="15" fillId="0" borderId="139" xfId="48" applyFont="1" applyBorder="1" applyAlignment="1">
      <alignment horizontal="left" vertical="center" wrapText="1"/>
    </xf>
    <xf numFmtId="0" fontId="15" fillId="0" borderId="46" xfId="48" applyFont="1" applyBorder="1" applyAlignment="1">
      <alignment horizontal="left" vertical="center" wrapText="1"/>
    </xf>
    <xf numFmtId="0" fontId="15" fillId="0" borderId="51" xfId="48" applyFont="1" applyBorder="1" applyAlignment="1">
      <alignment vertical="center" wrapText="1"/>
    </xf>
    <xf numFmtId="0" fontId="15" fillId="0" borderId="41" xfId="48" applyFont="1" applyBorder="1" applyAlignment="1">
      <alignment vertical="center" wrapText="1"/>
    </xf>
    <xf numFmtId="0" fontId="15" fillId="0" borderId="42" xfId="48" applyFont="1" applyBorder="1" applyAlignment="1">
      <alignment vertical="center" wrapText="1"/>
    </xf>
    <xf numFmtId="0" fontId="15" fillId="0" borderId="157" xfId="48" applyFont="1" applyBorder="1" applyAlignment="1">
      <alignment horizontal="left" vertical="center" wrapText="1"/>
    </xf>
    <xf numFmtId="0" fontId="15" fillId="0" borderId="158" xfId="48" applyFont="1" applyBorder="1" applyAlignment="1">
      <alignment horizontal="left" vertical="center" wrapText="1"/>
    </xf>
    <xf numFmtId="0" fontId="15" fillId="0" borderId="14" xfId="48" applyFont="1" applyBorder="1" applyAlignment="1">
      <alignment horizontal="left" vertical="center" wrapText="1"/>
    </xf>
    <xf numFmtId="0" fontId="15" fillId="0" borderId="143" xfId="48" applyFont="1" applyBorder="1" applyAlignment="1">
      <alignment horizontal="left" vertical="center" wrapText="1"/>
    </xf>
    <xf numFmtId="0" fontId="102" fillId="0" borderId="0" xfId="5" applyFont="1" applyAlignment="1">
      <alignment horizontal="center"/>
    </xf>
    <xf numFmtId="0" fontId="71" fillId="0" borderId="1" xfId="9" applyFont="1" applyBorder="1" applyAlignment="1">
      <alignment horizontal="left" vertical="center" shrinkToFit="1"/>
    </xf>
    <xf numFmtId="0" fontId="71" fillId="0" borderId="1" xfId="7" applyFont="1" applyBorder="1" applyAlignment="1">
      <alignment horizontal="left" vertical="center" shrinkToFit="1"/>
    </xf>
    <xf numFmtId="0" fontId="71" fillId="0" borderId="4" xfId="9" applyFont="1" applyBorder="1" applyAlignment="1">
      <alignment horizontal="left" vertical="center" shrinkToFit="1"/>
    </xf>
    <xf numFmtId="0" fontId="71" fillId="0" borderId="4" xfId="7" applyFont="1" applyBorder="1" applyAlignment="1">
      <alignment horizontal="left" vertical="center" shrinkToFit="1"/>
    </xf>
    <xf numFmtId="0" fontId="71" fillId="0" borderId="26" xfId="5" applyFont="1" applyBorder="1" applyAlignment="1">
      <alignment horizontal="center" vertical="top" wrapText="1" shrinkToFit="1"/>
    </xf>
    <xf numFmtId="0" fontId="71" fillId="0" borderId="27" xfId="5" applyFont="1" applyBorder="1" applyAlignment="1">
      <alignment horizontal="center" vertical="top" wrapText="1" shrinkToFit="1"/>
    </xf>
    <xf numFmtId="0" fontId="71" fillId="0" borderId="28" xfId="5" applyFont="1" applyBorder="1" applyAlignment="1">
      <alignment horizontal="center" vertical="top" shrinkToFit="1"/>
    </xf>
    <xf numFmtId="0" fontId="72" fillId="0" borderId="27" xfId="9" applyFont="1" applyBorder="1" applyAlignment="1">
      <alignment horizontal="center" vertical="top" shrinkToFit="1"/>
    </xf>
    <xf numFmtId="0" fontId="72" fillId="0" borderId="28" xfId="9" applyFont="1" applyBorder="1" applyAlignment="1">
      <alignment horizontal="center" vertical="top" shrinkToFit="1"/>
    </xf>
    <xf numFmtId="0" fontId="71" fillId="0" borderId="8" xfId="5" applyFont="1" applyBorder="1" applyAlignment="1">
      <alignment horizontal="center" vertical="top" wrapText="1"/>
    </xf>
    <xf numFmtId="0" fontId="72" fillId="0" borderId="5" xfId="9" applyFont="1" applyBorder="1" applyAlignment="1">
      <alignment horizontal="center" vertical="top"/>
    </xf>
    <xf numFmtId="0" fontId="72" fillId="0" borderId="9" xfId="9" applyFont="1" applyBorder="1" applyAlignment="1">
      <alignment horizontal="center" vertical="top"/>
    </xf>
    <xf numFmtId="0" fontId="71" fillId="0" borderId="6" xfId="5" applyFont="1" applyBorder="1" applyAlignment="1">
      <alignment horizontal="center" vertical="top"/>
    </xf>
    <xf numFmtId="0" fontId="72" fillId="0" borderId="0" xfId="9" applyFont="1" applyAlignment="1">
      <alignment horizontal="center" vertical="top"/>
    </xf>
    <xf numFmtId="0" fontId="72" fillId="0" borderId="7" xfId="9" applyFont="1" applyBorder="1" applyAlignment="1">
      <alignment horizontal="center" vertical="top"/>
    </xf>
    <xf numFmtId="0" fontId="72" fillId="0" borderId="11" xfId="9" applyFont="1" applyBorder="1" applyAlignment="1">
      <alignment horizontal="center" vertical="top"/>
    </xf>
    <xf numFmtId="0" fontId="72" fillId="0" borderId="1" xfId="9" applyFont="1" applyBorder="1" applyAlignment="1">
      <alignment horizontal="center" vertical="top"/>
    </xf>
    <xf numFmtId="0" fontId="72" fillId="0" borderId="12" xfId="9" applyFont="1" applyBorder="1" applyAlignment="1">
      <alignment horizontal="center" vertical="top"/>
    </xf>
    <xf numFmtId="0" fontId="71" fillId="0" borderId="8" xfId="5" applyFont="1" applyBorder="1" applyAlignment="1">
      <alignment horizontal="left" vertical="center" shrinkToFit="1"/>
    </xf>
    <xf numFmtId="0" fontId="71" fillId="0" borderId="5" xfId="5" applyFont="1" applyBorder="1" applyAlignment="1">
      <alignment horizontal="left" vertical="center" shrinkToFit="1"/>
    </xf>
    <xf numFmtId="0" fontId="71" fillId="0" borderId="123" xfId="5" applyFont="1" applyBorder="1" applyAlignment="1">
      <alignment horizontal="center" vertical="center"/>
    </xf>
    <xf numFmtId="0" fontId="72" fillId="0" borderId="123" xfId="9" applyFont="1" applyBorder="1" applyAlignment="1">
      <alignment horizontal="center" vertical="center"/>
    </xf>
    <xf numFmtId="0" fontId="72" fillId="0" borderId="124" xfId="9" applyFont="1" applyBorder="1" applyAlignment="1">
      <alignment horizontal="center" vertical="center"/>
    </xf>
    <xf numFmtId="0" fontId="71" fillId="0" borderId="111" xfId="5" applyFont="1" applyBorder="1" applyAlignment="1">
      <alignment horizontal="right" vertical="center" shrinkToFit="1"/>
    </xf>
    <xf numFmtId="0" fontId="72" fillId="0" borderId="112" xfId="9" applyFont="1" applyBorder="1" applyAlignment="1">
      <alignment horizontal="right" vertical="center"/>
    </xf>
    <xf numFmtId="0" fontId="71" fillId="0" borderId="2" xfId="5" applyFont="1" applyBorder="1" applyAlignment="1">
      <alignment horizontal="left" vertical="top" wrapText="1" shrinkToFit="1"/>
    </xf>
    <xf numFmtId="0" fontId="71" fillId="0" borderId="2" xfId="9" applyFont="1" applyBorder="1" applyAlignment="1">
      <alignment horizontal="left" vertical="top" wrapText="1" shrinkToFit="1"/>
    </xf>
    <xf numFmtId="0" fontId="71" fillId="0" borderId="26" xfId="5" applyFont="1" applyBorder="1" applyAlignment="1">
      <alignment horizontal="left" vertical="top" wrapText="1" shrinkToFit="1"/>
    </xf>
    <xf numFmtId="0" fontId="71" fillId="0" borderId="27" xfId="5" applyFont="1" applyBorder="1" applyAlignment="1">
      <alignment horizontal="left" vertical="top" shrinkToFit="1"/>
    </xf>
    <xf numFmtId="0" fontId="71" fillId="0" borderId="28" xfId="5" applyFont="1" applyBorder="1" applyAlignment="1">
      <alignment horizontal="left" vertical="top" shrinkToFit="1"/>
    </xf>
    <xf numFmtId="0" fontId="71" fillId="0" borderId="8" xfId="5" applyFont="1" applyBorder="1" applyAlignment="1">
      <alignment horizontal="left" vertical="top" wrapText="1" shrinkToFit="1"/>
    </xf>
    <xf numFmtId="0" fontId="71" fillId="0" borderId="27" xfId="9" applyFont="1" applyBorder="1" applyAlignment="1">
      <alignment vertical="top" shrinkToFit="1"/>
    </xf>
    <xf numFmtId="0" fontId="71" fillId="0" borderId="28" xfId="9" applyFont="1" applyBorder="1" applyAlignment="1">
      <alignment vertical="top" shrinkToFit="1"/>
    </xf>
    <xf numFmtId="0" fontId="71" fillId="0" borderId="6" xfId="9" applyFont="1" applyBorder="1" applyAlignment="1">
      <alignment horizontal="left" vertical="top" shrinkToFit="1"/>
    </xf>
    <xf numFmtId="0" fontId="71" fillId="0" borderId="11" xfId="9" applyFont="1" applyBorder="1" applyAlignment="1">
      <alignment horizontal="left" vertical="top" shrinkToFit="1"/>
    </xf>
    <xf numFmtId="0" fontId="46" fillId="0" borderId="3" xfId="10" applyFont="1" applyBorder="1" applyAlignment="1">
      <alignment horizontal="left" vertical="center" wrapText="1"/>
    </xf>
    <xf numFmtId="0" fontId="46" fillId="0" borderId="4" xfId="10" applyFont="1" applyBorder="1" applyAlignment="1">
      <alignment horizontal="left" vertical="center" wrapText="1"/>
    </xf>
    <xf numFmtId="0" fontId="46" fillId="0" borderId="10" xfId="10" applyFont="1" applyBorder="1" applyAlignment="1">
      <alignment horizontal="left" vertical="center" wrapText="1"/>
    </xf>
    <xf numFmtId="0" fontId="45" fillId="0" borderId="27" xfId="10" applyFont="1" applyBorder="1" applyAlignment="1">
      <alignment horizontal="center" vertical="center" textRotation="255"/>
    </xf>
    <xf numFmtId="0" fontId="45" fillId="0" borderId="28" xfId="10" applyFont="1" applyBorder="1" applyAlignment="1">
      <alignment horizontal="center" vertical="center" textRotation="255"/>
    </xf>
    <xf numFmtId="0" fontId="46" fillId="0" borderId="8" xfId="10" applyFont="1" applyBorder="1" applyAlignment="1">
      <alignment horizontal="left" vertical="center" wrapText="1"/>
    </xf>
    <xf numFmtId="0" fontId="46" fillId="0" borderId="5" xfId="10" applyFont="1" applyBorder="1" applyAlignment="1">
      <alignment horizontal="left" vertical="center" wrapText="1"/>
    </xf>
    <xf numFmtId="0" fontId="46" fillId="0" borderId="9" xfId="10" applyFont="1" applyBorder="1" applyAlignment="1">
      <alignment horizontal="left" vertical="center" wrapText="1"/>
    </xf>
    <xf numFmtId="0" fontId="46" fillId="0" borderId="11" xfId="10" applyFont="1" applyBorder="1" applyAlignment="1">
      <alignment horizontal="left" vertical="top"/>
    </xf>
    <xf numFmtId="0" fontId="46" fillId="0" borderId="1" xfId="10" applyFont="1" applyBorder="1" applyAlignment="1">
      <alignment horizontal="left" vertical="top"/>
    </xf>
    <xf numFmtId="0" fontId="46" fillId="0" borderId="12" xfId="10" applyFont="1" applyBorder="1" applyAlignment="1">
      <alignment horizontal="left" vertical="top"/>
    </xf>
    <xf numFmtId="0" fontId="46" fillId="0" borderId="3" xfId="10" applyFont="1" applyBorder="1" applyAlignment="1">
      <alignment horizontal="left" vertical="center"/>
    </xf>
    <xf numFmtId="0" fontId="46" fillId="0" borderId="4" xfId="10" applyFont="1" applyBorder="1" applyAlignment="1">
      <alignment horizontal="left" vertical="center"/>
    </xf>
    <xf numFmtId="0" fontId="46" fillId="0" borderId="10" xfId="10" applyFont="1" applyBorder="1" applyAlignment="1">
      <alignment horizontal="left" vertical="center"/>
    </xf>
    <xf numFmtId="0" fontId="45" fillId="0" borderId="8" xfId="10" applyFont="1" applyBorder="1" applyAlignment="1">
      <alignment horizontal="left" vertical="center" wrapText="1"/>
    </xf>
    <xf numFmtId="0" fontId="45" fillId="0" borderId="5" xfId="10" applyFont="1" applyBorder="1" applyAlignment="1">
      <alignment horizontal="left" vertical="center" wrapText="1"/>
    </xf>
    <xf numFmtId="0" fontId="45" fillId="0" borderId="9" xfId="10" applyFont="1" applyBorder="1" applyAlignment="1">
      <alignment horizontal="left" vertical="center" wrapText="1"/>
    </xf>
    <xf numFmtId="0" fontId="45" fillId="3" borderId="0" xfId="10" applyFont="1" applyFill="1" applyAlignment="1">
      <alignment horizontal="center" vertical="center"/>
    </xf>
    <xf numFmtId="0" fontId="45" fillId="3" borderId="1" xfId="10" applyFont="1" applyFill="1" applyBorder="1" applyAlignment="1">
      <alignment horizontal="left" vertical="center"/>
    </xf>
    <xf numFmtId="0" fontId="45" fillId="0" borderId="3" xfId="10" applyFont="1" applyBorder="1" applyAlignment="1">
      <alignment horizontal="left" vertical="center" wrapText="1"/>
    </xf>
    <xf numFmtId="0" fontId="45" fillId="0" borderId="4" xfId="10" applyFont="1" applyBorder="1" applyAlignment="1">
      <alignment horizontal="left" vertical="center" wrapText="1"/>
    </xf>
    <xf numFmtId="0" fontId="45" fillId="0" borderId="10" xfId="10" applyFont="1" applyBorder="1" applyAlignment="1">
      <alignment horizontal="left" vertical="center" wrapText="1"/>
    </xf>
    <xf numFmtId="0" fontId="45" fillId="0" borderId="2" xfId="10" applyFont="1" applyBorder="1" applyAlignment="1">
      <alignment horizontal="center" vertical="center"/>
    </xf>
    <xf numFmtId="0" fontId="46" fillId="0" borderId="4" xfId="0" applyFont="1" applyBorder="1" applyAlignment="1">
      <alignment horizontal="center" vertical="center" shrinkToFit="1"/>
    </xf>
    <xf numFmtId="0" fontId="45" fillId="0" borderId="3" xfId="10" applyFont="1" applyBorder="1" applyAlignment="1">
      <alignment horizontal="center" vertical="center"/>
    </xf>
    <xf numFmtId="0" fontId="45" fillId="0" borderId="4" xfId="10" applyFont="1" applyBorder="1" applyAlignment="1">
      <alignment horizontal="center" vertical="center"/>
    </xf>
    <xf numFmtId="0" fontId="45" fillId="0" borderId="10" xfId="10" applyFont="1" applyBorder="1" applyAlignment="1">
      <alignment horizontal="center" vertical="center"/>
    </xf>
    <xf numFmtId="0" fontId="49" fillId="0" borderId="0" xfId="10" applyFont="1" applyAlignment="1">
      <alignment horizontal="center" vertical="center"/>
    </xf>
    <xf numFmtId="0" fontId="45" fillId="0" borderId="1" xfId="10" applyFont="1" applyBorder="1" applyAlignment="1">
      <alignment horizontal="center"/>
    </xf>
    <xf numFmtId="0" fontId="45" fillId="0" borderId="1" xfId="10" applyFont="1" applyBorder="1" applyAlignment="1">
      <alignment horizontal="left"/>
    </xf>
    <xf numFmtId="0" fontId="46" fillId="0" borderId="11" xfId="10" applyFont="1" applyBorder="1" applyAlignment="1">
      <alignment horizontal="left" vertical="center" wrapText="1"/>
    </xf>
    <xf numFmtId="0" fontId="46" fillId="0" borderId="1" xfId="10" applyFont="1" applyBorder="1" applyAlignment="1">
      <alignment horizontal="left" vertical="center" wrapText="1"/>
    </xf>
    <xf numFmtId="0" fontId="46" fillId="0" borderId="12" xfId="10" applyFont="1" applyBorder="1" applyAlignment="1">
      <alignment horizontal="left" vertical="center" wrapText="1"/>
    </xf>
    <xf numFmtId="0" fontId="46" fillId="0" borderId="11" xfId="10" applyFont="1" applyBorder="1" applyAlignment="1" applyProtection="1">
      <alignment horizontal="left" vertical="top"/>
      <protection locked="0"/>
    </xf>
    <xf numFmtId="0" fontId="46" fillId="0" borderId="1" xfId="10" applyFont="1" applyBorder="1" applyAlignment="1" applyProtection="1">
      <alignment horizontal="left" vertical="top"/>
      <protection locked="0"/>
    </xf>
    <xf numFmtId="0" fontId="46" fillId="0" borderId="12" xfId="10" applyFont="1" applyBorder="1" applyAlignment="1" applyProtection="1">
      <alignment horizontal="left" vertical="top"/>
      <protection locked="0"/>
    </xf>
    <xf numFmtId="58" fontId="45" fillId="0" borderId="3" xfId="10" applyNumberFormat="1" applyFont="1" applyBorder="1" applyAlignment="1">
      <alignment horizontal="center" vertical="center"/>
    </xf>
    <xf numFmtId="58" fontId="45" fillId="0" borderId="4" xfId="10" applyNumberFormat="1" applyFont="1" applyBorder="1" applyAlignment="1">
      <alignment horizontal="center" vertical="center"/>
    </xf>
    <xf numFmtId="58" fontId="45" fillId="0" borderId="10" xfId="10" applyNumberFormat="1" applyFont="1" applyBorder="1" applyAlignment="1">
      <alignment horizontal="center" vertical="center"/>
    </xf>
    <xf numFmtId="0" fontId="46" fillId="0" borderId="4" xfId="0" applyFont="1" applyBorder="1" applyAlignment="1" applyProtection="1">
      <alignment horizontal="center" vertical="center" shrinkToFit="1"/>
      <protection locked="0"/>
    </xf>
    <xf numFmtId="0" fontId="45" fillId="0" borderId="1" xfId="10" applyFont="1" applyBorder="1" applyAlignment="1">
      <alignment horizontal="center" vertical="center"/>
    </xf>
    <xf numFmtId="0" fontId="46" fillId="0" borderId="2" xfId="10" applyFont="1" applyBorder="1" applyAlignment="1">
      <alignment horizontal="center" vertical="center"/>
    </xf>
    <xf numFmtId="0" fontId="46" fillId="0" borderId="3" xfId="10" applyFont="1" applyBorder="1" applyAlignment="1">
      <alignment horizontal="center" vertical="center"/>
    </xf>
    <xf numFmtId="0" fontId="69" fillId="0" borderId="4" xfId="0" applyFont="1" applyBorder="1"/>
    <xf numFmtId="0" fontId="46" fillId="0" borderId="4" xfId="10" applyFont="1" applyBorder="1" applyAlignment="1">
      <alignment horizontal="center" vertical="center"/>
    </xf>
    <xf numFmtId="0" fontId="46" fillId="0" borderId="10" xfId="10" applyFont="1" applyBorder="1" applyAlignment="1">
      <alignment horizontal="center" vertical="center"/>
    </xf>
    <xf numFmtId="0" fontId="46" fillId="0" borderId="6" xfId="10" applyFont="1" applyBorder="1" applyAlignment="1">
      <alignment horizontal="left" vertical="center" wrapText="1"/>
    </xf>
    <xf numFmtId="0" fontId="46" fillId="0" borderId="0" xfId="10" applyFont="1" applyAlignment="1">
      <alignment horizontal="left" vertical="center" wrapText="1"/>
    </xf>
    <xf numFmtId="0" fontId="46" fillId="0" borderId="7" xfId="10" applyFont="1" applyBorder="1" applyAlignment="1">
      <alignment horizontal="left" vertical="center" wrapText="1"/>
    </xf>
    <xf numFmtId="0" fontId="46" fillId="0" borderId="0" xfId="10" applyFont="1" applyAlignment="1">
      <alignment horizontal="left" vertical="center"/>
    </xf>
    <xf numFmtId="0" fontId="46" fillId="0" borderId="1" xfId="10" applyFont="1" applyBorder="1" applyAlignment="1">
      <alignment horizontal="left" vertical="center"/>
    </xf>
    <xf numFmtId="9" fontId="46" fillId="0" borderId="3" xfId="2" applyFont="1" applyBorder="1" applyAlignment="1">
      <alignment horizontal="center" vertical="center"/>
    </xf>
    <xf numFmtId="9" fontId="46" fillId="0" borderId="4" xfId="2" applyFont="1" applyBorder="1" applyAlignment="1">
      <alignment horizontal="center" vertical="center"/>
    </xf>
    <xf numFmtId="0" fontId="46" fillId="0" borderId="8" xfId="10" applyFont="1" applyBorder="1" applyAlignment="1">
      <alignment horizontal="left" vertical="center"/>
    </xf>
    <xf numFmtId="0" fontId="46" fillId="0" borderId="5" xfId="10" applyFont="1" applyBorder="1" applyAlignment="1">
      <alignment horizontal="left" vertical="center"/>
    </xf>
    <xf numFmtId="0" fontId="46" fillId="0" borderId="9" xfId="10" applyFont="1" applyBorder="1" applyAlignment="1">
      <alignment horizontal="left" vertical="center"/>
    </xf>
    <xf numFmtId="0" fontId="46" fillId="0" borderId="1" xfId="10" applyFont="1" applyBorder="1" applyAlignment="1">
      <alignment horizontal="center"/>
    </xf>
    <xf numFmtId="0" fontId="46" fillId="0" borderId="2" xfId="10" applyFont="1" applyBorder="1" applyAlignment="1" applyProtection="1">
      <alignment horizontal="center" vertical="center"/>
      <protection locked="0"/>
    </xf>
    <xf numFmtId="58" fontId="46" fillId="0" borderId="3" xfId="10" applyNumberFormat="1" applyFont="1" applyBorder="1" applyAlignment="1" applyProtection="1">
      <alignment horizontal="center" vertical="center"/>
      <protection locked="0"/>
    </xf>
    <xf numFmtId="58" fontId="69" fillId="0" borderId="4" xfId="0" applyNumberFormat="1" applyFont="1" applyBorder="1" applyProtection="1">
      <protection locked="0"/>
    </xf>
    <xf numFmtId="58" fontId="46" fillId="0" borderId="4" xfId="10" applyNumberFormat="1" applyFont="1" applyBorder="1" applyAlignment="1" applyProtection="1">
      <alignment horizontal="center" vertical="center"/>
      <protection locked="0"/>
    </xf>
    <xf numFmtId="58" fontId="46" fillId="0" borderId="10" xfId="10" applyNumberFormat="1" applyFont="1" applyBorder="1" applyAlignment="1" applyProtection="1">
      <alignment horizontal="center" vertical="center"/>
      <protection locked="0"/>
    </xf>
    <xf numFmtId="0" fontId="46" fillId="0" borderId="3" xfId="10" applyFont="1" applyBorder="1" applyAlignment="1" applyProtection="1">
      <alignment horizontal="center" vertical="center"/>
      <protection locked="0"/>
    </xf>
    <xf numFmtId="0" fontId="46" fillId="0" borderId="4" xfId="10" applyFont="1" applyBorder="1" applyAlignment="1" applyProtection="1">
      <alignment horizontal="center" vertical="center"/>
      <protection locked="0"/>
    </xf>
    <xf numFmtId="0" fontId="45" fillId="3" borderId="0" xfId="10" applyFont="1" applyFill="1" applyAlignment="1">
      <alignment horizontal="left" vertical="center"/>
    </xf>
    <xf numFmtId="0" fontId="46" fillId="0" borderId="3" xfId="2" applyNumberFormat="1" applyFont="1" applyBorder="1" applyAlignment="1" applyProtection="1">
      <alignment horizontal="center" vertical="center"/>
      <protection locked="0"/>
    </xf>
    <xf numFmtId="0" fontId="46" fillId="0" borderId="4" xfId="2" applyNumberFormat="1" applyFont="1" applyBorder="1" applyAlignment="1" applyProtection="1">
      <alignment horizontal="center" vertical="center"/>
      <protection locked="0"/>
    </xf>
    <xf numFmtId="0" fontId="46" fillId="0" borderId="1" xfId="10" applyFont="1" applyBorder="1" applyAlignment="1">
      <alignment horizontal="center" vertical="center"/>
    </xf>
    <xf numFmtId="0" fontId="46" fillId="0" borderId="1" xfId="10" applyFont="1" applyBorder="1" applyAlignment="1">
      <alignment horizontal="center" vertical="center" wrapText="1"/>
    </xf>
    <xf numFmtId="0" fontId="46" fillId="0" borderId="10" xfId="10" applyFont="1" applyBorder="1" applyAlignment="1" applyProtection="1">
      <alignment horizontal="center" vertical="center"/>
      <protection locked="0"/>
    </xf>
    <xf numFmtId="58" fontId="46" fillId="0" borderId="3" xfId="10" applyNumberFormat="1" applyFont="1" applyBorder="1" applyAlignment="1">
      <alignment horizontal="center" vertical="center"/>
    </xf>
    <xf numFmtId="58" fontId="46" fillId="0" borderId="4" xfId="10" applyNumberFormat="1" applyFont="1" applyBorder="1" applyAlignment="1">
      <alignment horizontal="center" vertical="center"/>
    </xf>
    <xf numFmtId="0" fontId="20" fillId="0" borderId="0" xfId="0" applyFont="1" applyAlignment="1">
      <alignment horizontal="left" vertical="center" wrapText="1"/>
    </xf>
    <xf numFmtId="0" fontId="95" fillId="0" borderId="0" xfId="0" applyFont="1" applyAlignment="1">
      <alignment horizontal="left" vertical="center" wrapText="1"/>
    </xf>
    <xf numFmtId="0" fontId="99" fillId="0" borderId="8" xfId="0" applyFont="1" applyBorder="1" applyAlignment="1" applyProtection="1">
      <alignment horizontal="left" vertical="top" wrapText="1"/>
      <protection locked="0"/>
    </xf>
    <xf numFmtId="0" fontId="99" fillId="0" borderId="5" xfId="0" applyFont="1" applyBorder="1" applyAlignment="1" applyProtection="1">
      <alignment horizontal="left" vertical="top" wrapText="1"/>
      <protection locked="0"/>
    </xf>
    <xf numFmtId="0" fontId="99" fillId="0" borderId="9" xfId="0" applyFont="1" applyBorder="1" applyAlignment="1" applyProtection="1">
      <alignment horizontal="left" vertical="top" wrapText="1"/>
      <protection locked="0"/>
    </xf>
    <xf numFmtId="0" fontId="99" fillId="0" borderId="6" xfId="0" applyFont="1" applyBorder="1" applyAlignment="1" applyProtection="1">
      <alignment horizontal="left" vertical="top" wrapText="1"/>
      <protection locked="0"/>
    </xf>
    <xf numFmtId="0" fontId="99" fillId="0" borderId="0" xfId="0" applyFont="1" applyAlignment="1" applyProtection="1">
      <alignment horizontal="left" vertical="top" wrapText="1"/>
      <protection locked="0"/>
    </xf>
    <xf numFmtId="0" fontId="99" fillId="0" borderId="7" xfId="0" applyFont="1" applyBorder="1" applyAlignment="1" applyProtection="1">
      <alignment horizontal="left" vertical="top" wrapText="1"/>
      <protection locked="0"/>
    </xf>
    <xf numFmtId="0" fontId="99" fillId="0" borderId="11" xfId="0" applyFont="1" applyBorder="1" applyAlignment="1" applyProtection="1">
      <alignment horizontal="left" vertical="top" wrapText="1"/>
      <protection locked="0"/>
    </xf>
    <xf numFmtId="0" fontId="99" fillId="0" borderId="1" xfId="0" applyFont="1" applyBorder="1" applyAlignment="1" applyProtection="1">
      <alignment horizontal="left" vertical="top" wrapText="1"/>
      <protection locked="0"/>
    </xf>
    <xf numFmtId="0" fontId="99" fillId="0" borderId="12" xfId="0" applyFont="1" applyBorder="1" applyAlignment="1" applyProtection="1">
      <alignment horizontal="left" vertical="top" wrapText="1"/>
      <protection locked="0"/>
    </xf>
    <xf numFmtId="0" fontId="98" fillId="0" borderId="0" xfId="0" applyFont="1" applyAlignment="1">
      <alignment horizontal="center" vertical="center"/>
    </xf>
    <xf numFmtId="0" fontId="99" fillId="0" borderId="1" xfId="0" applyFont="1" applyBorder="1" applyAlignment="1">
      <alignment horizontal="left" vertical="center" wrapText="1"/>
    </xf>
    <xf numFmtId="0" fontId="99" fillId="0" borderId="0" xfId="0" applyFont="1" applyAlignment="1">
      <alignment horizontal="left" vertical="center"/>
    </xf>
    <xf numFmtId="0" fontId="99" fillId="0" borderId="1" xfId="0" applyFont="1" applyBorder="1" applyAlignment="1" applyProtection="1">
      <alignment horizontal="left" vertical="center" wrapText="1"/>
      <protection locked="0"/>
    </xf>
    <xf numFmtId="0" fontId="45" fillId="0" borderId="49" xfId="0" applyFont="1" applyBorder="1" applyAlignment="1">
      <alignment horizontal="center" vertical="center"/>
    </xf>
    <xf numFmtId="0" fontId="45" fillId="0" borderId="44" xfId="0" applyFont="1" applyBorder="1" applyAlignment="1">
      <alignment horizontal="center" vertical="center"/>
    </xf>
    <xf numFmtId="0" fontId="45" fillId="0" borderId="35" xfId="0" applyFont="1" applyBorder="1" applyAlignment="1">
      <alignment horizontal="left" vertical="center"/>
    </xf>
    <xf numFmtId="0" fontId="45" fillId="0" borderId="36" xfId="0" applyFont="1" applyBorder="1" applyAlignment="1">
      <alignment horizontal="left" vertical="center"/>
    </xf>
    <xf numFmtId="0" fontId="45" fillId="0" borderId="37" xfId="0" applyFont="1" applyBorder="1" applyAlignment="1">
      <alignment horizontal="left" vertical="center"/>
    </xf>
    <xf numFmtId="0" fontId="45" fillId="0" borderId="50" xfId="0" applyFont="1" applyBorder="1" applyAlignment="1">
      <alignment horizontal="left" vertical="center"/>
    </xf>
    <xf numFmtId="0" fontId="45" fillId="0" borderId="0" xfId="0" applyFont="1" applyAlignment="1">
      <alignment horizontal="left" vertical="center"/>
    </xf>
    <xf numFmtId="0" fontId="45" fillId="0" borderId="7" xfId="0" applyFont="1" applyBorder="1" applyAlignment="1">
      <alignment horizontal="left" vertical="center"/>
    </xf>
    <xf numFmtId="0" fontId="45" fillId="0" borderId="40" xfId="0" applyFont="1" applyBorder="1" applyAlignment="1">
      <alignment horizontal="left" vertical="center"/>
    </xf>
    <xf numFmtId="0" fontId="45" fillId="0" borderId="41" xfId="0" applyFont="1" applyBorder="1" applyAlignment="1">
      <alignment horizontal="left" vertical="center"/>
    </xf>
    <xf numFmtId="0" fontId="45" fillId="0" borderId="42" xfId="0" applyFont="1" applyBorder="1" applyAlignment="1">
      <alignment horizontal="left" vertical="center"/>
    </xf>
    <xf numFmtId="0" fontId="45" fillId="0" borderId="47" xfId="0" applyFont="1" applyBorder="1" applyAlignment="1">
      <alignment horizontal="left" vertical="center" wrapText="1"/>
    </xf>
    <xf numFmtId="0" fontId="45" fillId="0" borderId="36" xfId="0" applyFont="1" applyBorder="1" applyAlignment="1">
      <alignment horizontal="left" vertical="center" wrapText="1"/>
    </xf>
    <xf numFmtId="0" fontId="45" fillId="0" borderId="37" xfId="0" applyFont="1" applyBorder="1" applyAlignment="1">
      <alignment horizontal="left" vertical="center" wrapText="1"/>
    </xf>
    <xf numFmtId="0" fontId="45" fillId="0" borderId="6" xfId="0" applyFont="1" applyBorder="1" applyAlignment="1">
      <alignment horizontal="left" vertical="center" wrapText="1"/>
    </xf>
    <xf numFmtId="0" fontId="45" fillId="0" borderId="0" xfId="0" applyFont="1" applyAlignment="1">
      <alignment horizontal="left" vertical="center" wrapText="1"/>
    </xf>
    <xf numFmtId="0" fontId="45" fillId="0" borderId="7" xfId="0" applyFont="1" applyBorder="1" applyAlignment="1">
      <alignment horizontal="left" vertical="center" wrapText="1"/>
    </xf>
    <xf numFmtId="0" fontId="45" fillId="0" borderId="51" xfId="0" applyFont="1" applyBorder="1" applyAlignment="1">
      <alignment horizontal="left" vertical="center" wrapText="1"/>
    </xf>
    <xf numFmtId="0" fontId="45" fillId="0" borderId="41" xfId="0" applyFont="1" applyBorder="1" applyAlignment="1">
      <alignment horizontal="left" vertical="center" wrapText="1"/>
    </xf>
    <xf numFmtId="0" fontId="45" fillId="0" borderId="42" xfId="0" applyFont="1" applyBorder="1" applyAlignment="1">
      <alignment horizontal="left" vertical="center" wrapText="1"/>
    </xf>
    <xf numFmtId="0" fontId="45" fillId="0" borderId="47" xfId="0" applyFont="1" applyBorder="1" applyAlignment="1" applyProtection="1">
      <alignment horizontal="center" vertical="center"/>
      <protection locked="0"/>
    </xf>
    <xf numFmtId="0" fontId="45" fillId="0" borderId="36" xfId="0" applyFont="1" applyBorder="1" applyAlignment="1" applyProtection="1">
      <alignment horizontal="center" vertical="center"/>
      <protection locked="0"/>
    </xf>
    <xf numFmtId="0" fontId="45" fillId="0" borderId="11" xfId="0" applyFont="1" applyBorder="1" applyAlignment="1" applyProtection="1">
      <alignment horizontal="center" vertical="center"/>
      <protection locked="0"/>
    </xf>
    <xf numFmtId="0" fontId="45" fillId="0" borderId="1" xfId="0" applyFont="1" applyBorder="1" applyAlignment="1" applyProtection="1">
      <alignment horizontal="center" vertical="center"/>
      <protection locked="0"/>
    </xf>
    <xf numFmtId="0" fontId="45" fillId="0" borderId="36" xfId="0" applyFont="1" applyBorder="1" applyAlignment="1">
      <alignment horizontal="center" vertical="center"/>
    </xf>
    <xf numFmtId="0" fontId="45" fillId="0" borderId="1" xfId="0" applyFont="1" applyBorder="1" applyAlignment="1">
      <alignment horizontal="center" vertical="center"/>
    </xf>
    <xf numFmtId="0" fontId="45" fillId="0" borderId="37" xfId="0" applyFont="1" applyBorder="1" applyAlignment="1">
      <alignment horizontal="center" vertical="center"/>
    </xf>
    <xf numFmtId="0" fontId="45" fillId="0" borderId="12" xfId="0" applyFont="1" applyBorder="1" applyAlignment="1">
      <alignment horizontal="center" vertical="center"/>
    </xf>
    <xf numFmtId="0" fontId="45" fillId="0" borderId="47" xfId="0" applyFont="1" applyBorder="1" applyAlignment="1">
      <alignment horizontal="center" vertical="center"/>
    </xf>
    <xf numFmtId="0" fontId="45" fillId="0" borderId="11" xfId="0" applyFont="1" applyBorder="1" applyAlignment="1">
      <alignment horizontal="center" vertical="center"/>
    </xf>
    <xf numFmtId="0" fontId="45" fillId="0" borderId="36" xfId="0" applyFont="1" applyBorder="1" applyAlignment="1" applyProtection="1">
      <alignment horizontal="left" vertical="center"/>
      <protection locked="0"/>
    </xf>
    <xf numFmtId="0" fontId="45" fillId="0" borderId="39" xfId="0" applyFont="1" applyBorder="1" applyAlignment="1" applyProtection="1">
      <alignment horizontal="left" vertical="center"/>
      <protection locked="0"/>
    </xf>
    <xf numFmtId="0" fontId="45" fillId="0" borderId="1" xfId="0" applyFont="1" applyBorder="1" applyAlignment="1" applyProtection="1">
      <alignment horizontal="left" vertical="center"/>
      <protection locked="0"/>
    </xf>
    <xf numFmtId="0" fontId="45" fillId="0" borderId="46" xfId="0" applyFont="1" applyBorder="1" applyAlignment="1" applyProtection="1">
      <alignment horizontal="left" vertical="center"/>
      <protection locked="0"/>
    </xf>
    <xf numFmtId="0" fontId="49" fillId="0" borderId="26" xfId="0" applyFont="1" applyBorder="1" applyAlignment="1" applyProtection="1">
      <alignment horizontal="center" vertical="center"/>
      <protection locked="0"/>
    </xf>
    <xf numFmtId="0" fontId="49" fillId="0" borderId="28" xfId="0" applyFont="1" applyBorder="1" applyAlignment="1" applyProtection="1">
      <alignment horizontal="center" vertical="center"/>
      <protection locked="0"/>
    </xf>
    <xf numFmtId="0" fontId="49" fillId="0" borderId="95" xfId="0" applyFont="1" applyBorder="1" applyAlignment="1" applyProtection="1">
      <alignment horizontal="center" vertical="center"/>
      <protection locked="0"/>
    </xf>
    <xf numFmtId="0" fontId="45" fillId="0" borderId="8" xfId="0" applyFont="1" applyBorder="1" applyAlignment="1">
      <alignment horizontal="center" vertical="center" wrapText="1"/>
    </xf>
    <xf numFmtId="0" fontId="45" fillId="0" borderId="5"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41" xfId="0" applyFont="1" applyBorder="1" applyAlignment="1">
      <alignment horizontal="center" vertical="center" wrapText="1"/>
    </xf>
    <xf numFmtId="0" fontId="45" fillId="0" borderId="42" xfId="0" applyFont="1" applyBorder="1" applyAlignment="1">
      <alignment horizontal="center" vertical="center" wrapText="1"/>
    </xf>
    <xf numFmtId="0" fontId="45" fillId="0" borderId="8" xfId="0" applyFont="1" applyBorder="1" applyAlignment="1">
      <alignment horizontal="center" vertical="center"/>
    </xf>
    <xf numFmtId="0" fontId="45" fillId="0" borderId="5" xfId="0" applyFont="1" applyBorder="1" applyAlignment="1">
      <alignment horizontal="center" vertical="center"/>
    </xf>
    <xf numFmtId="0" fontId="45" fillId="0" borderId="9" xfId="0" applyFont="1" applyBorder="1" applyAlignment="1">
      <alignment horizontal="center" vertical="center"/>
    </xf>
    <xf numFmtId="0" fontId="45" fillId="0" borderId="51" xfId="0" applyFont="1" applyBorder="1" applyAlignment="1">
      <alignment horizontal="center" vertical="center"/>
    </xf>
    <xf numFmtId="0" fontId="45" fillId="0" borderId="41" xfId="0" applyFont="1" applyBorder="1" applyAlignment="1">
      <alignment horizontal="center" vertical="center"/>
    </xf>
    <xf numFmtId="0" fontId="45" fillId="0" borderId="42" xfId="0" applyFont="1" applyBorder="1" applyAlignment="1">
      <alignment horizontal="center" vertical="center"/>
    </xf>
    <xf numFmtId="0" fontId="45" fillId="0" borderId="8" xfId="0" applyFont="1" applyBorder="1" applyAlignment="1" applyProtection="1">
      <alignment horizontal="center" vertical="center"/>
      <protection locked="0"/>
    </xf>
    <xf numFmtId="0" fontId="45" fillId="0" borderId="5" xfId="0" applyFont="1" applyBorder="1" applyAlignment="1" applyProtection="1">
      <alignment horizontal="center" vertical="center"/>
      <protection locked="0"/>
    </xf>
    <xf numFmtId="0" fontId="45" fillId="0" borderId="51" xfId="0" applyFont="1" applyBorder="1" applyAlignment="1" applyProtection="1">
      <alignment horizontal="center" vertical="center"/>
      <protection locked="0"/>
    </xf>
    <xf numFmtId="0" fontId="45" fillId="0" borderId="41" xfId="0" applyFont="1" applyBorder="1" applyAlignment="1" applyProtection="1">
      <alignment horizontal="center" vertical="center"/>
      <protection locked="0"/>
    </xf>
    <xf numFmtId="0" fontId="45" fillId="0" borderId="91"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95" xfId="0" applyFont="1" applyBorder="1" applyAlignment="1">
      <alignment horizontal="center" vertical="center" wrapText="1"/>
    </xf>
    <xf numFmtId="0" fontId="45" fillId="0" borderId="47" xfId="0" applyFont="1" applyBorder="1" applyAlignment="1" applyProtection="1">
      <alignment horizontal="left" vertical="center" wrapText="1"/>
      <protection locked="0"/>
    </xf>
    <xf numFmtId="0" fontId="45" fillId="0" borderId="36" xfId="0" applyFont="1" applyBorder="1" applyAlignment="1" applyProtection="1">
      <alignment horizontal="left" vertical="center" wrapText="1"/>
      <protection locked="0"/>
    </xf>
    <xf numFmtId="0" fontId="45" fillId="0" borderId="37" xfId="0" applyFont="1" applyBorder="1" applyAlignment="1" applyProtection="1">
      <alignment horizontal="left" vertical="center" wrapText="1"/>
      <protection locked="0"/>
    </xf>
    <xf numFmtId="0" fontId="45" fillId="0" borderId="6"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7" xfId="0" applyFont="1" applyBorder="1" applyAlignment="1" applyProtection="1">
      <alignment horizontal="left" vertical="center" wrapText="1"/>
      <protection locked="0"/>
    </xf>
    <xf numFmtId="0" fontId="45" fillId="0" borderId="51" xfId="0" applyFont="1" applyBorder="1" applyAlignment="1" applyProtection="1">
      <alignment horizontal="left" vertical="center" wrapText="1"/>
      <protection locked="0"/>
    </xf>
    <xf numFmtId="0" fontId="45" fillId="0" borderId="41" xfId="0" applyFont="1" applyBorder="1" applyAlignment="1" applyProtection="1">
      <alignment horizontal="left" vertical="center" wrapText="1"/>
      <protection locked="0"/>
    </xf>
    <xf numFmtId="0" fontId="45" fillId="0" borderId="42" xfId="0" applyFont="1" applyBorder="1" applyAlignment="1" applyProtection="1">
      <alignment horizontal="left" vertical="center" wrapText="1"/>
      <protection locked="0"/>
    </xf>
    <xf numFmtId="0" fontId="45" fillId="0" borderId="47" xfId="0" applyFont="1" applyBorder="1" applyAlignment="1" applyProtection="1">
      <alignment horizontal="left" vertical="center"/>
      <protection locked="0"/>
    </xf>
    <xf numFmtId="0" fontId="45" fillId="0" borderId="11" xfId="0" applyFont="1" applyBorder="1" applyAlignment="1" applyProtection="1">
      <alignment horizontal="left" vertical="center"/>
      <protection locked="0"/>
    </xf>
    <xf numFmtId="0" fontId="49" fillId="0" borderId="8" xfId="0" applyFont="1" applyBorder="1" applyAlignment="1" applyProtection="1">
      <alignment horizontal="center" vertical="center"/>
      <protection locked="0"/>
    </xf>
    <xf numFmtId="0" fontId="49" fillId="0" borderId="51" xfId="0" applyFont="1" applyBorder="1" applyAlignment="1" applyProtection="1">
      <alignment horizontal="center" vertical="center"/>
      <protection locked="0"/>
    </xf>
    <xf numFmtId="0" fontId="45" fillId="0" borderId="91" xfId="0" applyFont="1" applyBorder="1" applyAlignment="1">
      <alignment horizontal="left" vertical="center" wrapText="1"/>
    </xf>
    <xf numFmtId="0" fontId="45" fillId="0" borderId="27" xfId="0" applyFont="1" applyBorder="1" applyAlignment="1">
      <alignment horizontal="left" vertical="center" wrapText="1"/>
    </xf>
    <xf numFmtId="0" fontId="45" fillId="0" borderId="95" xfId="0" applyFont="1" applyBorder="1" applyAlignment="1">
      <alignment horizontal="left" vertical="center" wrapText="1"/>
    </xf>
    <xf numFmtId="0" fontId="94" fillId="0" borderId="47" xfId="0" applyFont="1" applyBorder="1" applyAlignment="1" applyProtection="1">
      <alignment horizontal="center" vertical="center" wrapText="1"/>
      <protection locked="0"/>
    </xf>
    <xf numFmtId="0" fontId="94" fillId="0" borderId="36" xfId="0" applyFont="1" applyBorder="1" applyAlignment="1" applyProtection="1">
      <alignment horizontal="center" vertical="center" wrapText="1"/>
      <protection locked="0"/>
    </xf>
    <xf numFmtId="0" fontId="94" fillId="0" borderId="37" xfId="0" applyFont="1" applyBorder="1" applyAlignment="1" applyProtection="1">
      <alignment horizontal="center" vertical="center" wrapText="1"/>
      <protection locked="0"/>
    </xf>
    <xf numFmtId="0" fontId="94" fillId="0" borderId="6" xfId="0" applyFont="1" applyBorder="1" applyAlignment="1" applyProtection="1">
      <alignment horizontal="center" vertical="center" wrapText="1"/>
      <protection locked="0"/>
    </xf>
    <xf numFmtId="0" fontId="94" fillId="0" borderId="0" xfId="0" applyFont="1" applyAlignment="1" applyProtection="1">
      <alignment horizontal="center" vertical="center" wrapText="1"/>
      <protection locked="0"/>
    </xf>
    <xf numFmtId="0" fontId="94" fillId="0" borderId="7" xfId="0" applyFont="1" applyBorder="1" applyAlignment="1" applyProtection="1">
      <alignment horizontal="center" vertical="center" wrapText="1"/>
      <protection locked="0"/>
    </xf>
    <xf numFmtId="0" fontId="94" fillId="0" borderId="51" xfId="0" applyFont="1" applyBorder="1" applyAlignment="1" applyProtection="1">
      <alignment horizontal="center" vertical="center" wrapText="1"/>
      <protection locked="0"/>
    </xf>
    <xf numFmtId="0" fontId="94" fillId="0" borderId="41" xfId="0" applyFont="1" applyBorder="1" applyAlignment="1" applyProtection="1">
      <alignment horizontal="center" vertical="center" wrapText="1"/>
      <protection locked="0"/>
    </xf>
    <xf numFmtId="0" fontId="94" fillId="0" borderId="42" xfId="0" applyFont="1" applyBorder="1" applyAlignment="1" applyProtection="1">
      <alignment horizontal="center" vertical="center" wrapText="1"/>
      <protection locked="0"/>
    </xf>
    <xf numFmtId="0" fontId="49" fillId="0" borderId="27" xfId="0" applyFont="1" applyBorder="1" applyAlignment="1" applyProtection="1">
      <alignment horizontal="center" vertical="center"/>
      <protection locked="0"/>
    </xf>
    <xf numFmtId="0" fontId="45" fillId="0" borderId="6" xfId="0" applyFont="1" applyBorder="1" applyAlignment="1">
      <alignment horizontal="center" vertical="center" wrapText="1"/>
    </xf>
    <xf numFmtId="0" fontId="45" fillId="0" borderId="0" xfId="0" applyFont="1" applyAlignment="1">
      <alignment horizontal="center" vertical="center" wrapText="1"/>
    </xf>
    <xf numFmtId="0" fontId="45" fillId="0" borderId="7" xfId="0" applyFont="1" applyBorder="1" applyAlignment="1">
      <alignment horizontal="center" vertical="center" wrapText="1"/>
    </xf>
    <xf numFmtId="0" fontId="45" fillId="0" borderId="6" xfId="0" applyFont="1" applyBorder="1" applyAlignment="1">
      <alignment horizontal="center" vertical="center"/>
    </xf>
    <xf numFmtId="0" fontId="45" fillId="0" borderId="0" xfId="0" applyFont="1" applyAlignment="1">
      <alignment horizontal="center" vertical="center"/>
    </xf>
    <xf numFmtId="0" fontId="45" fillId="0" borderId="7" xfId="0" applyFont="1" applyBorder="1" applyAlignment="1">
      <alignment horizontal="center" vertical="center"/>
    </xf>
    <xf numFmtId="0" fontId="45" fillId="0" borderId="6" xfId="0" applyFont="1" applyBorder="1" applyAlignment="1" applyProtection="1">
      <alignment horizontal="center" vertical="center"/>
      <protection locked="0"/>
    </xf>
    <xf numFmtId="0" fontId="45" fillId="0" borderId="0" xfId="0" applyFont="1" applyAlignment="1" applyProtection="1">
      <alignment horizontal="center" vertical="center"/>
      <protection locked="0"/>
    </xf>
    <xf numFmtId="0" fontId="45" fillId="0" borderId="72" xfId="0" applyFont="1" applyBorder="1" applyAlignment="1" applyProtection="1">
      <alignment horizontal="center" vertical="center"/>
      <protection locked="0"/>
    </xf>
    <xf numFmtId="0" fontId="45" fillId="0" borderId="73" xfId="0" applyFont="1" applyBorder="1" applyAlignment="1" applyProtection="1">
      <alignment horizontal="center" vertical="center"/>
      <protection locked="0"/>
    </xf>
    <xf numFmtId="0" fontId="45" fillId="0" borderId="8" xfId="0" applyFont="1" applyBorder="1" applyAlignment="1" applyProtection="1">
      <alignment horizontal="left" vertical="center" wrapText="1"/>
      <protection locked="0"/>
    </xf>
    <xf numFmtId="0" fontId="45" fillId="0" borderId="5" xfId="0" applyFont="1" applyBorder="1" applyAlignment="1" applyProtection="1">
      <alignment horizontal="left" vertical="center" wrapText="1"/>
      <protection locked="0"/>
    </xf>
    <xf numFmtId="0" fontId="45" fillId="0" borderId="9" xfId="0" applyFont="1" applyBorder="1" applyAlignment="1" applyProtection="1">
      <alignment horizontal="left" vertical="center" wrapText="1"/>
      <protection locked="0"/>
    </xf>
    <xf numFmtId="0" fontId="45" fillId="0" borderId="11"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12" xfId="0" applyFont="1" applyBorder="1" applyAlignment="1" applyProtection="1">
      <alignment horizontal="left" vertical="center" wrapText="1"/>
      <protection locked="0"/>
    </xf>
    <xf numFmtId="0" fontId="45" fillId="0" borderId="4" xfId="0" applyFont="1" applyBorder="1" applyAlignment="1" applyProtection="1">
      <alignment horizontal="center" vertical="center"/>
      <protection locked="0"/>
    </xf>
    <xf numFmtId="0" fontId="45" fillId="0" borderId="4" xfId="0" applyFont="1" applyBorder="1" applyAlignment="1">
      <alignment horizontal="center" vertical="center"/>
    </xf>
    <xf numFmtId="0" fontId="45" fillId="0" borderId="10" xfId="0" applyFont="1" applyBorder="1" applyAlignment="1">
      <alignment horizontal="center" vertical="center"/>
    </xf>
    <xf numFmtId="0" fontId="45" fillId="0" borderId="2" xfId="0" applyFont="1" applyBorder="1" applyAlignment="1">
      <alignment horizontal="center" vertical="center"/>
    </xf>
    <xf numFmtId="0" fontId="45" fillId="0" borderId="2" xfId="0" applyFont="1" applyBorder="1" applyAlignment="1" applyProtection="1">
      <alignment horizontal="left" vertical="center"/>
      <protection locked="0"/>
    </xf>
    <xf numFmtId="0" fontId="45" fillId="0" borderId="67" xfId="0" applyFont="1" applyBorder="1" applyAlignment="1" applyProtection="1">
      <alignment horizontal="left" vertical="center"/>
      <protection locked="0"/>
    </xf>
    <xf numFmtId="0" fontId="45" fillId="0" borderId="8" xfId="0" applyFont="1" applyBorder="1" applyAlignment="1" applyProtection="1">
      <alignment horizontal="left" vertical="center"/>
      <protection locked="0"/>
    </xf>
    <xf numFmtId="0" fontId="45" fillId="0" borderId="5" xfId="0" applyFont="1" applyBorder="1" applyAlignment="1" applyProtection="1">
      <alignment horizontal="left" vertical="center"/>
      <protection locked="0"/>
    </xf>
    <xf numFmtId="0" fontId="45" fillId="0" borderId="9" xfId="0" applyFont="1" applyBorder="1" applyAlignment="1" applyProtection="1">
      <alignment horizontal="left" vertical="center"/>
      <protection locked="0"/>
    </xf>
    <xf numFmtId="0" fontId="45" fillId="0" borderId="51" xfId="0" applyFont="1" applyBorder="1" applyAlignment="1" applyProtection="1">
      <alignment horizontal="left" vertical="center"/>
      <protection locked="0"/>
    </xf>
    <xf numFmtId="0" fontId="45" fillId="0" borderId="41" xfId="0" applyFont="1" applyBorder="1" applyAlignment="1" applyProtection="1">
      <alignment horizontal="left" vertical="center"/>
      <protection locked="0"/>
    </xf>
    <xf numFmtId="0" fontId="45" fillId="0" borderId="42" xfId="0" applyFont="1" applyBorder="1" applyAlignment="1" applyProtection="1">
      <alignment horizontal="left" vertical="center"/>
      <protection locked="0"/>
    </xf>
    <xf numFmtId="0" fontId="45" fillId="0" borderId="3" xfId="0" applyFont="1" applyBorder="1" applyAlignment="1" applyProtection="1">
      <alignment horizontal="center" vertical="center"/>
      <protection locked="0"/>
    </xf>
    <xf numFmtId="0" fontId="45" fillId="0" borderId="72" xfId="0" applyFont="1" applyBorder="1" applyAlignment="1">
      <alignment horizontal="center" vertical="center" wrapText="1"/>
    </xf>
    <xf numFmtId="0" fontId="45" fillId="0" borderId="73" xfId="0" applyFont="1" applyBorder="1" applyAlignment="1">
      <alignment horizontal="center" vertical="center" wrapText="1"/>
    </xf>
    <xf numFmtId="0" fontId="45" fillId="0" borderId="74" xfId="0" applyFont="1" applyBorder="1" applyAlignment="1">
      <alignment horizontal="center" vertical="center" wrapText="1"/>
    </xf>
    <xf numFmtId="0" fontId="45" fillId="0" borderId="72" xfId="0" applyFont="1" applyBorder="1" applyAlignment="1">
      <alignment horizontal="center" vertical="center"/>
    </xf>
    <xf numFmtId="0" fontId="45" fillId="0" borderId="73" xfId="0" applyFont="1" applyBorder="1" applyAlignment="1">
      <alignment horizontal="center" vertical="center"/>
    </xf>
    <xf numFmtId="0" fontId="45" fillId="0" borderId="74" xfId="0" applyFont="1" applyBorder="1" applyAlignment="1">
      <alignment horizontal="center" vertical="center"/>
    </xf>
    <xf numFmtId="0" fontId="12" fillId="0" borderId="6" xfId="0" applyFont="1" applyBorder="1" applyAlignment="1">
      <alignment horizontal="left" vertical="center" wrapText="1"/>
    </xf>
    <xf numFmtId="0" fontId="12" fillId="0" borderId="0" xfId="0" applyFont="1" applyAlignment="1">
      <alignment horizontal="left" vertical="center" wrapText="1"/>
    </xf>
    <xf numFmtId="0" fontId="12" fillId="0" borderId="7" xfId="0" applyFont="1" applyBorder="1" applyAlignment="1">
      <alignment horizontal="left" vertical="center" wrapText="1"/>
    </xf>
    <xf numFmtId="0" fontId="12" fillId="0" borderId="51" xfId="0" applyFont="1" applyBorder="1" applyAlignment="1">
      <alignment horizontal="left" vertical="center" wrapText="1"/>
    </xf>
    <xf numFmtId="0" fontId="12" fillId="0" borderId="41" xfId="0" applyFont="1" applyBorder="1" applyAlignment="1">
      <alignment horizontal="left" vertical="center" wrapText="1"/>
    </xf>
    <xf numFmtId="0" fontId="12" fillId="0" borderId="42" xfId="0" applyFont="1" applyBorder="1" applyAlignment="1">
      <alignment horizontal="left" vertical="center" wrapText="1"/>
    </xf>
    <xf numFmtId="0" fontId="45" fillId="0" borderId="27" xfId="0" applyFont="1" applyBorder="1" applyAlignment="1">
      <alignment horizontal="center" vertical="center" textRotation="255"/>
    </xf>
    <xf numFmtId="0" fontId="45" fillId="0" borderId="95" xfId="0" applyFont="1" applyBorder="1" applyAlignment="1">
      <alignment horizontal="center" vertical="center" textRotation="255"/>
    </xf>
    <xf numFmtId="0" fontId="45" fillId="0" borderId="28" xfId="0" applyFont="1" applyBorder="1" applyAlignment="1">
      <alignment horizontal="center" vertical="center"/>
    </xf>
    <xf numFmtId="0" fontId="45" fillId="0" borderId="52" xfId="0" applyFont="1" applyBorder="1" applyAlignment="1">
      <alignment horizontal="center" vertical="center"/>
    </xf>
    <xf numFmtId="0" fontId="45" fillId="0" borderId="28" xfId="0" applyFont="1" applyBorder="1" applyAlignment="1" applyProtection="1">
      <alignment horizontal="left" vertical="center"/>
      <protection locked="0"/>
    </xf>
    <xf numFmtId="0" fontId="45" fillId="0" borderId="66" xfId="0" applyFont="1" applyBorder="1" applyAlignment="1" applyProtection="1">
      <alignment horizontal="left" vertical="center"/>
      <protection locked="0"/>
    </xf>
    <xf numFmtId="0" fontId="45" fillId="0" borderId="49" xfId="0" applyFont="1" applyBorder="1" applyAlignment="1" applyProtection="1">
      <alignment horizontal="left" vertical="center"/>
      <protection locked="0"/>
    </xf>
    <xf numFmtId="0" fontId="49" fillId="0" borderId="6" xfId="0" applyFont="1" applyBorder="1" applyAlignment="1" applyProtection="1">
      <alignment horizontal="center" vertical="center"/>
      <protection locked="0"/>
    </xf>
    <xf numFmtId="0" fontId="79" fillId="0" borderId="35" xfId="0" applyFont="1" applyBorder="1" applyAlignment="1">
      <alignment horizontal="left" vertical="center"/>
    </xf>
    <xf numFmtId="0" fontId="79" fillId="0" borderId="36" xfId="0" applyFont="1" applyBorder="1" applyAlignment="1">
      <alignment horizontal="left" vertical="center"/>
    </xf>
    <xf numFmtId="0" fontId="45" fillId="0" borderId="8" xfId="0" applyFont="1" applyBorder="1" applyAlignment="1">
      <alignment horizontal="left" vertical="center" wrapText="1"/>
    </xf>
    <xf numFmtId="0" fontId="45" fillId="0" borderId="5" xfId="0" applyFont="1" applyBorder="1" applyAlignment="1">
      <alignment horizontal="left" vertical="center" wrapText="1"/>
    </xf>
    <xf numFmtId="0" fontId="45" fillId="0" borderId="9" xfId="0" applyFont="1" applyBorder="1" applyAlignment="1">
      <alignment horizontal="left" vertical="center" wrapText="1"/>
    </xf>
    <xf numFmtId="0" fontId="45" fillId="0" borderId="51" xfId="0" applyFont="1" applyBorder="1" applyAlignment="1">
      <alignment horizontal="left" vertical="center"/>
    </xf>
    <xf numFmtId="0" fontId="45" fillId="0" borderId="90" xfId="0" applyFont="1" applyBorder="1" applyAlignment="1">
      <alignment horizontal="left" vertical="center"/>
    </xf>
    <xf numFmtId="0" fontId="45" fillId="0" borderId="38" xfId="0" applyFont="1" applyBorder="1" applyAlignment="1">
      <alignment horizontal="left" vertical="center"/>
    </xf>
    <xf numFmtId="0" fontId="45" fillId="0" borderId="59" xfId="0" applyFont="1" applyBorder="1" applyAlignment="1" applyProtection="1">
      <alignment horizontal="left" vertical="center"/>
      <protection locked="0"/>
    </xf>
    <xf numFmtId="0" fontId="45" fillId="0" borderId="62" xfId="0" applyFont="1" applyBorder="1" applyAlignment="1" applyProtection="1">
      <alignment horizontal="left" vertical="center"/>
      <protection locked="0"/>
    </xf>
    <xf numFmtId="0" fontId="45" fillId="0" borderId="118" xfId="0" applyFont="1" applyBorder="1" applyAlignment="1" applyProtection="1">
      <alignment horizontal="left" vertical="center"/>
      <protection locked="0"/>
    </xf>
    <xf numFmtId="0" fontId="45" fillId="0" borderId="106" xfId="0" applyFont="1" applyBorder="1" applyAlignment="1">
      <alignment horizontal="left" vertical="center" wrapText="1"/>
    </xf>
    <xf numFmtId="0" fontId="45" fillId="0" borderId="4" xfId="0" applyFont="1" applyBorder="1" applyAlignment="1">
      <alignment horizontal="left" vertical="center" wrapText="1"/>
    </xf>
    <xf numFmtId="0" fontId="45" fillId="0" borderId="10" xfId="0" applyFont="1" applyBorder="1" applyAlignment="1">
      <alignment horizontal="left" vertical="center" wrapText="1"/>
    </xf>
    <xf numFmtId="0" fontId="45" fillId="0" borderId="3" xfId="0" applyFont="1" applyBorder="1" applyAlignment="1" applyProtection="1">
      <alignment horizontal="left" vertical="center"/>
      <protection locked="0"/>
    </xf>
    <xf numFmtId="0" fontId="45" fillId="0" borderId="4" xfId="0" applyFont="1" applyBorder="1" applyAlignment="1" applyProtection="1">
      <alignment horizontal="left" vertical="center"/>
      <protection locked="0"/>
    </xf>
    <xf numFmtId="0" fontId="45" fillId="0" borderId="68" xfId="0" applyFont="1" applyBorder="1" applyAlignment="1" applyProtection="1">
      <alignment horizontal="left" vertical="center"/>
      <protection locked="0"/>
    </xf>
    <xf numFmtId="0" fontId="45" fillId="0" borderId="48" xfId="0" applyFont="1" applyBorder="1" applyAlignment="1">
      <alignment horizontal="left" vertical="center"/>
    </xf>
    <xf numFmtId="0" fontId="45" fillId="0" borderId="5" xfId="0" applyFont="1" applyBorder="1" applyAlignment="1">
      <alignment horizontal="left" vertical="center"/>
    </xf>
    <xf numFmtId="0" fontId="45" fillId="0" borderId="9" xfId="0" applyFont="1" applyBorder="1" applyAlignment="1">
      <alignment horizontal="left" vertical="center"/>
    </xf>
    <xf numFmtId="0" fontId="45" fillId="0" borderId="46" xfId="0" applyFont="1" applyBorder="1" applyAlignment="1">
      <alignment horizontal="center" vertical="center"/>
    </xf>
    <xf numFmtId="0" fontId="49" fillId="0" borderId="11" xfId="0" applyFont="1" applyBorder="1" applyAlignment="1" applyProtection="1">
      <alignment horizontal="center" vertical="center"/>
      <protection locked="0"/>
    </xf>
    <xf numFmtId="0" fontId="45" fillId="0" borderId="11"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11" xfId="0" applyFont="1" applyBorder="1" applyAlignment="1">
      <alignment horizontal="left" vertical="center" wrapText="1"/>
    </xf>
    <xf numFmtId="0" fontId="45" fillId="0" borderId="1" xfId="0" applyFont="1" applyBorder="1" applyAlignment="1">
      <alignment horizontal="left" vertical="center" wrapText="1"/>
    </xf>
    <xf numFmtId="0" fontId="45" fillId="0" borderId="9" xfId="0" applyFont="1" applyBorder="1" applyAlignment="1" applyProtection="1">
      <alignment horizontal="center" vertical="center"/>
      <protection locked="0"/>
    </xf>
    <xf numFmtId="0" fontId="45" fillId="0" borderId="7" xfId="0" applyFont="1" applyBorder="1" applyAlignment="1" applyProtection="1">
      <alignment horizontal="center" vertical="center"/>
      <protection locked="0"/>
    </xf>
    <xf numFmtId="0" fontId="45" fillId="0" borderId="49" xfId="0" applyFont="1" applyBorder="1" applyAlignment="1" applyProtection="1">
      <alignment horizontal="center" vertical="center"/>
      <protection locked="0"/>
    </xf>
    <xf numFmtId="0" fontId="45" fillId="0" borderId="52" xfId="0" applyFont="1" applyBorder="1" applyAlignment="1" applyProtection="1">
      <alignment horizontal="center" vertical="center"/>
      <protection locked="0"/>
    </xf>
    <xf numFmtId="0" fontId="71" fillId="0" borderId="35" xfId="0" applyFont="1" applyBorder="1" applyAlignment="1">
      <alignment vertical="center"/>
    </xf>
    <xf numFmtId="0" fontId="71" fillId="0" borderId="36" xfId="0" applyFont="1" applyBorder="1" applyAlignment="1">
      <alignment vertical="center"/>
    </xf>
    <xf numFmtId="0" fontId="71" fillId="0" borderId="37" xfId="0" applyFont="1" applyBorder="1" applyAlignment="1">
      <alignment vertical="center"/>
    </xf>
    <xf numFmtId="0" fontId="71" fillId="0" borderId="50" xfId="0" applyFont="1" applyBorder="1" applyAlignment="1">
      <alignment vertical="center"/>
    </xf>
    <xf numFmtId="0" fontId="71" fillId="0" borderId="7" xfId="0" applyFont="1" applyBorder="1" applyAlignment="1">
      <alignment vertical="center"/>
    </xf>
    <xf numFmtId="0" fontId="71" fillId="0" borderId="40" xfId="0" applyFont="1" applyBorder="1" applyAlignment="1">
      <alignment vertical="center"/>
    </xf>
    <xf numFmtId="0" fontId="71" fillId="0" borderId="41" xfId="0" applyFont="1" applyBorder="1" applyAlignment="1">
      <alignment vertical="center"/>
    </xf>
    <xf numFmtId="0" fontId="71" fillId="0" borderId="42" xfId="0" applyFont="1" applyBorder="1" applyAlignment="1">
      <alignment vertical="center"/>
    </xf>
    <xf numFmtId="0" fontId="49" fillId="0" borderId="91" xfId="0" applyFont="1" applyBorder="1" applyAlignment="1" applyProtection="1">
      <alignment horizontal="center" vertical="center"/>
      <protection locked="0"/>
    </xf>
    <xf numFmtId="0" fontId="79" fillId="0" borderId="35" xfId="0" applyFont="1" applyBorder="1" applyAlignment="1">
      <alignment vertical="center"/>
    </xf>
    <xf numFmtId="0" fontId="79" fillId="0" borderId="36" xfId="0" applyFont="1" applyBorder="1" applyAlignment="1">
      <alignment vertical="center"/>
    </xf>
    <xf numFmtId="0" fontId="45" fillId="0" borderId="6" xfId="0" applyFont="1" applyBorder="1" applyAlignment="1">
      <alignment horizontal="left" vertical="center"/>
    </xf>
    <xf numFmtId="0" fontId="45" fillId="0" borderId="3" xfId="0" applyFont="1" applyBorder="1" applyAlignment="1">
      <alignment horizontal="left" vertical="center" wrapText="1"/>
    </xf>
    <xf numFmtId="0" fontId="45" fillId="0" borderId="3" xfId="0" applyFont="1" applyBorder="1" applyAlignment="1">
      <alignment horizontal="center" vertical="center" wrapText="1"/>
    </xf>
    <xf numFmtId="0" fontId="45" fillId="0" borderId="105" xfId="0" applyFont="1" applyBorder="1" applyAlignment="1">
      <alignment horizontal="left" vertical="center"/>
    </xf>
    <xf numFmtId="0" fontId="45" fillId="0" borderId="62" xfId="0" applyFont="1" applyBorder="1" applyAlignment="1">
      <alignment horizontal="left" vertical="center"/>
    </xf>
    <xf numFmtId="0" fontId="45" fillId="0" borderId="59" xfId="0" applyFont="1" applyBorder="1" applyAlignment="1">
      <alignment horizontal="left" vertical="center" wrapText="1"/>
    </xf>
    <xf numFmtId="0" fontId="45" fillId="0" borderId="59" xfId="0" applyFont="1" applyBorder="1" applyAlignment="1">
      <alignment horizontal="center" vertical="center"/>
    </xf>
    <xf numFmtId="0" fontId="45" fillId="0" borderId="62" xfId="0" applyFont="1" applyBorder="1" applyAlignment="1">
      <alignment horizontal="center" vertical="center"/>
    </xf>
    <xf numFmtId="0" fontId="45" fillId="0" borderId="12" xfId="0" applyFont="1" applyBorder="1" applyAlignment="1">
      <alignment horizontal="left" vertical="center" wrapText="1"/>
    </xf>
    <xf numFmtId="0" fontId="48" fillId="0" borderId="0" xfId="0" applyFont="1" applyAlignment="1">
      <alignment horizontal="center" vertical="center"/>
    </xf>
    <xf numFmtId="0" fontId="28" fillId="0" borderId="41" xfId="0" applyFont="1" applyBorder="1" applyAlignment="1">
      <alignment horizontal="right" vertical="center"/>
    </xf>
    <xf numFmtId="0" fontId="24" fillId="0" borderId="41" xfId="0" applyFont="1" applyBorder="1" applyAlignment="1">
      <alignment horizontal="left" vertical="center" wrapText="1"/>
    </xf>
    <xf numFmtId="0" fontId="24" fillId="0" borderId="41" xfId="0" applyFont="1" applyBorder="1" applyAlignment="1">
      <alignment horizontal="left" vertical="center"/>
    </xf>
    <xf numFmtId="0" fontId="45" fillId="0" borderId="59" xfId="0" applyFont="1" applyBorder="1" applyAlignment="1">
      <alignment horizontal="left" vertical="center"/>
    </xf>
    <xf numFmtId="0" fontId="45" fillId="0" borderId="60" xfId="0" applyFont="1" applyBorder="1" applyAlignment="1">
      <alignment horizontal="left" vertical="center"/>
    </xf>
    <xf numFmtId="186" fontId="45" fillId="0" borderId="59" xfId="0" applyNumberFormat="1" applyFont="1" applyBorder="1" applyAlignment="1">
      <alignment horizontal="left" vertical="center"/>
    </xf>
    <xf numFmtId="186" fontId="45" fillId="0" borderId="62" xfId="0" applyNumberFormat="1" applyFont="1" applyBorder="1" applyAlignment="1">
      <alignment horizontal="left" vertical="center"/>
    </xf>
    <xf numFmtId="186" fontId="45" fillId="0" borderId="118" xfId="0" applyNumberFormat="1" applyFont="1" applyBorder="1" applyAlignment="1">
      <alignment horizontal="left" vertical="center"/>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4" xfId="0" applyFont="1" applyBorder="1" applyAlignment="1">
      <alignment horizontal="left" vertical="center"/>
    </xf>
    <xf numFmtId="0" fontId="45" fillId="0" borderId="75" xfId="0" applyFont="1" applyBorder="1" applyAlignment="1">
      <alignment horizontal="left" vertical="center"/>
    </xf>
    <xf numFmtId="0" fontId="14" fillId="7" borderId="3" xfId="0" applyFont="1" applyFill="1" applyBorder="1" applyAlignment="1">
      <alignment horizontal="left" vertical="center" wrapText="1" shrinkToFit="1"/>
    </xf>
    <xf numFmtId="0" fontId="14" fillId="7" borderId="4" xfId="0" applyFont="1" applyFill="1" applyBorder="1" applyAlignment="1">
      <alignment horizontal="left" vertical="center" wrapText="1" shrinkToFit="1"/>
    </xf>
    <xf numFmtId="0" fontId="14" fillId="7" borderId="10" xfId="0" applyFont="1" applyFill="1" applyBorder="1" applyAlignment="1">
      <alignment horizontal="left" vertical="center" wrapText="1" shrinkToFit="1"/>
    </xf>
    <xf numFmtId="0" fontId="0" fillId="0" borderId="29" xfId="0" applyBorder="1" applyAlignment="1" applyProtection="1">
      <alignment horizontal="center" vertical="center" wrapText="1" shrinkToFit="1"/>
      <protection locked="0"/>
    </xf>
    <xf numFmtId="0" fontId="0" fillId="0" borderId="30" xfId="0" applyBorder="1" applyAlignment="1" applyProtection="1">
      <alignment horizontal="center" vertical="center" wrapText="1" shrinkToFit="1"/>
      <protection locked="0"/>
    </xf>
    <xf numFmtId="0" fontId="0" fillId="0" borderId="31" xfId="0" applyBorder="1" applyAlignment="1" applyProtection="1">
      <alignment horizontal="center" vertical="center" wrapText="1" shrinkToFit="1"/>
      <protection locked="0"/>
    </xf>
    <xf numFmtId="0" fontId="0" fillId="0" borderId="130" xfId="0" applyBorder="1" applyAlignment="1" applyProtection="1">
      <alignment horizontal="center" vertical="center" wrapText="1" shrinkToFit="1"/>
      <protection locked="0"/>
    </xf>
    <xf numFmtId="0" fontId="0" fillId="0" borderId="22" xfId="0" applyBorder="1" applyAlignment="1" applyProtection="1">
      <alignment horizontal="center" vertical="center" wrapText="1" shrinkToFit="1"/>
      <protection locked="0"/>
    </xf>
    <xf numFmtId="0" fontId="0" fillId="0" borderId="134" xfId="0" applyBorder="1" applyAlignment="1" applyProtection="1">
      <alignment horizontal="center" vertical="center" wrapText="1" shrinkToFit="1"/>
      <protection locked="0"/>
    </xf>
    <xf numFmtId="0" fontId="0" fillId="0" borderId="121" xfId="0" applyBorder="1" applyAlignment="1" applyProtection="1">
      <alignment horizontal="center" vertical="center" wrapText="1" shrinkToFit="1"/>
      <protection locked="0"/>
    </xf>
    <xf numFmtId="0" fontId="0" fillId="0" borderId="14" xfId="0" applyBorder="1" applyAlignment="1" applyProtection="1">
      <alignment horizontal="center" vertical="center" wrapText="1" shrinkToFit="1"/>
      <protection locked="0"/>
    </xf>
    <xf numFmtId="0" fontId="0" fillId="0" borderId="142" xfId="0" applyBorder="1" applyAlignment="1" applyProtection="1">
      <alignment horizontal="center" vertical="center" wrapText="1" shrinkToFit="1"/>
      <protection locked="0"/>
    </xf>
    <xf numFmtId="177" fontId="0" fillId="0" borderId="130" xfId="0" applyNumberFormat="1" applyBorder="1" applyAlignment="1" applyProtection="1">
      <alignment horizontal="center" vertical="center" wrapText="1"/>
      <protection locked="0"/>
    </xf>
    <xf numFmtId="177" fontId="0" fillId="0" borderId="134" xfId="0" applyNumberFormat="1" applyBorder="1" applyAlignment="1" applyProtection="1">
      <alignment horizontal="center" vertical="center" wrapText="1"/>
      <protection locked="0"/>
    </xf>
    <xf numFmtId="177" fontId="0" fillId="0" borderId="32" xfId="0" applyNumberFormat="1" applyBorder="1" applyAlignment="1" applyProtection="1">
      <alignment horizontal="center" vertical="center" wrapText="1"/>
      <protection locked="0"/>
    </xf>
    <xf numFmtId="177" fontId="0" fillId="0" borderId="34" xfId="0" applyNumberFormat="1" applyBorder="1" applyAlignment="1" applyProtection="1">
      <alignment horizontal="center" vertical="center" wrapText="1"/>
      <protection locked="0"/>
    </xf>
    <xf numFmtId="181" fontId="0" fillId="0" borderId="130" xfId="0" applyNumberFormat="1" applyBorder="1" applyAlignment="1" applyProtection="1">
      <alignment horizontal="center" vertical="center" shrinkToFit="1"/>
      <protection locked="0"/>
    </xf>
    <xf numFmtId="181" fontId="0" fillId="0" borderId="22" xfId="0" applyNumberFormat="1" applyBorder="1" applyAlignment="1" applyProtection="1">
      <alignment horizontal="center" vertical="center" shrinkToFit="1"/>
      <protection locked="0"/>
    </xf>
    <xf numFmtId="181" fontId="0" fillId="0" borderId="32" xfId="0" applyNumberFormat="1" applyBorder="1" applyAlignment="1" applyProtection="1">
      <alignment horizontal="center" vertical="center" shrinkToFit="1"/>
      <protection locked="0"/>
    </xf>
    <xf numFmtId="181" fontId="0" fillId="0" borderId="33" xfId="0" applyNumberFormat="1" applyBorder="1" applyAlignment="1" applyProtection="1">
      <alignment horizontal="center" vertical="center" shrinkToFit="1"/>
      <protection locked="0"/>
    </xf>
    <xf numFmtId="0" fontId="0" fillId="0" borderId="3" xfId="0" applyBorder="1" applyAlignment="1">
      <alignment horizontal="center" vertical="center" shrinkToFit="1"/>
    </xf>
    <xf numFmtId="0" fontId="0" fillId="0" borderId="10" xfId="0" applyBorder="1" applyAlignment="1">
      <alignment horizontal="center" vertical="center" shrinkToFit="1"/>
    </xf>
    <xf numFmtId="177" fontId="0" fillId="7" borderId="3" xfId="0" applyNumberFormat="1" applyFill="1" applyBorder="1" applyAlignment="1">
      <alignment horizontal="center" vertical="center" wrapText="1"/>
    </xf>
    <xf numFmtId="177" fontId="0" fillId="7" borderId="10" xfId="0" applyNumberFormat="1" applyFill="1" applyBorder="1" applyAlignment="1">
      <alignment horizontal="center" vertical="center" wrapText="1"/>
    </xf>
    <xf numFmtId="177" fontId="0" fillId="0" borderId="29" xfId="0" applyNumberFormat="1" applyBorder="1" applyAlignment="1" applyProtection="1">
      <alignment horizontal="center" vertical="center" wrapText="1"/>
      <protection locked="0"/>
    </xf>
    <xf numFmtId="177" fontId="0" fillId="0" borderId="31" xfId="0" applyNumberFormat="1" applyBorder="1" applyAlignment="1" applyProtection="1">
      <alignment horizontal="center" vertical="center" wrapText="1"/>
      <protection locked="0"/>
    </xf>
    <xf numFmtId="56" fontId="0" fillId="7" borderId="3" xfId="0" applyNumberFormat="1" applyFill="1" applyBorder="1" applyAlignment="1">
      <alignment horizontal="center" vertical="center" shrinkToFit="1"/>
    </xf>
    <xf numFmtId="0" fontId="0" fillId="7" borderId="4" xfId="0" applyFill="1" applyBorder="1" applyAlignment="1">
      <alignment horizontal="center" vertical="center" shrinkToFit="1"/>
    </xf>
    <xf numFmtId="181" fontId="0" fillId="0" borderId="29" xfId="0" applyNumberFormat="1" applyBorder="1" applyAlignment="1" applyProtection="1">
      <alignment horizontal="center" vertical="center" shrinkToFit="1"/>
      <protection locked="0"/>
    </xf>
    <xf numFmtId="181" fontId="0" fillId="0" borderId="30" xfId="0" applyNumberFormat="1" applyBorder="1" applyAlignment="1" applyProtection="1">
      <alignment horizontal="center" vertical="center" shrinkToFit="1"/>
      <protection locked="0"/>
    </xf>
    <xf numFmtId="0" fontId="33" fillId="0" borderId="2" xfId="41" applyFont="1" applyBorder="1" applyAlignment="1">
      <alignment horizontal="center" vertical="center" textRotation="255" shrinkToFit="1"/>
    </xf>
    <xf numFmtId="0" fontId="0" fillId="7" borderId="2" xfId="0" applyFill="1" applyBorder="1" applyAlignment="1">
      <alignment horizontal="center" vertical="center"/>
    </xf>
    <xf numFmtId="0" fontId="0" fillId="0" borderId="32" xfId="0" applyBorder="1" applyAlignment="1" applyProtection="1">
      <alignment horizontal="center" vertical="center" wrapText="1" shrinkToFit="1"/>
      <protection locked="0"/>
    </xf>
    <xf numFmtId="0" fontId="0" fillId="0" borderId="33" xfId="0" applyBorder="1" applyAlignment="1" applyProtection="1">
      <alignment horizontal="center" vertical="center" wrapText="1" shrinkToFit="1"/>
      <protection locked="0"/>
    </xf>
    <xf numFmtId="0" fontId="0" fillId="0" borderId="34" xfId="0" applyBorder="1" applyAlignment="1" applyProtection="1">
      <alignment horizontal="center" vertical="center" wrapText="1" shrinkToFit="1"/>
      <protection locked="0"/>
    </xf>
    <xf numFmtId="0" fontId="0" fillId="0" borderId="160" xfId="0" applyBorder="1" applyAlignment="1" applyProtection="1">
      <alignment horizontal="center" vertical="center" wrapText="1" shrinkToFit="1"/>
      <protection locked="0"/>
    </xf>
    <xf numFmtId="0" fontId="0" fillId="0" borderId="19" xfId="0" applyBorder="1" applyAlignment="1" applyProtection="1">
      <alignment horizontal="center" vertical="center" wrapText="1" shrinkToFit="1"/>
      <protection locked="0"/>
    </xf>
    <xf numFmtId="0" fontId="0" fillId="0" borderId="159" xfId="0" applyBorder="1" applyAlignment="1" applyProtection="1">
      <alignment horizontal="center" vertical="center" wrapText="1" shrinkToFit="1"/>
      <protection locked="0"/>
    </xf>
    <xf numFmtId="0" fontId="0" fillId="3" borderId="0" xfId="0" applyFill="1" applyAlignment="1">
      <alignment horizontal="left" vertical="center"/>
    </xf>
    <xf numFmtId="0" fontId="0" fillId="3" borderId="0" xfId="0" applyFill="1" applyAlignment="1">
      <alignment horizontal="center" vertical="center"/>
    </xf>
    <xf numFmtId="0" fontId="0" fillId="3" borderId="0" xfId="0" applyFill="1" applyAlignment="1">
      <alignment horizontal="left" vertical="center" wrapText="1"/>
    </xf>
    <xf numFmtId="177" fontId="0" fillId="0" borderId="3" xfId="0" applyNumberFormat="1" applyBorder="1" applyAlignment="1">
      <alignment horizontal="center" vertical="center" shrinkToFit="1"/>
    </xf>
    <xf numFmtId="177" fontId="0" fillId="0" borderId="10" xfId="0" applyNumberFormat="1" applyBorder="1" applyAlignment="1">
      <alignment horizontal="center" vertical="center" shrinkToFit="1"/>
    </xf>
    <xf numFmtId="0" fontId="25" fillId="3" borderId="0" xfId="0" applyFont="1" applyFill="1" applyAlignment="1">
      <alignment horizontal="center"/>
    </xf>
    <xf numFmtId="0" fontId="0" fillId="0" borderId="2" xfId="0" applyBorder="1" applyAlignment="1">
      <alignment horizontal="center" vertical="center"/>
    </xf>
    <xf numFmtId="0" fontId="0" fillId="0" borderId="2" xfId="0" applyBorder="1" applyAlignment="1" applyProtection="1">
      <alignment horizontal="left" vertical="center" shrinkToFit="1"/>
      <protection locked="0"/>
    </xf>
    <xf numFmtId="0" fontId="0" fillId="0" borderId="4" xfId="0" applyBorder="1" applyAlignment="1" applyProtection="1">
      <alignment horizontal="left"/>
      <protection locked="0"/>
    </xf>
    <xf numFmtId="0" fontId="0" fillId="0" borderId="10" xfId="0" applyBorder="1" applyAlignment="1" applyProtection="1">
      <alignment horizontal="left"/>
      <protection locked="0"/>
    </xf>
    <xf numFmtId="0" fontId="0" fillId="0" borderId="12" xfId="0" applyBorder="1" applyAlignment="1" applyProtection="1">
      <alignment horizontal="center" shrinkToFit="1"/>
      <protection locked="0"/>
    </xf>
    <xf numFmtId="0" fontId="0" fillId="0" borderId="2" xfId="0" applyBorder="1" applyAlignment="1">
      <alignment horizontal="center" vertical="center" wrapText="1"/>
    </xf>
    <xf numFmtId="0" fontId="14" fillId="0" borderId="0" xfId="0" applyFont="1" applyAlignment="1">
      <alignment horizontal="right" vertical="top"/>
    </xf>
    <xf numFmtId="0" fontId="18" fillId="0" borderId="0" xfId="0" applyFont="1" applyAlignment="1">
      <alignment horizontal="center" vertical="center"/>
    </xf>
    <xf numFmtId="0" fontId="12" fillId="0" borderId="1" xfId="0" applyFont="1" applyBorder="1" applyAlignment="1">
      <alignment horizontal="right" shrinkToFit="1"/>
    </xf>
    <xf numFmtId="0" fontId="12" fillId="0" borderId="1" xfId="0" applyFont="1" applyBorder="1" applyAlignment="1">
      <alignment horizontal="left" shrinkToFit="1"/>
    </xf>
    <xf numFmtId="0" fontId="12" fillId="0" borderId="1" xfId="0" applyFont="1" applyBorder="1" applyAlignment="1">
      <alignment horizontal="center" shrinkToFit="1"/>
    </xf>
    <xf numFmtId="0" fontId="0" fillId="0" borderId="11" xfId="0" applyBorder="1" applyAlignment="1">
      <alignment horizontal="right"/>
    </xf>
    <xf numFmtId="0" fontId="0" fillId="0" borderId="1" xfId="0" applyBorder="1" applyAlignment="1">
      <alignment horizontal="right"/>
    </xf>
    <xf numFmtId="0" fontId="24" fillId="0" borderId="1" xfId="0" applyFont="1" applyBorder="1" applyAlignment="1">
      <alignment shrinkToFit="1"/>
    </xf>
    <xf numFmtId="0" fontId="33" fillId="0" borderId="3" xfId="0" applyFont="1" applyBorder="1" applyAlignment="1">
      <alignment horizontal="left" vertical="center" wrapText="1"/>
    </xf>
    <xf numFmtId="0" fontId="33" fillId="0" borderId="4" xfId="0" applyFont="1" applyBorder="1" applyAlignment="1">
      <alignment horizontal="left" vertical="center" wrapText="1"/>
    </xf>
    <xf numFmtId="0" fontId="33" fillId="0" borderId="10" xfId="0" applyFont="1" applyBorder="1" applyAlignment="1">
      <alignment horizontal="left" vertical="center" wrapText="1"/>
    </xf>
    <xf numFmtId="0" fontId="0" fillId="0" borderId="3" xfId="6" applyFont="1" applyFill="1" applyBorder="1" applyAlignment="1" applyProtection="1">
      <alignment horizontal="left" vertical="center" shrinkToFit="1"/>
      <protection locked="0"/>
    </xf>
    <xf numFmtId="0" fontId="0" fillId="0" borderId="4" xfId="6" applyFont="1" applyFill="1" applyBorder="1" applyAlignment="1" applyProtection="1">
      <alignment horizontal="left" vertical="center" shrinkToFit="1"/>
      <protection locked="0"/>
    </xf>
  </cellXfs>
  <cellStyles count="68">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63"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52" xr:uid="{00000000-0005-0000-0000-000010000000}"/>
    <cellStyle name="桁区切り 2 3 3" xfId="49" xr:uid="{00000000-0005-0000-0000-000011000000}"/>
    <cellStyle name="桁区切り 3" xfId="28" xr:uid="{00000000-0005-0000-0000-000012000000}"/>
    <cellStyle name="桁区切り 4" xfId="44" xr:uid="{00000000-0005-0000-0000-000013000000}"/>
    <cellStyle name="桁区切り 4 2" xfId="51" xr:uid="{00000000-0005-0000-0000-000014000000}"/>
    <cellStyle name="標準" xfId="0" builtinId="0"/>
    <cellStyle name="標準 10" xfId="11" xr:uid="{00000000-0005-0000-0000-000016000000}"/>
    <cellStyle name="標準 11" xfId="29" xr:uid="{00000000-0005-0000-0000-000017000000}"/>
    <cellStyle name="標準 11 2" xfId="41" xr:uid="{00000000-0005-0000-0000-000018000000}"/>
    <cellStyle name="標準 11 2 2" xfId="48" xr:uid="{00000000-0005-0000-0000-000019000000}"/>
    <cellStyle name="標準 12" xfId="30" xr:uid="{00000000-0005-0000-0000-00001A000000}"/>
    <cellStyle name="標準 12 2" xfId="31" xr:uid="{00000000-0005-0000-0000-00001B000000}"/>
    <cellStyle name="標準 13" xfId="32" xr:uid="{00000000-0005-0000-0000-00001C000000}"/>
    <cellStyle name="標準 14" xfId="16" xr:uid="{00000000-0005-0000-0000-00001D000000}"/>
    <cellStyle name="標準 15" xfId="43" xr:uid="{00000000-0005-0000-0000-00001E000000}"/>
    <cellStyle name="標準 15 2" xfId="50" xr:uid="{00000000-0005-0000-0000-00001F000000}"/>
    <cellStyle name="標準 16" xfId="45" xr:uid="{00000000-0005-0000-0000-000020000000}"/>
    <cellStyle name="標準 16 2" xfId="46" xr:uid="{00000000-0005-0000-0000-000021000000}"/>
    <cellStyle name="標準 16 2 2" xfId="58" xr:uid="{00000000-0005-0000-0000-000022000000}"/>
    <cellStyle name="標準 16 2 3" xfId="54" xr:uid="{00000000-0005-0000-0000-000023000000}"/>
    <cellStyle name="標準 16 2 4" xfId="66" xr:uid="{00000000-0005-0000-0000-000024000000}"/>
    <cellStyle name="標準 16 3" xfId="47" xr:uid="{00000000-0005-0000-0000-000025000000}"/>
    <cellStyle name="標準 16 3 2" xfId="59" xr:uid="{00000000-0005-0000-0000-000026000000}"/>
    <cellStyle name="標準 16 4" xfId="60" xr:uid="{00000000-0005-0000-0000-000027000000}"/>
    <cellStyle name="標準 16 5" xfId="53" xr:uid="{00000000-0005-0000-0000-000028000000}"/>
    <cellStyle name="標準 16 6" xfId="62" xr:uid="{00000000-0005-0000-0000-000029000000}"/>
    <cellStyle name="標準 16 6 2" xfId="67" xr:uid="{00000000-0005-0000-0000-00002A000000}"/>
    <cellStyle name="標準 16 7" xfId="65" xr:uid="{00000000-0005-0000-0000-00002B000000}"/>
    <cellStyle name="標準 17" xfId="55" xr:uid="{00000000-0005-0000-0000-00002C000000}"/>
    <cellStyle name="標準 18" xfId="56" xr:uid="{00000000-0005-0000-0000-00002D000000}"/>
    <cellStyle name="標準 19" xfId="57" xr:uid="{00000000-0005-0000-0000-00002E000000}"/>
    <cellStyle name="標準 2" xfId="3" xr:uid="{00000000-0005-0000-0000-00002F000000}"/>
    <cellStyle name="標準 2 2" xfId="15" xr:uid="{00000000-0005-0000-0000-000030000000}"/>
    <cellStyle name="標準 2 3" xfId="61" xr:uid="{00000000-0005-0000-0000-000031000000}"/>
    <cellStyle name="標準 20" xfId="33" xr:uid="{00000000-0005-0000-0000-000032000000}"/>
    <cellStyle name="標準 21" xfId="34" xr:uid="{00000000-0005-0000-0000-000033000000}"/>
    <cellStyle name="標準 22" xfId="64" xr:uid="{00000000-0005-0000-0000-000034000000}"/>
    <cellStyle name="標準 3" xfId="7" xr:uid="{00000000-0005-0000-0000-000035000000}"/>
    <cellStyle name="標準 3 2" xfId="35" xr:uid="{00000000-0005-0000-0000-000036000000}"/>
    <cellStyle name="標準 3 3" xfId="36" xr:uid="{00000000-0005-0000-0000-000037000000}"/>
    <cellStyle name="標準 4" xfId="4" xr:uid="{00000000-0005-0000-0000-000038000000}"/>
    <cellStyle name="標準 5" xfId="9" xr:uid="{00000000-0005-0000-0000-000039000000}"/>
    <cellStyle name="標準 5 2" xfId="37" xr:uid="{00000000-0005-0000-0000-00003A000000}"/>
    <cellStyle name="標準 6" xfId="8" xr:uid="{00000000-0005-0000-0000-00003B000000}"/>
    <cellStyle name="標準 6 2" xfId="38" xr:uid="{00000000-0005-0000-0000-00003C000000}"/>
    <cellStyle name="標準 7" xfId="12" xr:uid="{00000000-0005-0000-0000-00003D000000}"/>
    <cellStyle name="標準 8" xfId="10" xr:uid="{00000000-0005-0000-0000-00003E000000}"/>
    <cellStyle name="標準 8 2" xfId="13" xr:uid="{00000000-0005-0000-0000-00003F000000}"/>
    <cellStyle name="標準 9" xfId="14" xr:uid="{00000000-0005-0000-0000-000040000000}"/>
    <cellStyle name="標準_様式（P25～P38)" xfId="5" xr:uid="{00000000-0005-0000-0000-000041000000}"/>
    <cellStyle name="標準KIKU" xfId="39" xr:uid="{00000000-0005-0000-0000-000042000000}"/>
    <cellStyle name="未定義" xfId="40" xr:uid="{00000000-0005-0000-0000-000043000000}"/>
  </cellStyles>
  <dxfs count="437">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ECFF"/>
        </patternFill>
      </fill>
    </dxf>
    <dxf>
      <font>
        <b/>
        <i/>
        <strike val="0"/>
      </font>
      <fill>
        <patternFill>
          <bgColor rgb="FFFF0000"/>
        </patternFill>
      </fill>
    </dxf>
    <dxf>
      <font>
        <b/>
        <i/>
        <strike val="0"/>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patternType="solid">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patternType="solid">
          <bgColor rgb="FFCCFFCC"/>
        </patternFill>
      </fill>
    </dxf>
    <dxf>
      <fill>
        <patternFill>
          <bgColor rgb="FFCCECFF"/>
        </patternFill>
      </fill>
    </dxf>
  </dxfs>
  <tableStyles count="0" defaultTableStyle="TableStyleMedium9" defaultPivotStyle="PivotStyleLight16"/>
  <colors>
    <mruColors>
      <color rgb="FFFF3332"/>
      <color rgb="FFFFFFCC"/>
      <color rgb="FFCCECFF"/>
      <color rgb="FFCCFFCC"/>
      <color rgb="FF0000FF"/>
      <color rgb="FF008EE6"/>
      <color rgb="FF4FBCFF"/>
      <color rgb="FF3399FF"/>
      <color rgb="FFE1EBF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8</xdr:col>
      <xdr:colOff>298823</xdr:colOff>
      <xdr:row>9</xdr:row>
      <xdr:rowOff>130736</xdr:rowOff>
    </xdr:from>
    <xdr:to>
      <xdr:col>14</xdr:col>
      <xdr:colOff>291692</xdr:colOff>
      <xdr:row>9</xdr:row>
      <xdr:rowOff>2139645</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7659386" y="2916799"/>
          <a:ext cx="4136244" cy="2008909"/>
          <a:chOff x="11949545" y="3238499"/>
          <a:chExt cx="4139045" cy="2008909"/>
        </a:xfrm>
      </xdr:grpSpPr>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4</xdr:col>
      <xdr:colOff>1200596</xdr:colOff>
      <xdr:row>2</xdr:row>
      <xdr:rowOff>47625</xdr:rowOff>
    </xdr:from>
    <xdr:to>
      <xdr:col>7</xdr:col>
      <xdr:colOff>47140</xdr:colOff>
      <xdr:row>29</xdr:row>
      <xdr:rowOff>47624</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8677721" y="714375"/>
          <a:ext cx="17539357" cy="45005624"/>
          <a:chOff x="8645192" y="636241"/>
          <a:chExt cx="17537696" cy="45003671"/>
        </a:xfrm>
      </xdr:grpSpPr>
      <xdr:grpSp>
        <xdr:nvGrpSpPr>
          <xdr:cNvPr id="31" name="グループ化 30">
            <a:extLst>
              <a:ext uri="{FF2B5EF4-FFF2-40B4-BE49-F238E27FC236}">
                <a16:creationId xmlns:a16="http://schemas.microsoft.com/office/drawing/2014/main" id="{00000000-0008-0000-0000-00001F000000}"/>
              </a:ext>
            </a:extLst>
          </xdr:cNvPr>
          <xdr:cNvGrpSpPr/>
        </xdr:nvGrpSpPr>
        <xdr:grpSpPr>
          <a:xfrm>
            <a:off x="8645192" y="636241"/>
            <a:ext cx="17537696" cy="45003671"/>
            <a:chOff x="-1811443" y="-539519"/>
            <a:chExt cx="9337775" cy="45054208"/>
          </a:xfrm>
        </xdr:grpSpPr>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1811443" y="-539519"/>
              <a:ext cx="8483335" cy="6676532"/>
              <a:chOff x="-1800861" y="-560685"/>
              <a:chExt cx="8483335" cy="6676532"/>
            </a:xfrm>
          </xdr:grpSpPr>
          <xdr:sp macro="" textlink="">
            <xdr:nvSpPr>
              <xdr:cNvPr id="36" name="角丸四角形吹き出し 35">
                <a:extLst>
                  <a:ext uri="{FF2B5EF4-FFF2-40B4-BE49-F238E27FC236}">
                    <a16:creationId xmlns:a16="http://schemas.microsoft.com/office/drawing/2014/main" id="{00000000-0008-0000-0000-000024000000}"/>
                  </a:ext>
                </a:extLst>
              </xdr:cNvPr>
              <xdr:cNvSpPr/>
            </xdr:nvSpPr>
            <xdr:spPr>
              <a:xfrm>
                <a:off x="-1098340" y="-335801"/>
                <a:ext cx="2914649" cy="542924"/>
              </a:xfrm>
              <a:prstGeom prst="wedgeRoundRectCallout">
                <a:avLst>
                  <a:gd name="adj1" fmla="val -58016"/>
                  <a:gd name="adj2" fmla="val -16922"/>
                  <a:gd name="adj3" fmla="val 16667"/>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800">
                    <a:solidFill>
                      <a:sysClr val="windowText" lastClr="000000"/>
                    </a:solidFill>
                    <a:latin typeface="メイリオ" panose="020B0604030504040204" pitchFamily="50" charset="-128"/>
                    <a:ea typeface="メイリオ" panose="020B0604030504040204" pitchFamily="50" charset="-128"/>
                  </a:rPr>
                  <a:t>自動表示されますので、入力は不要です。</a:t>
                </a:r>
              </a:p>
            </xdr:txBody>
          </xdr:sp>
          <xdr:sp macro="" textlink="">
            <xdr:nvSpPr>
              <xdr:cNvPr id="37" name="右中かっこ 36">
                <a:extLst>
                  <a:ext uri="{FF2B5EF4-FFF2-40B4-BE49-F238E27FC236}">
                    <a16:creationId xmlns:a16="http://schemas.microsoft.com/office/drawing/2014/main" id="{00000000-0008-0000-0000-000025000000}"/>
                  </a:ext>
                </a:extLst>
              </xdr:cNvPr>
              <xdr:cNvSpPr/>
            </xdr:nvSpPr>
            <xdr:spPr>
              <a:xfrm>
                <a:off x="-1800861" y="-560685"/>
                <a:ext cx="203604" cy="870251"/>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 name="角丸四角形吹き出し 37">
                <a:extLst>
                  <a:ext uri="{FF2B5EF4-FFF2-40B4-BE49-F238E27FC236}">
                    <a16:creationId xmlns:a16="http://schemas.microsoft.com/office/drawing/2014/main" id="{00000000-0008-0000-0000-000026000000}"/>
                  </a:ext>
                </a:extLst>
              </xdr:cNvPr>
              <xdr:cNvSpPr/>
            </xdr:nvSpPr>
            <xdr:spPr>
              <a:xfrm>
                <a:off x="2856600" y="1884328"/>
                <a:ext cx="3825874" cy="964236"/>
              </a:xfrm>
              <a:prstGeom prst="wedgeRoundRectCallout">
                <a:avLst>
                  <a:gd name="adj1" fmla="val 58853"/>
                  <a:gd name="adj2" fmla="val -28209"/>
                  <a:gd name="adj3" fmla="val 16667"/>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lnSpc>
                    <a:spcPts val="2000"/>
                  </a:lnSpc>
                </a:pPr>
                <a:r>
                  <a:rPr kumimoji="1" lang="ja-JP" altLang="en-US" sz="1800">
                    <a:solidFill>
                      <a:sysClr val="windowText" lastClr="000000"/>
                    </a:solidFill>
                    <a:latin typeface="メイリオ" panose="020B0604030504040204" pitchFamily="50" charset="-128"/>
                    <a:ea typeface="メイリオ" panose="020B0604030504040204" pitchFamily="50" charset="-128"/>
                  </a:rPr>
                  <a:t>申請提出時に各書類が揃っているかを確認し、チェックマーク「✔」を記入して、申請書と併せてご提出ください。</a:t>
                </a:r>
              </a:p>
            </xdr:txBody>
          </xdr:sp>
          <xdr:sp macro="" textlink="">
            <xdr:nvSpPr>
              <xdr:cNvPr id="39" name="角丸四角形吹き出し 38">
                <a:extLst>
                  <a:ext uri="{FF2B5EF4-FFF2-40B4-BE49-F238E27FC236}">
                    <a16:creationId xmlns:a16="http://schemas.microsoft.com/office/drawing/2014/main" id="{00000000-0008-0000-0000-000027000000}"/>
                  </a:ext>
                </a:extLst>
              </xdr:cNvPr>
              <xdr:cNvSpPr/>
            </xdr:nvSpPr>
            <xdr:spPr>
              <a:xfrm>
                <a:off x="-638569" y="3910039"/>
                <a:ext cx="4023106" cy="2205808"/>
              </a:xfrm>
              <a:prstGeom prst="wedgeRoundRectCallout">
                <a:avLst>
                  <a:gd name="adj1" fmla="val -59246"/>
                  <a:gd name="adj2" fmla="val -41373"/>
                  <a:gd name="adj3" fmla="val 16667"/>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lnSpc>
                    <a:spcPts val="2000"/>
                  </a:lnSpc>
                </a:pPr>
                <a:r>
                  <a:rPr kumimoji="1" lang="ja-JP" altLang="en-US" sz="1800">
                    <a:solidFill>
                      <a:sysClr val="windowText" lastClr="000000"/>
                    </a:solidFill>
                    <a:latin typeface="メイリオ" panose="020B0604030504040204" pitchFamily="50" charset="-128"/>
                    <a:ea typeface="メイリオ" panose="020B0604030504040204" pitchFamily="50" charset="-128"/>
                  </a:rPr>
                  <a:t>訓練実施機関は、災害補償制度を措置するために</a:t>
                </a:r>
                <a:endParaRPr kumimoji="1" lang="en-US" altLang="ja-JP" sz="1800">
                  <a:solidFill>
                    <a:sysClr val="windowText" lastClr="000000"/>
                  </a:solidFill>
                  <a:latin typeface="メイリオ" panose="020B0604030504040204" pitchFamily="50" charset="-128"/>
                  <a:ea typeface="メイリオ" panose="020B0604030504040204" pitchFamily="50" charset="-128"/>
                </a:endParaRPr>
              </a:p>
              <a:p>
                <a:pPr algn="l">
                  <a:lnSpc>
                    <a:spcPts val="2000"/>
                  </a:lnSpc>
                </a:pPr>
                <a:r>
                  <a:rPr kumimoji="1" lang="ja-JP" altLang="en-US" sz="1800">
                    <a:solidFill>
                      <a:sysClr val="windowText" lastClr="000000"/>
                    </a:solidFill>
                    <a:latin typeface="メイリオ" panose="020B0604030504040204" pitchFamily="50" charset="-128"/>
                    <a:ea typeface="メイリオ" panose="020B0604030504040204" pitchFamily="50" charset="-128"/>
                  </a:rPr>
                  <a:t>負傷、疾病（特定の疾病に限定しない）又は死亡した場合、受講者に対して、訓練実施機関の責任を問わず必要な補償が支払われる保険に加入する必要があります。</a:t>
                </a:r>
                <a:endParaRPr kumimoji="1" lang="en-US" altLang="ja-JP" sz="1800">
                  <a:solidFill>
                    <a:sysClr val="windowText" lastClr="000000"/>
                  </a:solidFill>
                  <a:latin typeface="メイリオ" panose="020B0604030504040204" pitchFamily="50" charset="-128"/>
                  <a:ea typeface="メイリオ" panose="020B0604030504040204" pitchFamily="50" charset="-128"/>
                </a:endParaRPr>
              </a:p>
              <a:p>
                <a:pPr algn="l">
                  <a:lnSpc>
                    <a:spcPts val="2000"/>
                  </a:lnSpc>
                </a:pPr>
                <a:r>
                  <a:rPr kumimoji="1" lang="ja-JP" altLang="en-US" sz="1800">
                    <a:solidFill>
                      <a:sysClr val="windowText" lastClr="000000"/>
                    </a:solidFill>
                    <a:latin typeface="メイリオ" panose="020B0604030504040204" pitchFamily="50" charset="-128"/>
                    <a:ea typeface="メイリオ" panose="020B0604030504040204" pitchFamily="50" charset="-128"/>
                  </a:rPr>
                  <a:t>加入次第、内容及び加入の確認ができる書類</a:t>
                </a:r>
                <a:r>
                  <a:rPr kumimoji="1" lang="ja-JP" altLang="en-US" sz="1800">
                    <a:solidFill>
                      <a:schemeClr val="tx1"/>
                    </a:solidFill>
                    <a:latin typeface="メイリオ" panose="020B0604030504040204" pitchFamily="50" charset="-128"/>
                    <a:ea typeface="メイリオ" panose="020B0604030504040204" pitchFamily="50" charset="-128"/>
                  </a:rPr>
                  <a:t>（保険証券等）の写しを提出してください。</a:t>
                </a:r>
              </a:p>
            </xdr:txBody>
          </xdr:sp>
        </xdr:grpSp>
        <xdr:sp macro="" textlink="">
          <xdr:nvSpPr>
            <xdr:cNvPr id="35" name="フローチャート : 代替処理 12">
              <a:extLst>
                <a:ext uri="{FF2B5EF4-FFF2-40B4-BE49-F238E27FC236}">
                  <a16:creationId xmlns:a16="http://schemas.microsoft.com/office/drawing/2014/main" id="{00000000-0008-0000-0000-000023000000}"/>
                </a:ext>
              </a:extLst>
            </xdr:cNvPr>
            <xdr:cNvSpPr/>
          </xdr:nvSpPr>
          <xdr:spPr>
            <a:xfrm>
              <a:off x="6876587" y="924954"/>
              <a:ext cx="649745" cy="43589735"/>
            </a:xfrm>
            <a:prstGeom prst="flowChartAlternateProcess">
              <a:avLst/>
            </a:prstGeom>
            <a:noFill/>
            <a:ln w="38100">
              <a:solidFill>
                <a:srgbClr val="FF0000"/>
              </a:solidFill>
              <a:prstDash val="solid"/>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kumimoji="1" lang="en-US" altLang="ja-JP" sz="1000">
                <a:solidFill>
                  <a:srgbClr val="FF0000"/>
                </a:solidFill>
                <a:latin typeface="+mn-lt"/>
                <a:ea typeface="+mn-ea"/>
                <a:cs typeface="+mn-cs"/>
              </a:endParaRPr>
            </a:p>
          </xdr:txBody>
        </xdr:sp>
      </xdr:grpSp>
      <xdr:sp macro="" textlink="">
        <xdr:nvSpPr>
          <xdr:cNvPr id="32" name="角丸四角形吹き出し 31">
            <a:extLst>
              <a:ext uri="{FF2B5EF4-FFF2-40B4-BE49-F238E27FC236}">
                <a16:creationId xmlns:a16="http://schemas.microsoft.com/office/drawing/2014/main" id="{00000000-0008-0000-0000-000020000000}"/>
              </a:ext>
            </a:extLst>
          </xdr:cNvPr>
          <xdr:cNvSpPr/>
        </xdr:nvSpPr>
        <xdr:spPr>
          <a:xfrm>
            <a:off x="11549070" y="32265953"/>
            <a:ext cx="6548437" cy="1404937"/>
          </a:xfrm>
          <a:prstGeom prst="wedgeRoundRectCallout">
            <a:avLst>
              <a:gd name="adj1" fmla="val -57428"/>
              <a:gd name="adj2" fmla="val 38288"/>
              <a:gd name="adj3" fmla="val 16667"/>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lnSpc>
                <a:spcPts val="2000"/>
              </a:lnSpc>
            </a:pPr>
            <a:r>
              <a:rPr kumimoji="1" lang="ja-JP" altLang="en-US" sz="1800">
                <a:solidFill>
                  <a:sysClr val="windowText" lastClr="000000"/>
                </a:solidFill>
                <a:latin typeface="メイリオ" panose="020B0604030504040204" pitchFamily="50" charset="-128"/>
                <a:ea typeface="メイリオ" panose="020B0604030504040204" pitchFamily="50" charset="-128"/>
              </a:rPr>
              <a:t>実績枠で申請される場合は、第１４号及び第１５の１号を提出してください。</a:t>
            </a:r>
          </a:p>
        </xdr:txBody>
      </xdr:sp>
      <xdr:sp macro="" textlink="">
        <xdr:nvSpPr>
          <xdr:cNvPr id="33" name="角丸四角形吹き出し 32">
            <a:extLst>
              <a:ext uri="{FF2B5EF4-FFF2-40B4-BE49-F238E27FC236}">
                <a16:creationId xmlns:a16="http://schemas.microsoft.com/office/drawing/2014/main" id="{00000000-0008-0000-0000-000021000000}"/>
              </a:ext>
            </a:extLst>
          </xdr:cNvPr>
          <xdr:cNvSpPr/>
        </xdr:nvSpPr>
        <xdr:spPr>
          <a:xfrm>
            <a:off x="11501444" y="39004892"/>
            <a:ext cx="6548437" cy="1404937"/>
          </a:xfrm>
          <a:prstGeom prst="wedgeRoundRectCallout">
            <a:avLst>
              <a:gd name="adj1" fmla="val -55246"/>
              <a:gd name="adj2" fmla="val -53237"/>
              <a:gd name="adj3" fmla="val 16667"/>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lnSpc>
                <a:spcPts val="2000"/>
              </a:lnSpc>
            </a:pPr>
            <a:r>
              <a:rPr kumimoji="1" lang="ja-JP" altLang="en-US" sz="1800">
                <a:solidFill>
                  <a:sysClr val="windowText" lastClr="000000"/>
                </a:solidFill>
                <a:latin typeface="メイリオ" panose="020B0604030504040204" pitchFamily="50" charset="-128"/>
                <a:ea typeface="メイリオ" panose="020B0604030504040204" pitchFamily="50" charset="-128"/>
              </a:rPr>
              <a:t>新規枠で申請される場合は、第１５の２号を提出してください。</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883227</xdr:colOff>
      <xdr:row>0</xdr:row>
      <xdr:rowOff>277090</xdr:rowOff>
    </xdr:from>
    <xdr:to>
      <xdr:col>4</xdr:col>
      <xdr:colOff>1361950</xdr:colOff>
      <xdr:row>44</xdr:row>
      <xdr:rowOff>575938</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883227" y="277090"/>
          <a:ext cx="24053098" cy="17777223"/>
          <a:chOff x="727364" y="467589"/>
          <a:chExt cx="24100723" cy="18101939"/>
        </a:xfrm>
      </xdr:grpSpPr>
      <xdr:sp macro="" textlink="">
        <xdr:nvSpPr>
          <xdr:cNvPr id="3" name="角丸四角形 2">
            <a:extLst>
              <a:ext uri="{FF2B5EF4-FFF2-40B4-BE49-F238E27FC236}">
                <a16:creationId xmlns:a16="http://schemas.microsoft.com/office/drawing/2014/main" id="{00000000-0008-0000-0900-000003000000}"/>
              </a:ext>
            </a:extLst>
          </xdr:cNvPr>
          <xdr:cNvSpPr/>
        </xdr:nvSpPr>
        <xdr:spPr>
          <a:xfrm>
            <a:off x="23494587" y="1704094"/>
            <a:ext cx="1333500" cy="16865434"/>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800">
              <a:latin typeface="Meiryo UI" panose="020B0604030504040204" pitchFamily="50" charset="-128"/>
              <a:ea typeface="Meiryo UI" panose="020B0604030504040204" pitchFamily="50" charset="-128"/>
            </a:endParaRPr>
          </a:p>
        </xdr:txBody>
      </xdr:sp>
      <xdr:cxnSp macro="">
        <xdr:nvCxnSpPr>
          <xdr:cNvPr id="4" name="直線矢印コネクタ 3">
            <a:extLst>
              <a:ext uri="{FF2B5EF4-FFF2-40B4-BE49-F238E27FC236}">
                <a16:creationId xmlns:a16="http://schemas.microsoft.com/office/drawing/2014/main" id="{00000000-0008-0000-0900-000004000000}"/>
              </a:ext>
            </a:extLst>
          </xdr:cNvPr>
          <xdr:cNvCxnSpPr/>
        </xdr:nvCxnSpPr>
        <xdr:spPr>
          <a:xfrm flipV="1">
            <a:off x="21751636" y="1817899"/>
            <a:ext cx="1770165" cy="2494328"/>
          </a:xfrm>
          <a:prstGeom prst="straightConnector1">
            <a:avLst/>
          </a:prstGeom>
          <a:ln w="22225">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 name="直線矢印コネクタ 4">
            <a:extLst>
              <a:ext uri="{FF2B5EF4-FFF2-40B4-BE49-F238E27FC236}">
                <a16:creationId xmlns:a16="http://schemas.microsoft.com/office/drawing/2014/main" id="{00000000-0008-0000-0900-000005000000}"/>
              </a:ext>
            </a:extLst>
          </xdr:cNvPr>
          <xdr:cNvCxnSpPr>
            <a:stCxn id="8" idx="1"/>
          </xdr:cNvCxnSpPr>
        </xdr:nvCxnSpPr>
        <xdr:spPr>
          <a:xfrm flipH="1" flipV="1">
            <a:off x="727364" y="2753591"/>
            <a:ext cx="11395364" cy="2553900"/>
          </a:xfrm>
          <a:prstGeom prst="straightConnector1">
            <a:avLst/>
          </a:prstGeom>
          <a:ln w="19050">
            <a:solidFill>
              <a:srgbClr val="FF0000"/>
            </a:solidFill>
            <a:prstDash val="sysDash"/>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角丸四角形 6">
            <a:extLst>
              <a:ext uri="{FF2B5EF4-FFF2-40B4-BE49-F238E27FC236}">
                <a16:creationId xmlns:a16="http://schemas.microsoft.com/office/drawing/2014/main" id="{00000000-0008-0000-0900-000007000000}"/>
              </a:ext>
            </a:extLst>
          </xdr:cNvPr>
          <xdr:cNvSpPr/>
        </xdr:nvSpPr>
        <xdr:spPr>
          <a:xfrm>
            <a:off x="5938681" y="467589"/>
            <a:ext cx="8954955" cy="1524002"/>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b="0" i="0" baseline="0">
                <a:solidFill>
                  <a:sysClr val="windowText" lastClr="000000"/>
                </a:solidFill>
                <a:effectLst/>
                <a:latin typeface="Meiryo UI" panose="020B0604030504040204" pitchFamily="50" charset="-128"/>
                <a:ea typeface="Meiryo UI" panose="020B0604030504040204" pitchFamily="50" charset="-128"/>
                <a:cs typeface="+mn-cs"/>
              </a:rPr>
              <a:t>デジタル系訓練コース（</a:t>
            </a:r>
            <a:r>
              <a:rPr kumimoji="1" lang="ja-JP" altLang="ja-JP" sz="1800" b="0" i="0" baseline="0">
                <a:solidFill>
                  <a:sysClr val="windowText" lastClr="000000"/>
                </a:solidFill>
                <a:effectLst/>
                <a:latin typeface="Meiryo UI" panose="020B0604030504040204" pitchFamily="50" charset="-128"/>
                <a:ea typeface="Meiryo UI" panose="020B0604030504040204" pitchFamily="50" charset="-128"/>
                <a:cs typeface="+mn-cs"/>
              </a:rPr>
              <a:t>ＩＴ分野</a:t>
            </a:r>
            <a:r>
              <a:rPr kumimoji="1" lang="ja-JP" altLang="en-US" sz="1800" b="0" i="0" baseline="0">
                <a:solidFill>
                  <a:sysClr val="windowText" lastClr="000000"/>
                </a:solidFill>
                <a:effectLst/>
                <a:latin typeface="Meiryo UI" panose="020B0604030504040204" pitchFamily="50" charset="-128"/>
                <a:ea typeface="Meiryo UI" panose="020B0604030504040204" pitchFamily="50" charset="-128"/>
                <a:cs typeface="+mn-cs"/>
              </a:rPr>
              <a:t>又は</a:t>
            </a:r>
            <a:r>
              <a:rPr kumimoji="1" lang="ja-JP" altLang="ja-JP" sz="1800" b="0" i="0" baseline="0">
                <a:solidFill>
                  <a:sysClr val="windowText" lastClr="000000"/>
                </a:solidFill>
                <a:effectLst/>
                <a:latin typeface="Meiryo UI" panose="020B0604030504040204" pitchFamily="50" charset="-128"/>
                <a:ea typeface="Meiryo UI" panose="020B0604030504040204" pitchFamily="50" charset="-128"/>
                <a:cs typeface="+mn-cs"/>
              </a:rPr>
              <a:t>デザイン分野</a:t>
            </a:r>
            <a:r>
              <a:rPr kumimoji="1" lang="ja-JP" altLang="en-US" sz="1800" b="0" i="0" baseline="0">
                <a:solidFill>
                  <a:sysClr val="windowText" lastClr="000000"/>
                </a:solidFill>
                <a:effectLst/>
                <a:latin typeface="Meiryo UI" panose="020B0604030504040204" pitchFamily="50" charset="-128"/>
                <a:ea typeface="Meiryo UI" panose="020B0604030504040204" pitchFamily="50" charset="-128"/>
                <a:cs typeface="+mn-cs"/>
              </a:rPr>
              <a:t>のうち</a:t>
            </a:r>
            <a:r>
              <a:rPr kumimoji="1" lang="en-US" altLang="ja-JP" sz="1800" b="0" i="0" baseline="0">
                <a:solidFill>
                  <a:sysClr val="windowText" lastClr="000000"/>
                </a:solidFill>
                <a:effectLst/>
                <a:latin typeface="Meiryo UI" panose="020B0604030504040204" pitchFamily="50" charset="-128"/>
                <a:ea typeface="Meiryo UI" panose="020B0604030504040204" pitchFamily="50" charset="-128"/>
                <a:cs typeface="+mn-cs"/>
              </a:rPr>
              <a:t>WEB</a:t>
            </a:r>
            <a:r>
              <a:rPr kumimoji="1" lang="ja-JP" altLang="ja-JP" sz="1800" b="0" i="0" baseline="0">
                <a:solidFill>
                  <a:sysClr val="windowText" lastClr="000000"/>
                </a:solidFill>
                <a:effectLst/>
                <a:latin typeface="Meiryo UI" panose="020B0604030504040204" pitchFamily="50" charset="-128"/>
                <a:ea typeface="Meiryo UI" panose="020B0604030504040204" pitchFamily="50" charset="-128"/>
                <a:cs typeface="+mn-cs"/>
              </a:rPr>
              <a:t>デザイン</a:t>
            </a:r>
            <a:r>
              <a:rPr kumimoji="1" lang="ja-JP" altLang="en-US" sz="1800" b="0" i="0" baseline="0">
                <a:solidFill>
                  <a:sysClr val="windowText" lastClr="000000"/>
                </a:solidFill>
                <a:effectLst/>
                <a:latin typeface="Meiryo UI" panose="020B0604030504040204" pitchFamily="50" charset="-128"/>
                <a:ea typeface="Meiryo UI" panose="020B0604030504040204" pitchFamily="50" charset="-128"/>
                <a:cs typeface="+mn-cs"/>
              </a:rPr>
              <a:t>系コース</a:t>
            </a:r>
            <a:r>
              <a:rPr kumimoji="1" lang="ja-JP" altLang="ja-JP" sz="1800" b="0" i="0"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800">
                <a:solidFill>
                  <a:sysClr val="windowText" lastClr="000000"/>
                </a:solidFill>
                <a:latin typeface="Meiryo UI" panose="020B0604030504040204" pitchFamily="50" charset="-128"/>
                <a:ea typeface="Meiryo UI" panose="020B0604030504040204" pitchFamily="50" charset="-128"/>
              </a:rPr>
              <a:t>で訓練科を設定する場合は、提出が必要です。</a:t>
            </a:r>
          </a:p>
        </xdr:txBody>
      </xdr:sp>
      <xdr:sp macro="" textlink="">
        <xdr:nvSpPr>
          <xdr:cNvPr id="8" name="角丸四角形 7">
            <a:extLst>
              <a:ext uri="{FF2B5EF4-FFF2-40B4-BE49-F238E27FC236}">
                <a16:creationId xmlns:a16="http://schemas.microsoft.com/office/drawing/2014/main" id="{00000000-0008-0000-0900-000008000000}"/>
              </a:ext>
            </a:extLst>
          </xdr:cNvPr>
          <xdr:cNvSpPr/>
        </xdr:nvSpPr>
        <xdr:spPr>
          <a:xfrm>
            <a:off x="12122728" y="3931226"/>
            <a:ext cx="9577696" cy="2752529"/>
          </a:xfrm>
          <a:prstGeom prst="roundRect">
            <a:avLst/>
          </a:prstGeom>
          <a:solidFill>
            <a:srgbClr val="FFFFCC"/>
          </a:solidFill>
          <a:ln w="25400" cap="flat" cmpd="sng" algn="ctr">
            <a:solidFill>
              <a:srgbClr val="FF0000"/>
            </a:solidFill>
            <a:prstDash val="solid"/>
            <a:headEnd type="triangle"/>
          </a:ln>
          <a:effectLst/>
        </xdr:spPr>
        <xdr:txBody>
          <a:bodyPr vertOverflow="clip" horzOverflow="clip" bIns="0" rtlCol="0" anchor="t"/>
          <a:lstStyle/>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・訓練カリキュラム</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認定様式第</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5</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号</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の「科目の内容」欄に学習項目欄に関連する訓練内容がある場合は、該当する「訓練内容」</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認定様式第５号</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を〇で囲み、訓練カリキュラムのチェック</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欄に✓を記入してください。</a:t>
            </a: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・カテゴリー欄のＡ～Ｄのうち、複数のカテゴリーの訓練カリキュラムにチェックがある場合は訓練概要欄</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認定様式第</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5</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号</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の末尾に</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ＤＳＳ対応</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と記載してください。</a:t>
            </a: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例</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Ａ及びＣの欄にチェックがある場合→</a:t>
            </a:r>
            <a:r>
              <a:rPr kumimoji="1" lang="en-US" altLang="ja-JP" sz="1800" b="0" i="0" baseline="0">
                <a:effectLst/>
                <a:latin typeface="Meiryo UI" panose="020B0604030504040204" pitchFamily="50" charset="-128"/>
                <a:ea typeface="Meiryo UI" panose="020B0604030504040204" pitchFamily="50" charset="-128"/>
                <a:cs typeface="+mn-cs"/>
              </a:rPr>
              <a:t>【</a:t>
            </a:r>
            <a:r>
              <a:rPr kumimoji="1" lang="ja-JP" altLang="ja-JP" sz="1800" b="0" i="0" baseline="0">
                <a:effectLst/>
                <a:latin typeface="Meiryo UI" panose="020B0604030504040204" pitchFamily="50" charset="-128"/>
                <a:ea typeface="Meiryo UI" panose="020B0604030504040204" pitchFamily="50" charset="-128"/>
                <a:cs typeface="+mn-cs"/>
              </a:rPr>
              <a:t>ＤＳＳ対応</a:t>
            </a:r>
            <a:r>
              <a:rPr kumimoji="1" lang="en-US" altLang="ja-JP" sz="1800" b="0" i="0" baseline="0">
                <a:effectLst/>
                <a:latin typeface="Meiryo UI" panose="020B0604030504040204" pitchFamily="50" charset="-128"/>
                <a:ea typeface="Meiryo UI" panose="020B0604030504040204" pitchFamily="50" charset="-128"/>
                <a:cs typeface="+mn-cs"/>
              </a:rPr>
              <a:t>】</a:t>
            </a:r>
            <a:r>
              <a:rPr kumimoji="1" lang="ja-JP" altLang="en-US" sz="1800" b="0" i="0" baseline="0">
                <a:effectLst/>
                <a:latin typeface="Meiryo UI" panose="020B0604030504040204" pitchFamily="50" charset="-128"/>
                <a:ea typeface="Meiryo UI" panose="020B0604030504040204" pitchFamily="50" charset="-128"/>
                <a:cs typeface="+mn-cs"/>
              </a:rPr>
              <a:t>記載必要</a:t>
            </a:r>
            <a:endPar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例</a:t>
            </a: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a:t>
            </a:r>
            <a:r>
              <a:rPr kumimoji="1" lang="ja-JP" altLang="ja-JP" sz="1800" b="0" i="0" baseline="0">
                <a:effectLst/>
                <a:latin typeface="Meiryo UI" panose="020B0604030504040204" pitchFamily="50" charset="-128"/>
                <a:ea typeface="Meiryo UI" panose="020B0604030504040204" pitchFamily="50" charset="-128"/>
                <a:cs typeface="+mn-cs"/>
              </a:rPr>
              <a:t>Ａ欄</a:t>
            </a:r>
            <a:r>
              <a:rPr kumimoji="1" lang="ja-JP" altLang="en-US" sz="1800" b="0" i="0" baseline="0">
                <a:effectLst/>
                <a:latin typeface="Meiryo UI" panose="020B0604030504040204" pitchFamily="50" charset="-128"/>
                <a:ea typeface="Meiryo UI" panose="020B0604030504040204" pitchFamily="50" charset="-128"/>
                <a:cs typeface="+mn-cs"/>
              </a:rPr>
              <a:t>のみ</a:t>
            </a:r>
            <a:r>
              <a:rPr kumimoji="1" lang="ja-JP" altLang="ja-JP" sz="1800" b="0" i="0" baseline="0">
                <a:effectLst/>
                <a:latin typeface="Meiryo UI" panose="020B0604030504040204" pitchFamily="50" charset="-128"/>
                <a:ea typeface="Meiryo UI" panose="020B0604030504040204" pitchFamily="50" charset="-128"/>
                <a:cs typeface="+mn-cs"/>
              </a:rPr>
              <a:t>チェックがある場合→</a:t>
            </a:r>
            <a:r>
              <a:rPr kumimoji="1" lang="en-US" altLang="ja-JP" sz="1800" b="0" i="0" baseline="0">
                <a:effectLst/>
                <a:latin typeface="Meiryo UI" panose="020B0604030504040204" pitchFamily="50" charset="-128"/>
                <a:ea typeface="Meiryo UI" panose="020B0604030504040204" pitchFamily="50" charset="-128"/>
                <a:cs typeface="+mn-cs"/>
              </a:rPr>
              <a:t>【</a:t>
            </a:r>
            <a:r>
              <a:rPr kumimoji="1" lang="ja-JP" altLang="ja-JP" sz="1800" b="0" i="0" baseline="0">
                <a:effectLst/>
                <a:latin typeface="Meiryo UI" panose="020B0604030504040204" pitchFamily="50" charset="-128"/>
                <a:ea typeface="Meiryo UI" panose="020B0604030504040204" pitchFamily="50" charset="-128"/>
                <a:cs typeface="+mn-cs"/>
              </a:rPr>
              <a:t>ＤＳＳ対応</a:t>
            </a:r>
            <a:r>
              <a:rPr kumimoji="1" lang="en-US" altLang="ja-JP" sz="1800" b="0" i="0" baseline="0">
                <a:effectLst/>
                <a:latin typeface="Meiryo UI" panose="020B0604030504040204" pitchFamily="50" charset="-128"/>
                <a:ea typeface="Meiryo UI" panose="020B0604030504040204" pitchFamily="50" charset="-128"/>
                <a:cs typeface="+mn-cs"/>
              </a:rPr>
              <a:t>】</a:t>
            </a:r>
            <a:r>
              <a:rPr kumimoji="1" lang="ja-JP" altLang="ja-JP" sz="1800" b="0" i="0" baseline="0">
                <a:effectLst/>
                <a:latin typeface="Meiryo UI" panose="020B0604030504040204" pitchFamily="50" charset="-128"/>
                <a:ea typeface="Meiryo UI" panose="020B0604030504040204" pitchFamily="50" charset="-128"/>
                <a:cs typeface="+mn-cs"/>
              </a:rPr>
              <a:t>記載</a:t>
            </a:r>
            <a:r>
              <a:rPr kumimoji="1" lang="ja-JP" altLang="en-US" sz="1800" b="0" i="0" baseline="0">
                <a:effectLst/>
                <a:latin typeface="Meiryo UI" panose="020B0604030504040204" pitchFamily="50" charset="-128"/>
                <a:ea typeface="Meiryo UI" panose="020B0604030504040204" pitchFamily="50" charset="-128"/>
                <a:cs typeface="+mn-cs"/>
              </a:rPr>
              <a:t>不要</a:t>
            </a:r>
            <a:endParaRPr lang="ja-JP" altLang="ja-JP" sz="1800">
              <a:effectLst/>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a:t>
            </a:r>
          </a:p>
        </xdr:txBody>
      </xdr:sp>
    </xdr:grpSp>
    <xdr:clientData/>
  </xdr:twoCellAnchor>
  <xdr:twoCellAnchor>
    <xdr:from>
      <xdr:col>3</xdr:col>
      <xdr:colOff>9763125</xdr:colOff>
      <xdr:row>26</xdr:row>
      <xdr:rowOff>166687</xdr:rowOff>
    </xdr:from>
    <xdr:to>
      <xdr:col>4</xdr:col>
      <xdr:colOff>10207</xdr:colOff>
      <xdr:row>38</xdr:row>
      <xdr:rowOff>240104</xdr:rowOff>
    </xdr:to>
    <xdr:sp macro="" textlink="">
      <xdr:nvSpPr>
        <xdr:cNvPr id="9" name="テキスト ボックス 8">
          <a:extLst>
            <a:ext uri="{FF2B5EF4-FFF2-40B4-BE49-F238E27FC236}">
              <a16:creationId xmlns:a16="http://schemas.microsoft.com/office/drawing/2014/main" id="{00000000-0008-0000-0900-000009000000}"/>
            </a:ext>
          </a:extLst>
        </xdr:cNvPr>
        <xdr:cNvSpPr txBox="1"/>
      </xdr:nvSpPr>
      <xdr:spPr>
        <a:xfrm>
          <a:off x="14454188" y="10906125"/>
          <a:ext cx="9130394" cy="4169167"/>
        </a:xfrm>
        <a:prstGeom prst="rect">
          <a:avLst/>
        </a:prstGeom>
        <a:solidFill>
          <a:schemeClr val="lt1"/>
        </a:solidFill>
        <a:ln w="9525"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認定様式第５号見本</a:t>
          </a:r>
        </a:p>
      </xdr:txBody>
    </xdr:sp>
    <xdr:clientData/>
  </xdr:twoCellAnchor>
  <xdr:twoCellAnchor editAs="oneCell">
    <xdr:from>
      <xdr:col>3</xdr:col>
      <xdr:colOff>9862088</xdr:colOff>
      <xdr:row>27</xdr:row>
      <xdr:rowOff>177079</xdr:rowOff>
    </xdr:from>
    <xdr:to>
      <xdr:col>3</xdr:col>
      <xdr:colOff>18856410</xdr:colOff>
      <xdr:row>37</xdr:row>
      <xdr:rowOff>568275</xdr:rowOff>
    </xdr:to>
    <xdr:pic>
      <xdr:nvPicPr>
        <xdr:cNvPr id="10" name="図 9">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53151" y="11202267"/>
          <a:ext cx="8994322" cy="36296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85724</xdr:colOff>
      <xdr:row>30</xdr:row>
      <xdr:rowOff>28575</xdr:rowOff>
    </xdr:from>
    <xdr:to>
      <xdr:col>0</xdr:col>
      <xdr:colOff>5962650</xdr:colOff>
      <xdr:row>30</xdr:row>
      <xdr:rowOff>476250</xdr:rowOff>
    </xdr:to>
    <xdr:sp macro="" textlink="">
      <xdr:nvSpPr>
        <xdr:cNvPr id="2" name="大かっこ 1">
          <a:extLst>
            <a:ext uri="{FF2B5EF4-FFF2-40B4-BE49-F238E27FC236}">
              <a16:creationId xmlns:a16="http://schemas.microsoft.com/office/drawing/2014/main" id="{00000000-0008-0000-0A00-000002000000}"/>
            </a:ext>
          </a:extLst>
        </xdr:cNvPr>
        <xdr:cNvSpPr/>
      </xdr:nvSpPr>
      <xdr:spPr>
        <a:xfrm>
          <a:off x="85724" y="10010775"/>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136071</xdr:colOff>
      <xdr:row>1</xdr:row>
      <xdr:rowOff>81642</xdr:rowOff>
    </xdr:from>
    <xdr:to>
      <xdr:col>2</xdr:col>
      <xdr:colOff>1318531</xdr:colOff>
      <xdr:row>30</xdr:row>
      <xdr:rowOff>462642</xdr:rowOff>
    </xdr:to>
    <xdr:grpSp>
      <xdr:nvGrpSpPr>
        <xdr:cNvPr id="13" name="グループ化 12">
          <a:extLst>
            <a:ext uri="{FF2B5EF4-FFF2-40B4-BE49-F238E27FC236}">
              <a16:creationId xmlns:a16="http://schemas.microsoft.com/office/drawing/2014/main" id="{00000000-0008-0000-0A00-00000D000000}"/>
            </a:ext>
          </a:extLst>
        </xdr:cNvPr>
        <xdr:cNvGrpSpPr/>
      </xdr:nvGrpSpPr>
      <xdr:grpSpPr>
        <a:xfrm>
          <a:off x="136071" y="254824"/>
          <a:ext cx="7901915" cy="10338954"/>
          <a:chOff x="176893" y="476250"/>
          <a:chExt cx="7877174" cy="9967186"/>
        </a:xfrm>
      </xdr:grpSpPr>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6055178" y="1798818"/>
            <a:ext cx="1998889" cy="8644618"/>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角丸四角形 3">
            <a:extLst>
              <a:ext uri="{FF2B5EF4-FFF2-40B4-BE49-F238E27FC236}">
                <a16:creationId xmlns:a16="http://schemas.microsoft.com/office/drawing/2014/main" id="{00000000-0008-0000-0A00-000004000000}"/>
              </a:ext>
            </a:extLst>
          </xdr:cNvPr>
          <xdr:cNvSpPr/>
        </xdr:nvSpPr>
        <xdr:spPr>
          <a:xfrm>
            <a:off x="176893" y="476250"/>
            <a:ext cx="3316941" cy="891668"/>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0" i="0" baseline="0">
                <a:solidFill>
                  <a:sysClr val="windowText" lastClr="000000"/>
                </a:solidFill>
                <a:effectLst/>
                <a:latin typeface="メイリオ" panose="020B0604030504040204" pitchFamily="50" charset="-128"/>
                <a:ea typeface="メイリオ" panose="020B0604030504040204" pitchFamily="50" charset="-128"/>
                <a:cs typeface="+mn-cs"/>
              </a:rPr>
              <a:t>訓練分野を問わず、すべての訓練科において提出が必要です。</a:t>
            </a:r>
          </a:p>
        </xdr:txBody>
      </xdr:sp>
      <xdr:sp macro="" textlink="">
        <xdr:nvSpPr>
          <xdr:cNvPr id="5" name="角丸四角形 4">
            <a:extLst>
              <a:ext uri="{FF2B5EF4-FFF2-40B4-BE49-F238E27FC236}">
                <a16:creationId xmlns:a16="http://schemas.microsoft.com/office/drawing/2014/main" id="{00000000-0008-0000-0A00-000005000000}"/>
              </a:ext>
            </a:extLst>
          </xdr:cNvPr>
          <xdr:cNvSpPr/>
        </xdr:nvSpPr>
        <xdr:spPr>
          <a:xfrm>
            <a:off x="1085371" y="8974310"/>
            <a:ext cx="5934075" cy="843643"/>
          </a:xfrm>
          <a:prstGeom prst="roundRect">
            <a:avLst/>
          </a:prstGeom>
          <a:solidFill>
            <a:srgbClr val="FFFFCC"/>
          </a:solidFill>
          <a:ln>
            <a:solidFill>
              <a:srgbClr val="FF0000"/>
            </a:solidFill>
            <a:headEnd type="triangle"/>
          </a:ln>
        </xdr:spPr>
        <xdr:style>
          <a:lnRef idx="2">
            <a:schemeClr val="accent2"/>
          </a:lnRef>
          <a:fillRef idx="1">
            <a:schemeClr val="lt1"/>
          </a:fillRef>
          <a:effectRef idx="0">
            <a:schemeClr val="accent2"/>
          </a:effectRef>
          <a:fontRef idx="minor">
            <a:schemeClr val="dk1"/>
          </a:fontRef>
        </xdr:style>
        <xdr:txBody>
          <a:bodyPr vertOverflow="clip" horzOverflow="clip" bIns="0" rtlCol="0" anchor="ctr"/>
          <a:lstStyle/>
          <a:p>
            <a:pPr algn="l">
              <a:lnSpc>
                <a:spcPts val="1600"/>
              </a:lnSpc>
            </a:pPr>
            <a:r>
              <a:rPr kumimoji="1" lang="ja-JP" altLang="en-US" sz="1100" b="0">
                <a:solidFill>
                  <a:sysClr val="windowText" lastClr="000000"/>
                </a:solidFill>
                <a:latin typeface="メイリオ" panose="020B0604030504040204" pitchFamily="50" charset="-128"/>
                <a:ea typeface="メイリオ" panose="020B0604030504040204" pitchFamily="50" charset="-128"/>
              </a:rPr>
              <a:t>上の項目に該当する内容がないものの、「</a:t>
            </a:r>
            <a:r>
              <a:rPr kumimoji="1" lang="en-US" altLang="ja-JP" sz="1100" b="0">
                <a:solidFill>
                  <a:sysClr val="windowText" lastClr="000000"/>
                </a:solidFill>
                <a:latin typeface="メイリオ" panose="020B0604030504040204" pitchFamily="50" charset="-128"/>
                <a:ea typeface="メイリオ" panose="020B0604030504040204" pitchFamily="50" charset="-128"/>
              </a:rPr>
              <a:t>DX</a:t>
            </a:r>
            <a:r>
              <a:rPr kumimoji="1" lang="ja-JP" altLang="en-US" sz="1100" b="0">
                <a:solidFill>
                  <a:sysClr val="windowText" lastClr="000000"/>
                </a:solidFill>
                <a:latin typeface="メイリオ" panose="020B0604030504040204" pitchFamily="50" charset="-128"/>
                <a:ea typeface="メイリオ" panose="020B0604030504040204" pitchFamily="50" charset="-128"/>
              </a:rPr>
              <a:t>リテラシー標準項目の一覧</a:t>
            </a:r>
            <a:r>
              <a:rPr kumimoji="1" lang="en-US" altLang="ja-JP" sz="1100" b="0">
                <a:solidFill>
                  <a:sysClr val="windowText" lastClr="000000"/>
                </a:solidFill>
                <a:latin typeface="メイリオ" panose="020B0604030504040204" pitchFamily="50" charset="-128"/>
                <a:ea typeface="メイリオ" panose="020B0604030504040204" pitchFamily="50" charset="-128"/>
              </a:rPr>
              <a:t>(</a:t>
            </a:r>
            <a:r>
              <a:rPr kumimoji="1" lang="ja-JP" altLang="en-US" sz="1100" b="0">
                <a:solidFill>
                  <a:sysClr val="windowText" lastClr="000000"/>
                </a:solidFill>
                <a:latin typeface="メイリオ" panose="020B0604030504040204" pitchFamily="50" charset="-128"/>
                <a:ea typeface="メイリオ" panose="020B0604030504040204" pitchFamily="50" charset="-128"/>
              </a:rPr>
              <a:t>様式</a:t>
            </a:r>
            <a:r>
              <a:rPr kumimoji="1" lang="en-US" altLang="ja-JP" sz="1100" b="0">
                <a:solidFill>
                  <a:sysClr val="windowText" lastClr="000000"/>
                </a:solidFill>
                <a:latin typeface="メイリオ" panose="020B0604030504040204" pitchFamily="50" charset="-128"/>
                <a:ea typeface="メイリオ" panose="020B0604030504040204" pitchFamily="50" charset="-128"/>
              </a:rPr>
              <a:t>5</a:t>
            </a:r>
            <a:r>
              <a:rPr kumimoji="1" lang="ja-JP" altLang="en-US" sz="1100" b="0">
                <a:solidFill>
                  <a:sysClr val="windowText" lastClr="000000"/>
                </a:solidFill>
                <a:latin typeface="メイリオ" panose="020B0604030504040204" pitchFamily="50" charset="-128"/>
                <a:ea typeface="メイリオ" panose="020B0604030504040204" pitchFamily="50" charset="-128"/>
              </a:rPr>
              <a:t>号添付書類</a:t>
            </a:r>
            <a:r>
              <a:rPr kumimoji="1" lang="en-US" altLang="ja-JP" sz="1100" b="0">
                <a:solidFill>
                  <a:sysClr val="windowText" lastClr="000000"/>
                </a:solidFill>
                <a:latin typeface="メイリオ" panose="020B0604030504040204" pitchFamily="50" charset="-128"/>
                <a:ea typeface="メイリオ" panose="020B0604030504040204" pitchFamily="50" charset="-128"/>
              </a:rPr>
              <a:t>5)</a:t>
            </a:r>
            <a:r>
              <a:rPr kumimoji="1" lang="ja-JP" altLang="en-US" sz="1100" b="0">
                <a:solidFill>
                  <a:sysClr val="windowText" lastClr="000000"/>
                </a:solidFill>
                <a:latin typeface="メイリオ" panose="020B0604030504040204" pitchFamily="50" charset="-128"/>
                <a:ea typeface="メイリオ" panose="020B0604030504040204" pitchFamily="50" charset="-128"/>
              </a:rPr>
              <a:t>の内容に沿うものがある場合は、その他の欄に内容を記載してください。</a:t>
            </a:r>
          </a:p>
        </xdr:txBody>
      </xdr:sp>
      <xdr:cxnSp macro="">
        <xdr:nvCxnSpPr>
          <xdr:cNvPr id="6" name="直線矢印コネクタ 5">
            <a:extLst>
              <a:ext uri="{FF2B5EF4-FFF2-40B4-BE49-F238E27FC236}">
                <a16:creationId xmlns:a16="http://schemas.microsoft.com/office/drawing/2014/main" id="{00000000-0008-0000-0A00-000006000000}"/>
              </a:ext>
            </a:extLst>
          </xdr:cNvPr>
          <xdr:cNvCxnSpPr>
            <a:stCxn id="5" idx="2"/>
          </xdr:cNvCxnSpPr>
        </xdr:nvCxnSpPr>
        <xdr:spPr>
          <a:xfrm>
            <a:off x="4052409" y="9817953"/>
            <a:ext cx="16127" cy="319368"/>
          </a:xfrm>
          <a:prstGeom prst="straightConnector1">
            <a:avLst/>
          </a:prstGeom>
          <a:ln w="1905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a:extLst>
              <a:ext uri="{FF2B5EF4-FFF2-40B4-BE49-F238E27FC236}">
                <a16:creationId xmlns:a16="http://schemas.microsoft.com/office/drawing/2014/main" id="{00000000-0008-0000-0A00-000007000000}"/>
              </a:ext>
            </a:extLst>
          </xdr:cNvPr>
          <xdr:cNvCxnSpPr>
            <a:stCxn id="8" idx="3"/>
          </xdr:cNvCxnSpPr>
        </xdr:nvCxnSpPr>
        <xdr:spPr>
          <a:xfrm flipV="1">
            <a:off x="5929513" y="6994071"/>
            <a:ext cx="343379" cy="27615"/>
          </a:xfrm>
          <a:prstGeom prst="straightConnector1">
            <a:avLst/>
          </a:prstGeom>
          <a:ln w="1905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a:extLst>
              <a:ext uri="{FF2B5EF4-FFF2-40B4-BE49-F238E27FC236}">
                <a16:creationId xmlns:a16="http://schemas.microsoft.com/office/drawing/2014/main" id="{00000000-0008-0000-0A00-000008000000}"/>
              </a:ext>
            </a:extLst>
          </xdr:cNvPr>
          <xdr:cNvSpPr/>
        </xdr:nvSpPr>
        <xdr:spPr>
          <a:xfrm>
            <a:off x="1765727" y="6443382"/>
            <a:ext cx="4163786" cy="1156607"/>
          </a:xfrm>
          <a:prstGeom prst="roundRect">
            <a:avLst/>
          </a:prstGeom>
          <a:solidFill>
            <a:srgbClr val="FFFFCC"/>
          </a:solidFill>
          <a:ln>
            <a:solidFill>
              <a:srgbClr val="FF0000"/>
            </a:solidFill>
            <a:headEnd type="triangle"/>
          </a:ln>
        </xdr:spPr>
        <xdr:style>
          <a:lnRef idx="2">
            <a:schemeClr val="accent2"/>
          </a:lnRef>
          <a:fillRef idx="1">
            <a:schemeClr val="lt1"/>
          </a:fillRef>
          <a:effectRef idx="0">
            <a:schemeClr val="accent2"/>
          </a:effectRef>
          <a:fontRef idx="minor">
            <a:schemeClr val="dk1"/>
          </a:fontRef>
        </xdr:style>
        <xdr:txBody>
          <a:bodyPr vertOverflow="clip" horzOverflow="clip" lIns="72000" tIns="36000" rIns="72000" bIns="0" rtlCol="0" anchor="ctr"/>
          <a:lstStyle/>
          <a:p>
            <a:pPr algn="l">
              <a:lnSpc>
                <a:spcPts val="1600"/>
              </a:lnSpc>
            </a:pPr>
            <a:r>
              <a:rPr kumimoji="1" lang="ja-JP" altLang="en-US" sz="1100" b="0">
                <a:solidFill>
                  <a:sysClr val="windowText" lastClr="000000"/>
                </a:solidFill>
                <a:latin typeface="メイリオ" panose="020B0604030504040204" pitchFamily="50" charset="-128"/>
                <a:ea typeface="メイリオ" panose="020B0604030504040204" pitchFamily="50" charset="-128"/>
              </a:rPr>
              <a:t>該当する項目のチェック欄に☑するとともに、デジタルリテラシーの内容を含む科目名を記載してください。職業人講話で実施される場合は、科目名に講話のテーマを記載してください。</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36</xdr:col>
      <xdr:colOff>134471</xdr:colOff>
      <xdr:row>19</xdr:row>
      <xdr:rowOff>112059</xdr:rowOff>
    </xdr:from>
    <xdr:to>
      <xdr:col>39</xdr:col>
      <xdr:colOff>661149</xdr:colOff>
      <xdr:row>27</xdr:row>
      <xdr:rowOff>145675</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13020435" y="4493559"/>
          <a:ext cx="2047957" cy="1938616"/>
          <a:chOff x="11949545" y="3238499"/>
          <a:chExt cx="4139045" cy="2008909"/>
        </a:xfrm>
      </xdr:grpSpPr>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2</xdr:col>
      <xdr:colOff>381000</xdr:colOff>
      <xdr:row>14</xdr:row>
      <xdr:rowOff>13608</xdr:rowOff>
    </xdr:from>
    <xdr:to>
      <xdr:col>4</xdr:col>
      <xdr:colOff>182146</xdr:colOff>
      <xdr:row>20</xdr:row>
      <xdr:rowOff>68035</xdr:rowOff>
    </xdr:to>
    <xdr:cxnSp macro="">
      <xdr:nvCxnSpPr>
        <xdr:cNvPr id="43" name="直線矢印コネクタ 42">
          <a:extLst>
            <a:ext uri="{FF2B5EF4-FFF2-40B4-BE49-F238E27FC236}">
              <a16:creationId xmlns:a16="http://schemas.microsoft.com/office/drawing/2014/main" id="{00000000-0008-0000-0C00-00002B000000}"/>
            </a:ext>
          </a:extLst>
        </xdr:cNvPr>
        <xdr:cNvCxnSpPr>
          <a:stCxn id="37" idx="1"/>
        </xdr:cNvCxnSpPr>
      </xdr:nvCxnSpPr>
      <xdr:spPr>
        <a:xfrm flipH="1">
          <a:off x="979714" y="3170465"/>
          <a:ext cx="726432" cy="1523999"/>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24</xdr:row>
      <xdr:rowOff>0</xdr:rowOff>
    </xdr:from>
    <xdr:to>
      <xdr:col>35</xdr:col>
      <xdr:colOff>24893</xdr:colOff>
      <xdr:row>25</xdr:row>
      <xdr:rowOff>36821</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11598088" y="5401235"/>
          <a:ext cx="361070" cy="227321"/>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371313</xdr:colOff>
      <xdr:row>2</xdr:row>
      <xdr:rowOff>123816</xdr:rowOff>
    </xdr:from>
    <xdr:to>
      <xdr:col>34</xdr:col>
      <xdr:colOff>175439</xdr:colOff>
      <xdr:row>104</xdr:row>
      <xdr:rowOff>299357</xdr:rowOff>
    </xdr:to>
    <xdr:grpSp>
      <xdr:nvGrpSpPr>
        <xdr:cNvPr id="122" name="グループ化 121">
          <a:extLst>
            <a:ext uri="{FF2B5EF4-FFF2-40B4-BE49-F238E27FC236}">
              <a16:creationId xmlns:a16="http://schemas.microsoft.com/office/drawing/2014/main" id="{00000000-0008-0000-0C00-00007A000000}"/>
            </a:ext>
          </a:extLst>
        </xdr:cNvPr>
        <xdr:cNvGrpSpPr/>
      </xdr:nvGrpSpPr>
      <xdr:grpSpPr>
        <a:xfrm>
          <a:off x="575420" y="518423"/>
          <a:ext cx="11683162" cy="24858898"/>
          <a:chOff x="636034" y="677998"/>
          <a:chExt cx="11624002" cy="24694887"/>
        </a:xfrm>
      </xdr:grpSpPr>
      <xdr:cxnSp macro="">
        <xdr:nvCxnSpPr>
          <xdr:cNvPr id="74" name="直線矢印コネクタ 73">
            <a:extLst>
              <a:ext uri="{FF2B5EF4-FFF2-40B4-BE49-F238E27FC236}">
                <a16:creationId xmlns:a16="http://schemas.microsoft.com/office/drawing/2014/main" id="{00000000-0008-0000-0C00-00004A000000}"/>
              </a:ext>
            </a:extLst>
          </xdr:cNvPr>
          <xdr:cNvCxnSpPr>
            <a:stCxn id="20" idx="3"/>
          </xdr:cNvCxnSpPr>
        </xdr:nvCxnSpPr>
        <xdr:spPr>
          <a:xfrm flipV="1">
            <a:off x="6957021" y="14302161"/>
            <a:ext cx="1121146" cy="1063495"/>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9" name="グループ化 118">
            <a:extLst>
              <a:ext uri="{FF2B5EF4-FFF2-40B4-BE49-F238E27FC236}">
                <a16:creationId xmlns:a16="http://schemas.microsoft.com/office/drawing/2014/main" id="{00000000-0008-0000-0C00-000077000000}"/>
              </a:ext>
            </a:extLst>
          </xdr:cNvPr>
          <xdr:cNvGrpSpPr/>
        </xdr:nvGrpSpPr>
        <xdr:grpSpPr>
          <a:xfrm>
            <a:off x="636034" y="677998"/>
            <a:ext cx="11624002" cy="24694887"/>
            <a:chOff x="636034" y="677998"/>
            <a:chExt cx="11624002" cy="24694887"/>
          </a:xfrm>
        </xdr:grpSpPr>
        <xdr:grpSp>
          <xdr:nvGrpSpPr>
            <xdr:cNvPr id="11" name="グループ化 10">
              <a:extLst>
                <a:ext uri="{FF2B5EF4-FFF2-40B4-BE49-F238E27FC236}">
                  <a16:creationId xmlns:a16="http://schemas.microsoft.com/office/drawing/2014/main" id="{00000000-0008-0000-0C00-00000B000000}"/>
                </a:ext>
              </a:extLst>
            </xdr:cNvPr>
            <xdr:cNvGrpSpPr/>
          </xdr:nvGrpSpPr>
          <xdr:grpSpPr>
            <a:xfrm>
              <a:off x="636034" y="677998"/>
              <a:ext cx="11581274" cy="15080928"/>
              <a:chOff x="655560" y="1109279"/>
              <a:chExt cx="10943266" cy="14760380"/>
            </a:xfrm>
          </xdr:grpSpPr>
          <xdr:grpSp>
            <xdr:nvGrpSpPr>
              <xdr:cNvPr id="14" name="グループ化 13">
                <a:extLst>
                  <a:ext uri="{FF2B5EF4-FFF2-40B4-BE49-F238E27FC236}">
                    <a16:creationId xmlns:a16="http://schemas.microsoft.com/office/drawing/2014/main" id="{00000000-0008-0000-0C00-00000E000000}"/>
                  </a:ext>
                </a:extLst>
              </xdr:cNvPr>
              <xdr:cNvGrpSpPr/>
            </xdr:nvGrpSpPr>
            <xdr:grpSpPr>
              <a:xfrm>
                <a:off x="655560" y="1109279"/>
                <a:ext cx="10943266" cy="6124202"/>
                <a:chOff x="691278" y="910274"/>
                <a:chExt cx="10943266" cy="6124202"/>
              </a:xfrm>
            </xdr:grpSpPr>
            <xdr:sp macro="" textlink="">
              <xdr:nvSpPr>
                <xdr:cNvPr id="23" name="フローチャート : 代替処理 36">
                  <a:extLst>
                    <a:ext uri="{FF2B5EF4-FFF2-40B4-BE49-F238E27FC236}">
                      <a16:creationId xmlns:a16="http://schemas.microsoft.com/office/drawing/2014/main" id="{00000000-0008-0000-0C00-000017000000}"/>
                    </a:ext>
                  </a:extLst>
                </xdr:cNvPr>
                <xdr:cNvSpPr/>
              </xdr:nvSpPr>
              <xdr:spPr>
                <a:xfrm>
                  <a:off x="1681476" y="4435980"/>
                  <a:ext cx="5376746" cy="1010889"/>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bIns="0"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訓練時間の対象とならないもの（開講式、オリエンテーション、修了式、キャリアコンサルティング）については訓練時間には含まれませんが、訓練日数に計上しますので、「訓練内容」の欄に</a:t>
                  </a:r>
                  <a:r>
                    <a:rPr kumimoji="1" lang="ja-JP" altLang="en-US" sz="1100">
                      <a:solidFill>
                        <a:sysClr val="windowText" lastClr="000000"/>
                      </a:solidFill>
                      <a:effectLst/>
                      <a:latin typeface="Meiryo UI" panose="020B0604030504040204" pitchFamily="50" charset="-128"/>
                      <a:ea typeface="Meiryo UI" panose="020B0604030504040204" pitchFamily="50" charset="-128"/>
                      <a:cs typeface="+mn-cs"/>
                    </a:rPr>
                    <a:t>括弧書きで時間数を記載してください。（訓練時間外に行うキャリアコンサルティングを除く）</a:t>
                  </a:r>
                  <a:endParaRPr kumimoji="1" lang="ja-JP" altLang="en-US" sz="11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4" name="フローチャート : 代替処理 26">
                  <a:extLst>
                    <a:ext uri="{FF2B5EF4-FFF2-40B4-BE49-F238E27FC236}">
                      <a16:creationId xmlns:a16="http://schemas.microsoft.com/office/drawing/2014/main" id="{00000000-0008-0000-0C00-000018000000}"/>
                    </a:ext>
                  </a:extLst>
                </xdr:cNvPr>
                <xdr:cNvSpPr/>
              </xdr:nvSpPr>
              <xdr:spPr>
                <a:xfrm>
                  <a:off x="1506308" y="5804081"/>
                  <a:ext cx="2315429" cy="1230395"/>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eiryo UI" panose="020B0604030504040204" pitchFamily="50" charset="-128"/>
                      <a:ea typeface="Meiryo UI" panose="020B0604030504040204" pitchFamily="50" charset="-128"/>
                      <a:cs typeface="+mn-cs"/>
                    </a:rPr>
                    <a:t>訓練時間の対象となるものについては、時間欄に訓練実施時間数を記入してください。（「</a:t>
                  </a:r>
                  <a:r>
                    <a:rPr kumimoji="1" lang="en-US" altLang="ja-JP" sz="1100">
                      <a:solidFill>
                        <a:schemeClr val="dk1"/>
                      </a:solidFill>
                      <a:effectLst/>
                      <a:latin typeface="Meiryo UI" panose="020B0604030504040204" pitchFamily="50" charset="-128"/>
                      <a:ea typeface="Meiryo UI" panose="020B0604030504040204" pitchFamily="50" charset="-128"/>
                      <a:cs typeface="+mn-cs"/>
                    </a:rPr>
                    <a:t>H</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」は自動表示されますので、数値のみ入力してください。）</a:t>
                  </a:r>
                  <a:endParaRPr kumimoji="1" lang="ja-JP" altLang="en-US" sz="1000">
                    <a:solidFill>
                      <a:sysClr val="windowText" lastClr="000000"/>
                    </a:solidFill>
                    <a:latin typeface="Meiryo UI" panose="020B0604030504040204" pitchFamily="50" charset="-128"/>
                    <a:ea typeface="Meiryo UI" panose="020B0604030504040204" pitchFamily="50" charset="-128"/>
                  </a:endParaRPr>
                </a:p>
              </xdr:txBody>
            </xdr:sp>
            <xdr:cxnSp macro="">
              <xdr:nvCxnSpPr>
                <xdr:cNvPr id="25" name="直線矢印コネクタ 24">
                  <a:extLst>
                    <a:ext uri="{FF2B5EF4-FFF2-40B4-BE49-F238E27FC236}">
                      <a16:creationId xmlns:a16="http://schemas.microsoft.com/office/drawing/2014/main" id="{00000000-0008-0000-0C00-000019000000}"/>
                    </a:ext>
                  </a:extLst>
                </xdr:cNvPr>
                <xdr:cNvCxnSpPr>
                  <a:stCxn id="23" idx="1"/>
                </xdr:cNvCxnSpPr>
              </xdr:nvCxnSpPr>
              <xdr:spPr>
                <a:xfrm flipH="1" flipV="1">
                  <a:off x="1406208" y="4549211"/>
                  <a:ext cx="275268" cy="392214"/>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00000000-0008-0000-0C00-00001A000000}"/>
                    </a:ext>
                  </a:extLst>
                </xdr:cNvPr>
                <xdr:cNvCxnSpPr/>
              </xdr:nvCxnSpPr>
              <xdr:spPr>
                <a:xfrm flipH="1" flipV="1">
                  <a:off x="1762156" y="5632089"/>
                  <a:ext cx="805923" cy="224911"/>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フローチャート : 代替処理 44">
                  <a:extLst>
                    <a:ext uri="{FF2B5EF4-FFF2-40B4-BE49-F238E27FC236}">
                      <a16:creationId xmlns:a16="http://schemas.microsoft.com/office/drawing/2014/main" id="{00000000-0008-0000-0C00-00001B000000}"/>
                    </a:ext>
                  </a:extLst>
                </xdr:cNvPr>
                <xdr:cNvSpPr/>
              </xdr:nvSpPr>
              <xdr:spPr>
                <a:xfrm>
                  <a:off x="8510452" y="3364151"/>
                  <a:ext cx="3124092" cy="1024409"/>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bIns="0" rtlCol="0" anchor="t"/>
                <a:lstStyle/>
                <a:p>
                  <a:r>
                    <a:rPr kumimoji="1" lang="ja-JP" altLang="ja-JP" sz="1100">
                      <a:solidFill>
                        <a:schemeClr val="dk1"/>
                      </a:solidFill>
                      <a:effectLst/>
                      <a:latin typeface="Meiryo UI" panose="020B0604030504040204" pitchFamily="50" charset="-128"/>
                      <a:ea typeface="Meiryo UI" panose="020B0604030504040204" pitchFamily="50" charset="-128"/>
                      <a:cs typeface="+mn-cs"/>
                    </a:rPr>
                    <a:t>成績考査を行う日に○印を記入</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してくだ</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さい</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（訓練期間</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ja-JP" sz="1100">
                      <a:solidFill>
                        <a:schemeClr val="dk1"/>
                      </a:solidFill>
                      <a:effectLst/>
                      <a:latin typeface="Meiryo UI" panose="020B0604030504040204" pitchFamily="50" charset="-128"/>
                      <a:ea typeface="Meiryo UI" panose="020B0604030504040204" pitchFamily="50" charset="-128"/>
                      <a:cs typeface="+mn-cs"/>
                    </a:rPr>
                    <a:t>月ごとに少なくとも</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ja-JP" sz="1100">
                      <a:solidFill>
                        <a:schemeClr val="dk1"/>
                      </a:solidFill>
                      <a:effectLst/>
                      <a:latin typeface="Meiryo UI" panose="020B0604030504040204" pitchFamily="50" charset="-128"/>
                      <a:ea typeface="Meiryo UI" panose="020B0604030504040204" pitchFamily="50" charset="-128"/>
                      <a:cs typeface="+mn-cs"/>
                    </a:rPr>
                    <a:t>回成績考査を行</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います</a:t>
                  </a:r>
                  <a:r>
                    <a:rPr kumimoji="1" lang="ja-JP" altLang="ja-JP" sz="1100">
                      <a:solidFill>
                        <a:schemeClr val="dk1"/>
                      </a:solidFill>
                      <a:effectLst/>
                      <a:latin typeface="Meiryo UI" panose="020B0604030504040204" pitchFamily="50" charset="-128"/>
                      <a:ea typeface="Meiryo UI" panose="020B0604030504040204" pitchFamily="50" charset="-128"/>
                      <a:cs typeface="+mn-cs"/>
                    </a:rPr>
                    <a:t>）</a:t>
                  </a:r>
                  <a:r>
                    <a:rPr kumimoji="1" lang="en-US" altLang="ja-JP" sz="1100">
                      <a:solidFill>
                        <a:schemeClr val="dk1"/>
                      </a:solidFill>
                      <a:effectLst/>
                      <a:latin typeface="Meiryo UI" panose="020B0604030504040204" pitchFamily="50" charset="-128"/>
                      <a:ea typeface="Meiryo UI" panose="020B0604030504040204" pitchFamily="50" charset="-128"/>
                      <a:cs typeface="+mn-cs"/>
                    </a:rPr>
                    <a:t> </a:t>
                  </a:r>
                  <a:r>
                    <a:rPr kumimoji="1" lang="ja-JP" altLang="en-US"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effectLst/>
                    <a:latin typeface="Meiryo UI" panose="020B0604030504040204" pitchFamily="50" charset="-128"/>
                    <a:ea typeface="Meiryo UI" panose="020B0604030504040204" pitchFamily="50" charset="-128"/>
                  </a:endParaRPr>
                </a:p>
              </xdr:txBody>
            </xdr:sp>
            <xdr:sp macro="" textlink="">
              <xdr:nvSpPr>
                <xdr:cNvPr id="28" name="角丸四角形 27">
                  <a:extLst>
                    <a:ext uri="{FF2B5EF4-FFF2-40B4-BE49-F238E27FC236}">
                      <a16:creationId xmlns:a16="http://schemas.microsoft.com/office/drawing/2014/main" id="{00000000-0008-0000-0C00-00001C000000}"/>
                    </a:ext>
                  </a:extLst>
                </xdr:cNvPr>
                <xdr:cNvSpPr/>
              </xdr:nvSpPr>
              <xdr:spPr>
                <a:xfrm>
                  <a:off x="691278" y="910274"/>
                  <a:ext cx="3455393" cy="615881"/>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lIns="36000" tIns="36000" rIns="36000" bIns="36000"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訓練内容欄は様式</a:t>
                  </a:r>
                  <a:r>
                    <a:rPr kumimoji="1" lang="en-US" altLang="ja-JP" sz="1100">
                      <a:solidFill>
                        <a:sysClr val="windowText" lastClr="000000"/>
                      </a:solidFill>
                      <a:latin typeface="Meiryo UI" panose="020B0604030504040204" pitchFamily="50" charset="-128"/>
                      <a:ea typeface="Meiryo UI" panose="020B0604030504040204" pitchFamily="50" charset="-128"/>
                    </a:rPr>
                    <a:t>5</a:t>
                  </a:r>
                  <a:r>
                    <a:rPr kumimoji="1" lang="ja-JP" altLang="en-US" sz="1100">
                      <a:solidFill>
                        <a:sysClr val="windowText" lastClr="000000"/>
                      </a:solidFill>
                      <a:latin typeface="Meiryo UI" panose="020B0604030504040204" pitchFamily="50" charset="-128"/>
                      <a:ea typeface="Meiryo UI" panose="020B0604030504040204" pitchFamily="50" charset="-128"/>
                    </a:rPr>
                    <a:t>の「科目」を記入してください。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科目名の下に実施回数を記入してください。</a:t>
                  </a:r>
                </a:p>
              </xdr:txBody>
            </xdr:sp>
            <xdr:cxnSp macro="">
              <xdr:nvCxnSpPr>
                <xdr:cNvPr id="33" name="直線矢印コネクタ 32">
                  <a:extLst>
                    <a:ext uri="{FF2B5EF4-FFF2-40B4-BE49-F238E27FC236}">
                      <a16:creationId xmlns:a16="http://schemas.microsoft.com/office/drawing/2014/main" id="{00000000-0008-0000-0C00-000021000000}"/>
                    </a:ext>
                  </a:extLst>
                </xdr:cNvPr>
                <xdr:cNvCxnSpPr>
                  <a:stCxn id="27" idx="2"/>
                </xdr:cNvCxnSpPr>
              </xdr:nvCxnSpPr>
              <xdr:spPr>
                <a:xfrm>
                  <a:off x="10072498" y="4388560"/>
                  <a:ext cx="414091" cy="768808"/>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a:extLst>
                    <a:ext uri="{FF2B5EF4-FFF2-40B4-BE49-F238E27FC236}">
                      <a16:creationId xmlns:a16="http://schemas.microsoft.com/office/drawing/2014/main" id="{00000000-0008-0000-0C00-000023000000}"/>
                    </a:ext>
                  </a:extLst>
                </xdr:cNvPr>
                <xdr:cNvCxnSpPr>
                  <a:stCxn id="28" idx="1"/>
                </xdr:cNvCxnSpPr>
              </xdr:nvCxnSpPr>
              <xdr:spPr>
                <a:xfrm>
                  <a:off x="691278" y="1218215"/>
                  <a:ext cx="166430" cy="1396947"/>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フローチャート : 代替処理 26">
                  <a:extLst>
                    <a:ext uri="{FF2B5EF4-FFF2-40B4-BE49-F238E27FC236}">
                      <a16:creationId xmlns:a16="http://schemas.microsoft.com/office/drawing/2014/main" id="{00000000-0008-0000-0C00-000025000000}"/>
                    </a:ext>
                  </a:extLst>
                </xdr:cNvPr>
                <xdr:cNvSpPr/>
              </xdr:nvSpPr>
              <xdr:spPr>
                <a:xfrm>
                  <a:off x="1754302" y="3025769"/>
                  <a:ext cx="2783810" cy="926104"/>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lIns="36000" tIns="36000" rIns="36000" bIns="36000"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eiryo UI" panose="020B0604030504040204" pitchFamily="50" charset="-128"/>
                      <a:ea typeface="Meiryo UI" panose="020B0604030504040204" pitchFamily="50" charset="-128"/>
                      <a:cs typeface="+mn-cs"/>
                    </a:rPr>
                    <a:t>最初の１か月間で職業能力開発講習を完結させる場合は、「能開講習」欄に「○」を記載する必要は</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ありません</a:t>
                  </a:r>
                  <a:r>
                    <a:rPr kumimoji="1" lang="ja-JP" altLang="ja-JP" sz="1100">
                      <a:solidFill>
                        <a:schemeClr val="dk1"/>
                      </a:solidFill>
                      <a:effectLst/>
                      <a:latin typeface="Meiryo UI" panose="020B0604030504040204" pitchFamily="50" charset="-128"/>
                      <a:ea typeface="Meiryo UI" panose="020B0604030504040204" pitchFamily="50" charset="-128"/>
                      <a:cs typeface="+mn-cs"/>
                    </a:rPr>
                    <a:t>。</a:t>
                  </a:r>
                  <a:endParaRPr kumimoji="1" lang="ja-JP" altLang="en-US" sz="1100">
                    <a:solidFill>
                      <a:schemeClr val="dk1"/>
                    </a:solidFill>
                    <a:effectLst/>
                    <a:latin typeface="Meiryo UI" panose="020B0604030504040204" pitchFamily="50" charset="-128"/>
                    <a:ea typeface="Meiryo UI" panose="020B0604030504040204" pitchFamily="50" charset="-128"/>
                    <a:cs typeface="+mn-cs"/>
                  </a:endParaRPr>
                </a:p>
              </xdr:txBody>
            </xdr:sp>
          </xdr:grpSp>
          <xdr:sp macro="" textlink="">
            <xdr:nvSpPr>
              <xdr:cNvPr id="15" name="角丸四角形 14">
                <a:extLst>
                  <a:ext uri="{FF2B5EF4-FFF2-40B4-BE49-F238E27FC236}">
                    <a16:creationId xmlns:a16="http://schemas.microsoft.com/office/drawing/2014/main" id="{00000000-0008-0000-0C00-00000F000000}"/>
                  </a:ext>
                </a:extLst>
              </xdr:cNvPr>
              <xdr:cNvSpPr/>
            </xdr:nvSpPr>
            <xdr:spPr>
              <a:xfrm>
                <a:off x="6761207" y="5557044"/>
                <a:ext cx="4535692" cy="763562"/>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bIns="0"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キャリアコンサルティングを専用の日に設定して実施する場合の記入例（「ｷｬﾘｱｺﾝｻﾙﾃｨﾝｸﾞ実施予定表」</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回目の例）</a:t>
                </a:r>
              </a:p>
            </xdr:txBody>
          </xdr:sp>
          <xdr:cxnSp macro="">
            <xdr:nvCxnSpPr>
              <xdr:cNvPr id="16" name="直線矢印コネクタ 15">
                <a:extLst>
                  <a:ext uri="{FF2B5EF4-FFF2-40B4-BE49-F238E27FC236}">
                    <a16:creationId xmlns:a16="http://schemas.microsoft.com/office/drawing/2014/main" id="{00000000-0008-0000-0C00-000010000000}"/>
                  </a:ext>
                </a:extLst>
              </xdr:cNvPr>
              <xdr:cNvCxnSpPr>
                <a:stCxn id="15" idx="0"/>
              </xdr:cNvCxnSpPr>
            </xdr:nvCxnSpPr>
            <xdr:spPr>
              <a:xfrm flipH="1" flipV="1">
                <a:off x="7299199" y="5023424"/>
                <a:ext cx="1729854" cy="533620"/>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角丸四角形 16">
                <a:extLst>
                  <a:ext uri="{FF2B5EF4-FFF2-40B4-BE49-F238E27FC236}">
                    <a16:creationId xmlns:a16="http://schemas.microsoft.com/office/drawing/2014/main" id="{00000000-0008-0000-0C00-000011000000}"/>
                  </a:ext>
                </a:extLst>
              </xdr:cNvPr>
              <xdr:cNvSpPr/>
            </xdr:nvSpPr>
            <xdr:spPr>
              <a:xfrm>
                <a:off x="6794014" y="14998084"/>
                <a:ext cx="4472821" cy="871575"/>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bIns="0"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時間割表で設定した受講時間内に実施する場合の記入例（「ｷｬﾘｱｺﾝｻﾙﾃｨﾝｸﾞ実施予定表」</a:t>
                </a:r>
                <a:r>
                  <a:rPr kumimoji="1" lang="en-US" altLang="ja-JP" sz="1100">
                    <a:solidFill>
                      <a:sysClr val="windowText" lastClr="000000"/>
                    </a:solidFill>
                    <a:latin typeface="Meiryo UI" panose="020B0604030504040204" pitchFamily="50" charset="-128"/>
                    <a:ea typeface="Meiryo UI" panose="020B0604030504040204" pitchFamily="50" charset="-128"/>
                  </a:rPr>
                  <a:t>3</a:t>
                </a:r>
                <a:r>
                  <a:rPr kumimoji="1" lang="ja-JP" altLang="en-US" sz="1100">
                    <a:solidFill>
                      <a:sysClr val="windowText" lastClr="000000"/>
                    </a:solidFill>
                    <a:latin typeface="Meiryo UI" panose="020B0604030504040204" pitchFamily="50" charset="-128"/>
                    <a:ea typeface="Meiryo UI" panose="020B0604030504040204" pitchFamily="50" charset="-128"/>
                  </a:rPr>
                  <a:t>回目の例（実技</a:t>
                </a:r>
                <a:r>
                  <a:rPr kumimoji="1" lang="en-US" altLang="ja-JP" sz="1100">
                    <a:solidFill>
                      <a:sysClr val="windowText" lastClr="000000"/>
                    </a:solidFill>
                    <a:latin typeface="Meiryo UI" panose="020B0604030504040204" pitchFamily="50" charset="-128"/>
                    <a:ea typeface="Meiryo UI" panose="020B0604030504040204" pitchFamily="50" charset="-128"/>
                  </a:rPr>
                  <a:t>(3H)</a:t>
                </a:r>
                <a:r>
                  <a:rPr kumimoji="1" lang="ja-JP" altLang="en-US" sz="1100">
                    <a:solidFill>
                      <a:sysClr val="windowText" lastClr="000000"/>
                    </a:solidFill>
                    <a:latin typeface="Meiryo UI" panose="020B0604030504040204" pitchFamily="50" charset="-128"/>
                    <a:ea typeface="Meiryo UI" panose="020B0604030504040204" pitchFamily="50" charset="-128"/>
                  </a:rPr>
                  <a:t>＋キャリアコンサルティング</a:t>
                </a:r>
                <a:r>
                  <a:rPr kumimoji="1" lang="en-US" altLang="ja-JP" sz="1100">
                    <a:solidFill>
                      <a:sysClr val="windowText" lastClr="000000"/>
                    </a:solidFill>
                    <a:latin typeface="Meiryo UI" panose="020B0604030504040204" pitchFamily="50" charset="-128"/>
                    <a:ea typeface="Meiryo UI" panose="020B0604030504040204" pitchFamily="50" charset="-128"/>
                  </a:rPr>
                  <a:t>(3H)</a:t>
                </a:r>
                <a:r>
                  <a:rPr kumimoji="1" lang="ja-JP" altLang="en-US" sz="1100">
                    <a:solidFill>
                      <a:sysClr val="windowText" lastClr="000000"/>
                    </a:solidFill>
                    <a:latin typeface="Meiryo UI" panose="020B0604030504040204" pitchFamily="50" charset="-128"/>
                    <a:ea typeface="Meiryo UI" panose="020B0604030504040204" pitchFamily="50" charset="-128"/>
                  </a:rPr>
                  <a:t>の場合）</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xnSp macro="">
            <xdr:nvCxnSpPr>
              <xdr:cNvPr id="18" name="直線矢印コネクタ 17">
                <a:extLst>
                  <a:ext uri="{FF2B5EF4-FFF2-40B4-BE49-F238E27FC236}">
                    <a16:creationId xmlns:a16="http://schemas.microsoft.com/office/drawing/2014/main" id="{00000000-0008-0000-0C00-000012000000}"/>
                  </a:ext>
                </a:extLst>
              </xdr:cNvPr>
              <xdr:cNvCxnSpPr/>
            </xdr:nvCxnSpPr>
            <xdr:spPr>
              <a:xfrm flipH="1" flipV="1">
                <a:off x="8800648" y="13959749"/>
                <a:ext cx="721935" cy="1023526"/>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フローチャート : 代替処理 44">
                <a:extLst>
                  <a:ext uri="{FF2B5EF4-FFF2-40B4-BE49-F238E27FC236}">
                    <a16:creationId xmlns:a16="http://schemas.microsoft.com/office/drawing/2014/main" id="{00000000-0008-0000-0C00-000014000000}"/>
                  </a:ext>
                </a:extLst>
              </xdr:cNvPr>
              <xdr:cNvSpPr/>
            </xdr:nvSpPr>
            <xdr:spPr>
              <a:xfrm>
                <a:off x="1077193" y="15142198"/>
                <a:ext cx="5551132" cy="685099"/>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bIns="0" rtlCol="0" anchor="t"/>
              <a:lstStyle/>
              <a:p>
                <a:pPr algn="l"/>
                <a:r>
                  <a:rPr kumimoji="1" lang="ja-JP" altLang="ja-JP" sz="1100">
                    <a:solidFill>
                      <a:schemeClr val="dk1"/>
                    </a:solidFill>
                    <a:effectLst/>
                    <a:latin typeface="Meiryo UI" panose="020B0604030504040204" pitchFamily="50" charset="-128"/>
                    <a:ea typeface="Meiryo UI" panose="020B0604030504040204" pitchFamily="50" charset="-128"/>
                    <a:cs typeface="+mn-cs"/>
                  </a:rPr>
                  <a:t>修了考査を行う日に◎印を記入</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してくだ</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さい</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（訓練終了前に修了考査を行</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ってください</a:t>
                </a:r>
                <a:r>
                  <a:rPr kumimoji="1" lang="ja-JP" altLang="ja-JP" sz="1100">
                    <a:solidFill>
                      <a:schemeClr val="dk1"/>
                    </a:solidFill>
                    <a:effectLst/>
                    <a:latin typeface="Meiryo UI" panose="020B0604030504040204" pitchFamily="50" charset="-128"/>
                    <a:ea typeface="Meiryo UI" panose="020B0604030504040204" pitchFamily="50" charset="-128"/>
                    <a:cs typeface="+mn-cs"/>
                  </a:rPr>
                  <a:t>）</a:t>
                </a:r>
                <a:endParaRPr lang="ja-JP" altLang="ja-JP" sz="1100">
                  <a:effectLst/>
                  <a:latin typeface="Meiryo UI" panose="020B0604030504040204" pitchFamily="50" charset="-128"/>
                  <a:ea typeface="Meiryo UI" panose="020B0604030504040204" pitchFamily="50" charset="-128"/>
                </a:endParaRPr>
              </a:p>
              <a:p>
                <a:r>
                  <a:rPr kumimoji="1" lang="ja-JP" altLang="ja-JP" sz="1100">
                    <a:solidFill>
                      <a:schemeClr val="dk1"/>
                    </a:solidFill>
                    <a:effectLst/>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kumimoji="1" lang="ja-JP" altLang="en-US" sz="11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0" name="フローチャート : 代替処理 26">
              <a:extLst>
                <a:ext uri="{FF2B5EF4-FFF2-40B4-BE49-F238E27FC236}">
                  <a16:creationId xmlns:a16="http://schemas.microsoft.com/office/drawing/2014/main" id="{00000000-0008-0000-0C00-000046000000}"/>
                </a:ext>
              </a:extLst>
            </xdr:cNvPr>
            <xdr:cNvSpPr/>
          </xdr:nvSpPr>
          <xdr:spPr>
            <a:xfrm>
              <a:off x="1323521" y="15870175"/>
              <a:ext cx="9543523" cy="1365255"/>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lIns="36000" tIns="36000" rIns="36000" bIns="36000" rtlCol="0" anchor="t" anchorCtr="0"/>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訓練時間は</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か月につき</a:t>
              </a:r>
              <a:r>
                <a:rPr kumimoji="1" lang="en-US" altLang="ja-JP" sz="1100">
                  <a:solidFill>
                    <a:schemeClr val="dk1"/>
                  </a:solidFill>
                  <a:effectLst/>
                  <a:latin typeface="Meiryo UI" panose="020B0604030504040204" pitchFamily="50" charset="-128"/>
                  <a:ea typeface="Meiryo UI" panose="020B0604030504040204" pitchFamily="50" charset="-128"/>
                  <a:cs typeface="+mn-cs"/>
                </a:rPr>
                <a:t>100</a:t>
              </a:r>
              <a:r>
                <a:rPr kumimoji="1" lang="ja-JP" altLang="en-US" sz="1100">
                  <a:solidFill>
                    <a:schemeClr val="dk1"/>
                  </a:solidFill>
                  <a:effectLst/>
                  <a:latin typeface="Meiryo UI" panose="020B0604030504040204" pitchFamily="50" charset="-128"/>
                  <a:ea typeface="Meiryo UI" panose="020B0604030504040204" pitchFamily="50" charset="-128"/>
                  <a:cs typeface="+mn-cs"/>
                </a:rPr>
                <a:t>時間以上、</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日につき原則として</a:t>
              </a:r>
              <a:r>
                <a:rPr kumimoji="1" lang="en-US" altLang="ja-JP" sz="1100">
                  <a:solidFill>
                    <a:schemeClr val="dk1"/>
                  </a:solidFill>
                  <a:effectLst/>
                  <a:latin typeface="Meiryo UI" panose="020B0604030504040204" pitchFamily="50" charset="-128"/>
                  <a:ea typeface="Meiryo UI" panose="020B0604030504040204" pitchFamily="50" charset="-128"/>
                  <a:cs typeface="+mn-cs"/>
                </a:rPr>
                <a:t>5</a:t>
              </a:r>
              <a:r>
                <a:rPr kumimoji="1" lang="ja-JP" altLang="en-US" sz="1100">
                  <a:solidFill>
                    <a:schemeClr val="dk1"/>
                  </a:solidFill>
                  <a:effectLst/>
                  <a:latin typeface="Meiryo UI" panose="020B0604030504040204" pitchFamily="50" charset="-128"/>
                  <a:ea typeface="Meiryo UI" panose="020B0604030504040204" pitchFamily="50" charset="-128"/>
                  <a:cs typeface="+mn-cs"/>
                </a:rPr>
                <a:t>時間以上</a:t>
              </a:r>
              <a:r>
                <a:rPr kumimoji="1" lang="en-US" altLang="ja-JP" sz="1100">
                  <a:solidFill>
                    <a:schemeClr val="dk1"/>
                  </a:solidFill>
                  <a:effectLst/>
                  <a:latin typeface="Meiryo UI" panose="020B0604030504040204" pitchFamily="50" charset="-128"/>
                  <a:ea typeface="Meiryo UI" panose="020B0604030504040204" pitchFamily="50" charset="-128"/>
                  <a:cs typeface="+mn-cs"/>
                </a:rPr>
                <a:t>6</a:t>
              </a:r>
              <a:r>
                <a:rPr kumimoji="1" lang="ja-JP" altLang="en-US" sz="1100">
                  <a:solidFill>
                    <a:schemeClr val="dk1"/>
                  </a:solidFill>
                  <a:effectLst/>
                  <a:latin typeface="Meiryo UI" panose="020B0604030504040204" pitchFamily="50" charset="-128"/>
                  <a:ea typeface="Meiryo UI" panose="020B0604030504040204" pitchFamily="50" charset="-128"/>
                  <a:cs typeface="+mn-cs"/>
                </a:rPr>
                <a:t>時間以下です。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en-US" sz="1100">
                  <a:solidFill>
                    <a:schemeClr val="dk1"/>
                  </a:solidFill>
                  <a:effectLst/>
                  <a:latin typeface="Meiryo UI" panose="020B0604030504040204" pitchFamily="50" charset="-128"/>
                  <a:ea typeface="Meiryo UI" panose="020B0604030504040204" pitchFamily="50" charset="-128"/>
                  <a:cs typeface="+mn-cs"/>
                </a:rPr>
                <a:t>年末年始（</a:t>
              </a:r>
              <a:r>
                <a:rPr kumimoji="1" lang="en-US" altLang="ja-JP" sz="1100">
                  <a:solidFill>
                    <a:schemeClr val="dk1"/>
                  </a:solidFill>
                  <a:effectLst/>
                  <a:latin typeface="Meiryo UI" panose="020B0604030504040204" pitchFamily="50" charset="-128"/>
                  <a:ea typeface="Meiryo UI" panose="020B0604030504040204" pitchFamily="50" charset="-128"/>
                  <a:cs typeface="+mn-cs"/>
                </a:rPr>
                <a:t>12/29</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en-US" altLang="ja-JP" sz="1100">
                  <a:solidFill>
                    <a:schemeClr val="dk1"/>
                  </a:solidFill>
                  <a:effectLst/>
                  <a:latin typeface="Meiryo UI" panose="020B0604030504040204" pitchFamily="50" charset="-128"/>
                  <a:ea typeface="Meiryo UI" panose="020B0604030504040204" pitchFamily="50" charset="-128"/>
                  <a:cs typeface="+mn-cs"/>
                </a:rPr>
                <a:t>1/3</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en-US" altLang="ja-JP" sz="1100">
                  <a:solidFill>
                    <a:schemeClr val="dk1"/>
                  </a:solidFill>
                  <a:effectLst/>
                  <a:latin typeface="Meiryo UI" panose="020B0604030504040204" pitchFamily="50" charset="-128"/>
                  <a:ea typeface="Meiryo UI" panose="020B0604030504040204" pitchFamily="50" charset="-128"/>
                  <a:cs typeface="+mn-cs"/>
                </a:rPr>
                <a:t>GW</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en-US" altLang="ja-JP" sz="1100">
                  <a:solidFill>
                    <a:schemeClr val="dk1"/>
                  </a:solidFill>
                  <a:effectLst/>
                  <a:latin typeface="Meiryo UI" panose="020B0604030504040204" pitchFamily="50" charset="-128"/>
                  <a:ea typeface="Meiryo UI" panose="020B0604030504040204" pitchFamily="50" charset="-128"/>
                  <a:cs typeface="+mn-cs"/>
                </a:rPr>
                <a:t>4/29</a:t>
              </a:r>
              <a:r>
                <a:rPr kumimoji="1" lang="ja-JP" altLang="ja-JP" sz="1100">
                  <a:solidFill>
                    <a:schemeClr val="dk1"/>
                  </a:solidFill>
                  <a:effectLst/>
                  <a:latin typeface="Meiryo UI" panose="020B0604030504040204" pitchFamily="50" charset="-128"/>
                  <a:ea typeface="Meiryo UI" panose="020B0604030504040204" pitchFamily="50" charset="-128"/>
                  <a:cs typeface="+mn-cs"/>
                </a:rPr>
                <a:t>～</a:t>
              </a:r>
              <a:r>
                <a:rPr kumimoji="1" lang="en-US" altLang="ja-JP" sz="1100">
                  <a:solidFill>
                    <a:schemeClr val="dk1"/>
                  </a:solidFill>
                  <a:effectLst/>
                  <a:latin typeface="Meiryo UI" panose="020B0604030504040204" pitchFamily="50" charset="-128"/>
                  <a:ea typeface="Meiryo UI" panose="020B0604030504040204" pitchFamily="50" charset="-128"/>
                  <a:cs typeface="+mn-cs"/>
                </a:rPr>
                <a:t>5/5</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）のすべての日を含む単位期間（特定単位期間）は、次月との平均が</a:t>
              </a:r>
              <a:r>
                <a:rPr kumimoji="1" lang="en-US" altLang="ja-JP" sz="1100">
                  <a:solidFill>
                    <a:schemeClr val="dk1"/>
                  </a:solidFill>
                  <a:effectLst/>
                  <a:latin typeface="Meiryo UI" panose="020B0604030504040204" pitchFamily="50" charset="-128"/>
                  <a:ea typeface="Meiryo UI" panose="020B0604030504040204" pitchFamily="50" charset="-128"/>
                  <a:cs typeface="+mn-cs"/>
                </a:rPr>
                <a:t>100</a:t>
              </a:r>
              <a:r>
                <a:rPr kumimoji="1" lang="ja-JP" altLang="en-US" sz="1100">
                  <a:solidFill>
                    <a:schemeClr val="dk1"/>
                  </a:solidFill>
                  <a:effectLst/>
                  <a:latin typeface="Meiryo UI" panose="020B0604030504040204" pitchFamily="50" charset="-128"/>
                  <a:ea typeface="Meiryo UI" panose="020B0604030504040204" pitchFamily="50" charset="-128"/>
                  <a:cs typeface="+mn-cs"/>
                </a:rPr>
                <a:t>時間以上となればよく、特定単位期間が最終月の場合は、前月との</a:t>
              </a:r>
              <a:r>
                <a:rPr kumimoji="1" lang="ja-JP" altLang="ja-JP" sz="1100">
                  <a:solidFill>
                    <a:schemeClr val="dk1"/>
                  </a:solidFill>
                  <a:effectLst/>
                  <a:latin typeface="Meiryo UI" panose="020B0604030504040204" pitchFamily="50" charset="-128"/>
                  <a:ea typeface="Meiryo UI" panose="020B0604030504040204" pitchFamily="50" charset="-128"/>
                  <a:cs typeface="+mn-cs"/>
                </a:rPr>
                <a:t>平均が</a:t>
              </a:r>
              <a:r>
                <a:rPr kumimoji="1" lang="en-US" altLang="ja-JP" sz="1100">
                  <a:solidFill>
                    <a:schemeClr val="dk1"/>
                  </a:solidFill>
                  <a:effectLst/>
                  <a:latin typeface="Meiryo UI" panose="020B0604030504040204" pitchFamily="50" charset="-128"/>
                  <a:ea typeface="Meiryo UI" panose="020B0604030504040204" pitchFamily="50" charset="-128"/>
                  <a:cs typeface="+mn-cs"/>
                </a:rPr>
                <a:t>100</a:t>
              </a:r>
              <a:r>
                <a:rPr kumimoji="1" lang="ja-JP" altLang="ja-JP" sz="1100">
                  <a:solidFill>
                    <a:schemeClr val="dk1"/>
                  </a:solidFill>
                  <a:effectLst/>
                  <a:latin typeface="Meiryo UI" panose="020B0604030504040204" pitchFamily="50" charset="-128"/>
                  <a:ea typeface="Meiryo UI" panose="020B0604030504040204" pitchFamily="50" charset="-128"/>
                  <a:cs typeface="+mn-cs"/>
                </a:rPr>
                <a:t>時間以上となれば</a:t>
              </a:r>
              <a:r>
                <a:rPr kumimoji="1" lang="ja-JP" altLang="en-US" sz="1100">
                  <a:solidFill>
                    <a:schemeClr val="dk1"/>
                  </a:solidFill>
                  <a:effectLst/>
                  <a:latin typeface="Meiryo UI" panose="020B0604030504040204" pitchFamily="50" charset="-128"/>
                  <a:ea typeface="Meiryo UI" panose="020B0604030504040204" pitchFamily="50" charset="-128"/>
                  <a:cs typeface="+mn-cs"/>
                </a:rPr>
                <a:t>結構です</a:t>
              </a:r>
              <a:r>
                <a:rPr kumimoji="1" lang="ja-JP" altLang="ja-JP" sz="1100">
                  <a:solidFill>
                    <a:schemeClr val="dk1"/>
                  </a:solidFill>
                  <a:effectLst/>
                  <a:latin typeface="Meiryo UI" panose="020B0604030504040204" pitchFamily="50" charset="-128"/>
                  <a:ea typeface="Meiryo UI" panose="020B0604030504040204" pitchFamily="50" charset="-128"/>
                  <a:cs typeface="+mn-cs"/>
                </a:rPr>
                <a:t>。</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お盆期間や</a:t>
              </a:r>
              <a:r>
                <a:rPr kumimoji="1" lang="en-US" altLang="ja-JP" sz="1100">
                  <a:solidFill>
                    <a:schemeClr val="dk1"/>
                  </a:solidFill>
                  <a:effectLst/>
                  <a:latin typeface="Meiryo UI" panose="020B0604030504040204" pitchFamily="50" charset="-128"/>
                  <a:ea typeface="Meiryo UI" panose="020B0604030504040204" pitchFamily="50" charset="-128"/>
                  <a:cs typeface="+mn-cs"/>
                </a:rPr>
                <a:t>9</a:t>
              </a:r>
              <a:r>
                <a:rPr kumimoji="1" lang="ja-JP" altLang="en-US" sz="1100">
                  <a:solidFill>
                    <a:schemeClr val="dk1"/>
                  </a:solidFill>
                  <a:effectLst/>
                  <a:latin typeface="Meiryo UI" panose="020B0604030504040204" pitchFamily="50" charset="-128"/>
                  <a:ea typeface="Meiryo UI" panose="020B0604030504040204" pitchFamily="50" charset="-128"/>
                  <a:cs typeface="+mn-cs"/>
                </a:rPr>
                <a:t>月の連休は、特定単位期間に当たりませんので、</a:t>
              </a:r>
              <a:r>
                <a:rPr kumimoji="1" lang="en-US" altLang="ja-JP" sz="1100">
                  <a:solidFill>
                    <a:schemeClr val="dk1"/>
                  </a:solidFill>
                  <a:effectLst/>
                  <a:latin typeface="Meiryo UI" panose="020B0604030504040204" pitchFamily="50" charset="-128"/>
                  <a:ea typeface="Meiryo UI" panose="020B0604030504040204" pitchFamily="50" charset="-128"/>
                  <a:cs typeface="+mn-cs"/>
                </a:rPr>
                <a:t>100</a:t>
              </a:r>
              <a:r>
                <a:rPr kumimoji="1" lang="ja-JP" altLang="en-US" sz="1100">
                  <a:solidFill>
                    <a:schemeClr val="dk1"/>
                  </a:solidFill>
                  <a:effectLst/>
                  <a:latin typeface="Meiryo UI" panose="020B0604030504040204" pitchFamily="50" charset="-128"/>
                  <a:ea typeface="Meiryo UI" panose="020B0604030504040204" pitchFamily="50" charset="-128"/>
                  <a:cs typeface="+mn-cs"/>
                </a:rPr>
                <a:t>時間を下回らないようにご注意ください。</a:t>
              </a:r>
              <a:endParaRPr kumimoji="1" lang="ja-JP" altLang="en-US" sz="1000">
                <a:solidFill>
                  <a:sysClr val="windowText" lastClr="000000"/>
                </a:solidFill>
                <a:latin typeface="Meiryo UI" panose="020B0604030504040204" pitchFamily="50" charset="-128"/>
                <a:ea typeface="Meiryo UI" panose="020B0604030504040204" pitchFamily="50" charset="-128"/>
              </a:endParaRPr>
            </a:p>
          </xdr:txBody>
        </xdr:sp>
        <xdr:grpSp>
          <xdr:nvGrpSpPr>
            <xdr:cNvPr id="116" name="グループ化 115">
              <a:extLst>
                <a:ext uri="{FF2B5EF4-FFF2-40B4-BE49-F238E27FC236}">
                  <a16:creationId xmlns:a16="http://schemas.microsoft.com/office/drawing/2014/main" id="{00000000-0008-0000-0C00-000074000000}"/>
                </a:ext>
              </a:extLst>
            </xdr:cNvPr>
            <xdr:cNvGrpSpPr/>
          </xdr:nvGrpSpPr>
          <xdr:grpSpPr>
            <a:xfrm>
              <a:off x="1214278" y="18082474"/>
              <a:ext cx="11045758" cy="7290411"/>
              <a:chOff x="1214278" y="18082474"/>
              <a:chExt cx="11045758" cy="7290411"/>
            </a:xfrm>
          </xdr:grpSpPr>
          <xdr:grpSp>
            <xdr:nvGrpSpPr>
              <xdr:cNvPr id="115" name="グループ化 114">
                <a:extLst>
                  <a:ext uri="{FF2B5EF4-FFF2-40B4-BE49-F238E27FC236}">
                    <a16:creationId xmlns:a16="http://schemas.microsoft.com/office/drawing/2014/main" id="{00000000-0008-0000-0C00-000073000000}"/>
                  </a:ext>
                </a:extLst>
              </xdr:cNvPr>
              <xdr:cNvGrpSpPr/>
            </xdr:nvGrpSpPr>
            <xdr:grpSpPr>
              <a:xfrm>
                <a:off x="1214278" y="18082474"/>
                <a:ext cx="10844132" cy="3857000"/>
                <a:chOff x="1214278" y="18082474"/>
                <a:chExt cx="10844132" cy="3857000"/>
              </a:xfrm>
            </xdr:grpSpPr>
            <xdr:sp macro="" textlink="">
              <xdr:nvSpPr>
                <xdr:cNvPr id="87" name="角丸四角形 86">
                  <a:extLst>
                    <a:ext uri="{FF2B5EF4-FFF2-40B4-BE49-F238E27FC236}">
                      <a16:creationId xmlns:a16="http://schemas.microsoft.com/office/drawing/2014/main" id="{00000000-0008-0000-0C00-000057000000}"/>
                    </a:ext>
                  </a:extLst>
                </xdr:cNvPr>
                <xdr:cNvSpPr/>
              </xdr:nvSpPr>
              <xdr:spPr>
                <a:xfrm>
                  <a:off x="1214278" y="18082474"/>
                  <a:ext cx="10844132" cy="1545431"/>
                </a:xfrm>
                <a:prstGeom prst="roundRect">
                  <a:avLst>
                    <a:gd name="adj" fmla="val 10274"/>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bIns="0"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rPr>
                    <a:t>・キャリアコンサルティングは訓練期間に関わらず</a:t>
                  </a:r>
                  <a:r>
                    <a:rPr kumimoji="1" lang="en-US" altLang="ja-JP" sz="1100">
                      <a:solidFill>
                        <a:sysClr val="windowText" lastClr="000000"/>
                      </a:solidFill>
                      <a:latin typeface="Meiryo UI" panose="020B0604030504040204" pitchFamily="50" charset="-128"/>
                      <a:ea typeface="Meiryo UI" panose="020B0604030504040204" pitchFamily="50" charset="-128"/>
                    </a:rPr>
                    <a:t>3</a:t>
                  </a:r>
                  <a:r>
                    <a:rPr kumimoji="1" lang="ja-JP" altLang="en-US" sz="1100">
                      <a:solidFill>
                        <a:sysClr val="windowText" lastClr="000000"/>
                      </a:solidFill>
                      <a:latin typeface="Meiryo UI" panose="020B0604030504040204" pitchFamily="50" charset="-128"/>
                      <a:ea typeface="Meiryo UI" panose="020B0604030504040204" pitchFamily="50" charset="-128"/>
                    </a:rPr>
                    <a:t>回以上設定してください</a:t>
                  </a:r>
                  <a:r>
                    <a:rPr kumimoji="1" lang="ja-JP" altLang="ja-JP" sz="1100">
                      <a:solidFill>
                        <a:schemeClr val="dk1"/>
                      </a:solidFill>
                      <a:effectLst/>
                      <a:latin typeface="Meiryo UI" panose="020B0604030504040204" pitchFamily="50" charset="-128"/>
                      <a:ea typeface="Meiryo UI" panose="020B0604030504040204" pitchFamily="50" charset="-128"/>
                      <a:cs typeface="+mn-cs"/>
                    </a:rPr>
                    <a:t>（訓練期間が</a:t>
                  </a:r>
                  <a:r>
                    <a:rPr kumimoji="1" lang="en-US" altLang="ja-JP" sz="1100">
                      <a:solidFill>
                        <a:schemeClr val="dk1"/>
                      </a:solidFill>
                      <a:effectLst/>
                      <a:latin typeface="Meiryo UI" panose="020B0604030504040204" pitchFamily="50" charset="-128"/>
                      <a:ea typeface="Meiryo UI" panose="020B0604030504040204" pitchFamily="50" charset="-128"/>
                      <a:cs typeface="+mn-cs"/>
                    </a:rPr>
                    <a:t>3</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か</a:t>
                  </a:r>
                  <a:r>
                    <a:rPr kumimoji="1" lang="ja-JP" altLang="ja-JP" sz="1100">
                      <a:solidFill>
                        <a:schemeClr val="dk1"/>
                      </a:solidFill>
                      <a:effectLst/>
                      <a:latin typeface="Meiryo UI" panose="020B0604030504040204" pitchFamily="50" charset="-128"/>
                      <a:ea typeface="Meiryo UI" panose="020B0604030504040204" pitchFamily="50" charset="-128"/>
                      <a:cs typeface="+mn-cs"/>
                    </a:rPr>
                    <a:t>月に満たない場合は、</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か</a:t>
                  </a:r>
                  <a:r>
                    <a:rPr kumimoji="1" lang="ja-JP" altLang="ja-JP" sz="1100">
                      <a:solidFill>
                        <a:schemeClr val="dk1"/>
                      </a:solidFill>
                      <a:effectLst/>
                      <a:latin typeface="Meiryo UI" panose="020B0604030504040204" pitchFamily="50" charset="-128"/>
                      <a:ea typeface="Meiryo UI" panose="020B0604030504040204" pitchFamily="50" charset="-128"/>
                      <a:cs typeface="+mn-cs"/>
                    </a:rPr>
                    <a:t>月に少なくとも</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ja-JP" sz="1100">
                      <a:solidFill>
                        <a:schemeClr val="dk1"/>
                      </a:solidFill>
                      <a:effectLst/>
                      <a:latin typeface="Meiryo UI" panose="020B0604030504040204" pitchFamily="50" charset="-128"/>
                      <a:ea typeface="Meiryo UI" panose="020B0604030504040204" pitchFamily="50" charset="-128"/>
                      <a:cs typeface="+mn-cs"/>
                    </a:rPr>
                    <a:t>回以上）</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endParaRPr lang="ja-JP" altLang="ja-JP">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ts val="16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rPr>
                    <a:t>（設定例）</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回目：訓練開始後概ね</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か月以内／</a:t>
                  </a:r>
                  <a:r>
                    <a:rPr kumimoji="1" lang="en-US" altLang="ja-JP" sz="1100">
                      <a:solidFill>
                        <a:sysClr val="windowText" lastClr="000000"/>
                      </a:solidFill>
                      <a:latin typeface="Meiryo UI" panose="020B0604030504040204" pitchFamily="50" charset="-128"/>
                      <a:ea typeface="Meiryo UI" panose="020B0604030504040204" pitchFamily="50" charset="-128"/>
                    </a:rPr>
                    <a:t>2</a:t>
                  </a:r>
                  <a:r>
                    <a:rPr kumimoji="1" lang="ja-JP" altLang="en-US" sz="1100">
                      <a:solidFill>
                        <a:sysClr val="windowText" lastClr="000000"/>
                      </a:solidFill>
                      <a:latin typeface="Meiryo UI" panose="020B0604030504040204" pitchFamily="50" charset="-128"/>
                      <a:ea typeface="Meiryo UI" panose="020B0604030504040204" pitchFamily="50" charset="-128"/>
                    </a:rPr>
                    <a:t>回目：訓練半ば頃／</a:t>
                  </a:r>
                  <a:r>
                    <a:rPr kumimoji="1" lang="en-US" altLang="ja-JP" sz="1100">
                      <a:solidFill>
                        <a:sysClr val="windowText" lastClr="000000"/>
                      </a:solidFill>
                      <a:latin typeface="Meiryo UI" panose="020B0604030504040204" pitchFamily="50" charset="-128"/>
                      <a:ea typeface="Meiryo UI" panose="020B0604030504040204" pitchFamily="50" charset="-128"/>
                    </a:rPr>
                    <a:t>3</a:t>
                  </a:r>
                  <a:r>
                    <a:rPr kumimoji="1" lang="ja-JP" altLang="en-US" sz="1100">
                      <a:solidFill>
                        <a:sysClr val="windowText" lastClr="000000"/>
                      </a:solidFill>
                      <a:latin typeface="Meiryo UI" panose="020B0604030504040204" pitchFamily="50" charset="-128"/>
                      <a:ea typeface="Meiryo UI" panose="020B0604030504040204" pitchFamily="50" charset="-128"/>
                    </a:rPr>
                    <a:t>回目：訓練終了間近</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marL="0" marR="0" indent="0" algn="l" defTabSz="914400" eaLnBrk="1" fontAlgn="auto" latinLnBrk="0" hangingPunct="1">
                    <a:lnSpc>
                      <a:spcPts val="16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　</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なお、原則、企業実習期間中はキャリアコンサルティングを設定しないようにしてください。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ts val="16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・受講時間外に実施する場合は、ｷｬﾘｱｺﾝｻﾙﾃｨﾝｸﾞ実施予定表の備考欄に実施時間を記入してください。（上記「訓練内容」には「キャリアコンサルティング」は記入しない）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ts val="16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・受講者全員が実施できるよう余裕を持った実施日を設定してください。</a:t>
                  </a:r>
                  <a:endParaRPr kumimoji="1" lang="en-US" altLang="ja-JP" sz="1100">
                    <a:solidFill>
                      <a:sysClr val="windowText" lastClr="000000"/>
                    </a:solidFill>
                  </a:endParaRPr>
                </a:p>
              </xdr:txBody>
            </xdr:sp>
            <xdr:cxnSp macro="">
              <xdr:nvCxnSpPr>
                <xdr:cNvPr id="88" name="直線矢印コネクタ 87">
                  <a:extLst>
                    <a:ext uri="{FF2B5EF4-FFF2-40B4-BE49-F238E27FC236}">
                      <a16:creationId xmlns:a16="http://schemas.microsoft.com/office/drawing/2014/main" id="{00000000-0008-0000-0C00-000058000000}"/>
                    </a:ext>
                  </a:extLst>
                </xdr:cNvPr>
                <xdr:cNvCxnSpPr>
                  <a:stCxn id="87" idx="2"/>
                  <a:endCxn id="96" idx="0"/>
                </xdr:cNvCxnSpPr>
              </xdr:nvCxnSpPr>
              <xdr:spPr>
                <a:xfrm>
                  <a:off x="6636344" y="19627905"/>
                  <a:ext cx="675343" cy="730037"/>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6" name="角丸四角形 95">
                  <a:extLst>
                    <a:ext uri="{FF2B5EF4-FFF2-40B4-BE49-F238E27FC236}">
                      <a16:creationId xmlns:a16="http://schemas.microsoft.com/office/drawing/2014/main" id="{00000000-0008-0000-0C00-000060000000}"/>
                    </a:ext>
                  </a:extLst>
                </xdr:cNvPr>
                <xdr:cNvSpPr/>
              </xdr:nvSpPr>
              <xdr:spPr>
                <a:xfrm>
                  <a:off x="3932327" y="20357942"/>
                  <a:ext cx="6758721" cy="1581532"/>
                </a:xfrm>
                <a:prstGeom prst="roundRect">
                  <a:avLst/>
                </a:prstGeom>
                <a:noFill/>
                <a:ln w="25400">
                  <a:solidFill>
                    <a:srgbClr val="FF3332"/>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bIns="0" rtlCol="0" anchor="t"/>
                <a:lstStyle/>
                <a:p>
                  <a:pPr algn="l"/>
                  <a:endParaRPr kumimoji="1" lang="ja-JP" altLang="en-US" sz="1200">
                    <a:solidFill>
                      <a:srgbClr val="FF0000"/>
                    </a:solidFill>
                  </a:endParaRPr>
                </a:p>
              </xdr:txBody>
            </xdr:sp>
          </xdr:grpSp>
          <xdr:grpSp>
            <xdr:nvGrpSpPr>
              <xdr:cNvPr id="114" name="グループ化 113">
                <a:extLst>
                  <a:ext uri="{FF2B5EF4-FFF2-40B4-BE49-F238E27FC236}">
                    <a16:creationId xmlns:a16="http://schemas.microsoft.com/office/drawing/2014/main" id="{00000000-0008-0000-0C00-000072000000}"/>
                  </a:ext>
                </a:extLst>
              </xdr:cNvPr>
              <xdr:cNvGrpSpPr/>
            </xdr:nvGrpSpPr>
            <xdr:grpSpPr>
              <a:xfrm>
                <a:off x="1673679" y="22043571"/>
                <a:ext cx="10586357" cy="3329314"/>
                <a:chOff x="1673679" y="22043571"/>
                <a:chExt cx="10586357" cy="3329314"/>
              </a:xfrm>
            </xdr:grpSpPr>
            <xdr:grpSp>
              <xdr:nvGrpSpPr>
                <xdr:cNvPr id="113" name="グループ化 112">
                  <a:extLst>
                    <a:ext uri="{FF2B5EF4-FFF2-40B4-BE49-F238E27FC236}">
                      <a16:creationId xmlns:a16="http://schemas.microsoft.com/office/drawing/2014/main" id="{00000000-0008-0000-0C00-000071000000}"/>
                    </a:ext>
                  </a:extLst>
                </xdr:cNvPr>
                <xdr:cNvGrpSpPr/>
              </xdr:nvGrpSpPr>
              <xdr:grpSpPr>
                <a:xfrm>
                  <a:off x="1673679" y="22560643"/>
                  <a:ext cx="9258459" cy="2812242"/>
                  <a:chOff x="1673679" y="22560643"/>
                  <a:chExt cx="9258459" cy="2812242"/>
                </a:xfrm>
              </xdr:grpSpPr>
              <xdr:cxnSp macro="">
                <xdr:nvCxnSpPr>
                  <xdr:cNvPr id="91" name="直線矢印コネクタ 90">
                    <a:extLst>
                      <a:ext uri="{FF2B5EF4-FFF2-40B4-BE49-F238E27FC236}">
                        <a16:creationId xmlns:a16="http://schemas.microsoft.com/office/drawing/2014/main" id="{00000000-0008-0000-0C00-00005B000000}"/>
                      </a:ext>
                    </a:extLst>
                  </xdr:cNvPr>
                  <xdr:cNvCxnSpPr>
                    <a:stCxn id="92" idx="1"/>
                  </xdr:cNvCxnSpPr>
                </xdr:nvCxnSpPr>
                <xdr:spPr>
                  <a:xfrm flipH="1" flipV="1">
                    <a:off x="1673679" y="22560643"/>
                    <a:ext cx="27213" cy="1933999"/>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2" name="角丸四角形 91">
                    <a:extLst>
                      <a:ext uri="{FF2B5EF4-FFF2-40B4-BE49-F238E27FC236}">
                        <a16:creationId xmlns:a16="http://schemas.microsoft.com/office/drawing/2014/main" id="{00000000-0008-0000-0C00-00005C000000}"/>
                      </a:ext>
                    </a:extLst>
                  </xdr:cNvPr>
                  <xdr:cNvSpPr/>
                </xdr:nvSpPr>
                <xdr:spPr>
                  <a:xfrm>
                    <a:off x="1700892" y="23616397"/>
                    <a:ext cx="9231246" cy="1756488"/>
                  </a:xfrm>
                  <a:prstGeom prst="roundRect">
                    <a:avLst>
                      <a:gd name="adj" fmla="val 11454"/>
                    </a:avLst>
                  </a:prstGeom>
                  <a:solidFill>
                    <a:srgbClr val="FFFFCC"/>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tIns="46800" bIns="0"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50</a:t>
                    </a:r>
                    <a:r>
                      <a:rPr kumimoji="1" lang="ja-JP" altLang="en-US" sz="1100">
                        <a:solidFill>
                          <a:sysClr val="windowText" lastClr="000000"/>
                        </a:solidFill>
                        <a:latin typeface="Meiryo UI" panose="020B0604030504040204" pitchFamily="50" charset="-128"/>
                        <a:ea typeface="Meiryo UI" panose="020B0604030504040204" pitchFamily="50" charset="-128"/>
                      </a:rPr>
                      <a:t>分以上</a:t>
                    </a:r>
                    <a:r>
                      <a:rPr kumimoji="1" lang="en-US" altLang="ja-JP" sz="1100">
                        <a:solidFill>
                          <a:sysClr val="windowText" lastClr="000000"/>
                        </a:solidFill>
                        <a:latin typeface="Meiryo UI" panose="020B0604030504040204" pitchFamily="50" charset="-128"/>
                        <a:ea typeface="Meiryo UI" panose="020B0604030504040204" pitchFamily="50" charset="-128"/>
                      </a:rPr>
                      <a:t>60</a:t>
                    </a:r>
                    <a:r>
                      <a:rPr kumimoji="1" lang="ja-JP" altLang="en-US" sz="1100">
                        <a:solidFill>
                          <a:sysClr val="windowText" lastClr="000000"/>
                        </a:solidFill>
                        <a:latin typeface="Meiryo UI" panose="020B0604030504040204" pitchFamily="50" charset="-128"/>
                        <a:ea typeface="Meiryo UI" panose="020B0604030504040204" pitchFamily="50" charset="-128"/>
                      </a:rPr>
                      <a:t>分未満（休憩時間を除く）を</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時間として算定できます。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介護員養成コースのは愛知県等への申請内容と合わせる必要があるため、原則、</a:t>
                    </a:r>
                    <a:r>
                      <a:rPr kumimoji="1" lang="en-US" altLang="ja-JP" sz="1100">
                        <a:solidFill>
                          <a:sysClr val="windowText" lastClr="000000"/>
                        </a:solidFill>
                        <a:latin typeface="Meiryo UI" panose="020B0604030504040204" pitchFamily="50" charset="-128"/>
                        <a:ea typeface="Meiryo UI" panose="020B0604030504040204" pitchFamily="50" charset="-128"/>
                      </a:rPr>
                      <a:t>60</a:t>
                    </a:r>
                    <a:r>
                      <a:rPr kumimoji="1" lang="ja-JP" altLang="en-US" sz="1100">
                        <a:solidFill>
                          <a:sysClr val="windowText" lastClr="000000"/>
                        </a:solidFill>
                        <a:latin typeface="Meiryo UI" panose="020B0604030504040204" pitchFamily="50" charset="-128"/>
                        <a:ea typeface="Meiryo UI" panose="020B0604030504040204" pitchFamily="50" charset="-128"/>
                      </a:rPr>
                      <a:t>分を</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時間として算定してください。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・訓練時間、キャリアコンサルティングの実施時間は、原則として</a:t>
                    </a:r>
                    <a:r>
                      <a:rPr kumimoji="1" lang="en-US" altLang="ja-JP" sz="1100">
                        <a:solidFill>
                          <a:sysClr val="windowText" lastClr="000000"/>
                        </a:solidFill>
                        <a:latin typeface="Meiryo UI" panose="020B0604030504040204" pitchFamily="50" charset="-128"/>
                        <a:ea typeface="Meiryo UI" panose="020B0604030504040204" pitchFamily="50" charset="-128"/>
                      </a:rPr>
                      <a:t>9</a:t>
                    </a:r>
                    <a:r>
                      <a:rPr kumimoji="1" lang="ja-JP" altLang="en-US" sz="1100">
                        <a:solidFill>
                          <a:sysClr val="windowText" lastClr="000000"/>
                        </a:solidFill>
                        <a:latin typeface="Meiryo UI" panose="020B0604030504040204" pitchFamily="50" charset="-128"/>
                        <a:ea typeface="Meiryo UI" panose="020B0604030504040204" pitchFamily="50" charset="-128"/>
                      </a:rPr>
                      <a:t>時から</a:t>
                    </a:r>
                    <a:r>
                      <a:rPr kumimoji="1" lang="en-US" altLang="ja-JP" sz="1100">
                        <a:solidFill>
                          <a:sysClr val="windowText" lastClr="000000"/>
                        </a:solidFill>
                        <a:latin typeface="Meiryo UI" panose="020B0604030504040204" pitchFamily="50" charset="-128"/>
                        <a:ea typeface="Meiryo UI" panose="020B0604030504040204" pitchFamily="50" charset="-128"/>
                      </a:rPr>
                      <a:t>22</a:t>
                    </a:r>
                    <a:r>
                      <a:rPr kumimoji="1" lang="ja-JP" altLang="en-US" sz="1100">
                        <a:solidFill>
                          <a:sysClr val="windowText" lastClr="000000"/>
                        </a:solidFill>
                        <a:latin typeface="Meiryo UI" panose="020B0604030504040204" pitchFamily="50" charset="-128"/>
                        <a:ea typeface="Meiryo UI" panose="020B0604030504040204" pitchFamily="50" charset="-128"/>
                      </a:rPr>
                      <a:t>時までの時間内に設定し、食事の時間は</a:t>
                    </a:r>
                    <a:r>
                      <a:rPr kumimoji="1" lang="en-US" altLang="ja-JP" sz="1100">
                        <a:solidFill>
                          <a:sysClr val="windowText" lastClr="000000"/>
                        </a:solidFill>
                        <a:latin typeface="Meiryo UI" panose="020B0604030504040204" pitchFamily="50" charset="-128"/>
                        <a:ea typeface="Meiryo UI" panose="020B0604030504040204" pitchFamily="50" charset="-128"/>
                      </a:rPr>
                      <a:t>45</a:t>
                    </a:r>
                    <a:r>
                      <a:rPr kumimoji="1" lang="ja-JP" altLang="en-US" sz="1100">
                        <a:solidFill>
                          <a:sysClr val="windowText" lastClr="000000"/>
                        </a:solidFill>
                        <a:latin typeface="Meiryo UI" panose="020B0604030504040204" pitchFamily="50" charset="-128"/>
                        <a:ea typeface="Meiryo UI" panose="020B0604030504040204" pitchFamily="50" charset="-128"/>
                      </a:rPr>
                      <a:t>分以上（</a:t>
                    </a:r>
                    <a:r>
                      <a:rPr kumimoji="1" lang="en-US" altLang="ja-JP" sz="1100">
                        <a:solidFill>
                          <a:sysClr val="windowText" lastClr="000000"/>
                        </a:solidFill>
                        <a:latin typeface="Meiryo UI" panose="020B0604030504040204" pitchFamily="50" charset="-128"/>
                        <a:ea typeface="Meiryo UI" panose="020B0604030504040204" pitchFamily="50" charset="-128"/>
                      </a:rPr>
                      <a:t>19</a:t>
                    </a:r>
                    <a:r>
                      <a:rPr kumimoji="1" lang="ja-JP" altLang="en-US" sz="1100">
                        <a:solidFill>
                          <a:sysClr val="windowText" lastClr="000000"/>
                        </a:solidFill>
                        <a:latin typeface="Meiryo UI" panose="020B0604030504040204" pitchFamily="50" charset="-128"/>
                        <a:ea typeface="Meiryo UI" panose="020B0604030504040204" pitchFamily="50" charset="-128"/>
                      </a:rPr>
                      <a:t>時以降に終了する科を除く）、授業（コマ）間の休み時間は</a:t>
                    </a:r>
                    <a:r>
                      <a:rPr kumimoji="1" lang="en-US" altLang="ja-JP" sz="1100">
                        <a:solidFill>
                          <a:sysClr val="windowText" lastClr="000000"/>
                        </a:solidFill>
                        <a:latin typeface="Meiryo UI" panose="020B0604030504040204" pitchFamily="50" charset="-128"/>
                        <a:ea typeface="Meiryo UI" panose="020B0604030504040204" pitchFamily="50" charset="-128"/>
                      </a:rPr>
                      <a:t>10</a:t>
                    </a:r>
                    <a:r>
                      <a:rPr kumimoji="1" lang="ja-JP" altLang="en-US" sz="1100">
                        <a:solidFill>
                          <a:sysClr val="windowText" lastClr="000000"/>
                        </a:solidFill>
                        <a:latin typeface="Meiryo UI" panose="020B0604030504040204" pitchFamily="50" charset="-128"/>
                        <a:ea typeface="Meiryo UI" panose="020B0604030504040204" pitchFamily="50" charset="-128"/>
                      </a:rPr>
                      <a:t>分以上確保してください。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・複数科が同時期に開講する場合、トイレや休憩コーナー等の混雑が予想されるため、各科の休憩時間が重ならないように設定してください。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a:effectLst/>
                      <a:latin typeface="Meiryo UI" panose="020B0604030504040204" pitchFamily="50" charset="-128"/>
                      <a:ea typeface="Meiryo UI" panose="020B0604030504040204" pitchFamily="50" charset="-128"/>
                    </a:endParaRPr>
                  </a:p>
                  <a:p>
                    <a:pPr algn="l"/>
                    <a:endParaRPr kumimoji="1" lang="ja-JP" altLang="en-US" sz="1100">
                      <a:solidFill>
                        <a:sysClr val="windowText" lastClr="000000"/>
                      </a:solidFill>
                      <a:latin typeface="Meiryo UI" panose="020B0604030504040204" pitchFamily="50" charset="-128"/>
                      <a:ea typeface="Meiryo UI" panose="020B0604030504040204" pitchFamily="50" charset="-128"/>
                    </a:endParaRPr>
                  </a:p>
                </xdr:txBody>
              </xdr:sp>
            </xdr:grpSp>
            <xdr:grpSp>
              <xdr:nvGrpSpPr>
                <xdr:cNvPr id="112" name="グループ化 111">
                  <a:extLst>
                    <a:ext uri="{FF2B5EF4-FFF2-40B4-BE49-F238E27FC236}">
                      <a16:creationId xmlns:a16="http://schemas.microsoft.com/office/drawing/2014/main" id="{00000000-0008-0000-0C00-000070000000}"/>
                    </a:ext>
                  </a:extLst>
                </xdr:cNvPr>
                <xdr:cNvGrpSpPr/>
              </xdr:nvGrpSpPr>
              <xdr:grpSpPr>
                <a:xfrm>
                  <a:off x="6735536" y="22043571"/>
                  <a:ext cx="5524500" cy="721179"/>
                  <a:chOff x="6735536" y="22043571"/>
                  <a:chExt cx="5524500" cy="721179"/>
                </a:xfrm>
              </xdr:grpSpPr>
              <xdr:sp macro="" textlink="">
                <xdr:nvSpPr>
                  <xdr:cNvPr id="97" name="フローチャート : 代替処理 32">
                    <a:extLst>
                      <a:ext uri="{FF2B5EF4-FFF2-40B4-BE49-F238E27FC236}">
                        <a16:creationId xmlns:a16="http://schemas.microsoft.com/office/drawing/2014/main" id="{00000000-0008-0000-0C00-000061000000}"/>
                      </a:ext>
                    </a:extLst>
                  </xdr:cNvPr>
                  <xdr:cNvSpPr/>
                </xdr:nvSpPr>
                <xdr:spPr>
                  <a:xfrm>
                    <a:off x="6898821" y="22043571"/>
                    <a:ext cx="5361215" cy="721179"/>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ハローワーク来所日は、予め設定されています。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求職者支援訓練スケジュール（愛知）を確認の上記載してください。</a:t>
                    </a:r>
                  </a:p>
                </xdr:txBody>
              </xdr:sp>
              <xdr:cxnSp macro="">
                <xdr:nvCxnSpPr>
                  <xdr:cNvPr id="98" name="直線矢印コネクタ 97">
                    <a:extLst>
                      <a:ext uri="{FF2B5EF4-FFF2-40B4-BE49-F238E27FC236}">
                        <a16:creationId xmlns:a16="http://schemas.microsoft.com/office/drawing/2014/main" id="{00000000-0008-0000-0C00-000062000000}"/>
                      </a:ext>
                    </a:extLst>
                  </xdr:cNvPr>
                  <xdr:cNvCxnSpPr>
                    <a:stCxn id="97" idx="1"/>
                  </xdr:cNvCxnSpPr>
                </xdr:nvCxnSpPr>
                <xdr:spPr>
                  <a:xfrm flipH="1">
                    <a:off x="6735536" y="22404161"/>
                    <a:ext cx="163285" cy="224518"/>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grpSp>
    <xdr:clientData/>
  </xdr:twoCellAnchor>
  <xdr:twoCellAnchor>
    <xdr:from>
      <xdr:col>34</xdr:col>
      <xdr:colOff>0</xdr:colOff>
      <xdr:row>43</xdr:row>
      <xdr:rowOff>0</xdr:rowOff>
    </xdr:from>
    <xdr:to>
      <xdr:col>35</xdr:col>
      <xdr:colOff>24893</xdr:colOff>
      <xdr:row>44</xdr:row>
      <xdr:rowOff>36821</xdr:rowOff>
    </xdr:to>
    <xdr:sp macro="" textlink="">
      <xdr:nvSpPr>
        <xdr:cNvPr id="34" name="正方形/長方形 33">
          <a:extLst>
            <a:ext uri="{FF2B5EF4-FFF2-40B4-BE49-F238E27FC236}">
              <a16:creationId xmlns:a16="http://schemas.microsoft.com/office/drawing/2014/main" id="{00000000-0008-0000-0C00-000022000000}"/>
            </a:ext>
          </a:extLst>
        </xdr:cNvPr>
        <xdr:cNvSpPr/>
      </xdr:nvSpPr>
      <xdr:spPr>
        <a:xfrm>
          <a:off x="11783786" y="10110107"/>
          <a:ext cx="365071" cy="227321"/>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0</xdr:colOff>
      <xdr:row>62</xdr:row>
      <xdr:rowOff>0</xdr:rowOff>
    </xdr:from>
    <xdr:to>
      <xdr:col>35</xdr:col>
      <xdr:colOff>24893</xdr:colOff>
      <xdr:row>63</xdr:row>
      <xdr:rowOff>36821</xdr:rowOff>
    </xdr:to>
    <xdr:sp macro="" textlink="">
      <xdr:nvSpPr>
        <xdr:cNvPr id="36" name="正方形/長方形 35">
          <a:extLst>
            <a:ext uri="{FF2B5EF4-FFF2-40B4-BE49-F238E27FC236}">
              <a16:creationId xmlns:a16="http://schemas.microsoft.com/office/drawing/2014/main" id="{00000000-0008-0000-0C00-000024000000}"/>
            </a:ext>
          </a:extLst>
        </xdr:cNvPr>
        <xdr:cNvSpPr/>
      </xdr:nvSpPr>
      <xdr:spPr>
        <a:xfrm>
          <a:off x="11783786" y="14668500"/>
          <a:ext cx="365071" cy="227321"/>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190500</xdr:colOff>
      <xdr:row>63</xdr:row>
      <xdr:rowOff>36821</xdr:rowOff>
    </xdr:from>
    <xdr:to>
      <xdr:col>34</xdr:col>
      <xdr:colOff>182536</xdr:colOff>
      <xdr:row>69</xdr:row>
      <xdr:rowOff>102053</xdr:rowOff>
    </xdr:to>
    <xdr:cxnSp macro="">
      <xdr:nvCxnSpPr>
        <xdr:cNvPr id="41" name="直線矢印コネクタ 40">
          <a:extLst>
            <a:ext uri="{FF2B5EF4-FFF2-40B4-BE49-F238E27FC236}">
              <a16:creationId xmlns:a16="http://schemas.microsoft.com/office/drawing/2014/main" id="{00000000-0008-0000-0C00-000029000000}"/>
            </a:ext>
          </a:extLst>
        </xdr:cNvPr>
        <xdr:cNvCxnSpPr>
          <a:stCxn id="70" idx="3"/>
          <a:endCxn id="36" idx="2"/>
        </xdr:cNvCxnSpPr>
      </xdr:nvCxnSpPr>
      <xdr:spPr>
        <a:xfrm flipV="1">
          <a:off x="10858500" y="14895821"/>
          <a:ext cx="1407179" cy="1602839"/>
        </a:xfrm>
        <a:prstGeom prst="straightConnector1">
          <a:avLst/>
        </a:prstGeom>
        <a:ln w="12700">
          <a:solidFill>
            <a:srgbClr val="FF3332"/>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44</xdr:row>
      <xdr:rowOff>36821</xdr:rowOff>
    </xdr:from>
    <xdr:to>
      <xdr:col>34</xdr:col>
      <xdr:colOff>182536</xdr:colOff>
      <xdr:row>69</xdr:row>
      <xdr:rowOff>102053</xdr:rowOff>
    </xdr:to>
    <xdr:cxnSp macro="">
      <xdr:nvCxnSpPr>
        <xdr:cNvPr id="42" name="直線矢印コネクタ 41">
          <a:extLst>
            <a:ext uri="{FF2B5EF4-FFF2-40B4-BE49-F238E27FC236}">
              <a16:creationId xmlns:a16="http://schemas.microsoft.com/office/drawing/2014/main" id="{00000000-0008-0000-0C00-00002A000000}"/>
            </a:ext>
          </a:extLst>
        </xdr:cNvPr>
        <xdr:cNvCxnSpPr>
          <a:stCxn id="70" idx="3"/>
          <a:endCxn id="34" idx="2"/>
        </xdr:cNvCxnSpPr>
      </xdr:nvCxnSpPr>
      <xdr:spPr>
        <a:xfrm flipV="1">
          <a:off x="10858500" y="10337428"/>
          <a:ext cx="1407179" cy="6161232"/>
        </a:xfrm>
        <a:prstGeom prst="straightConnector1">
          <a:avLst/>
        </a:prstGeom>
        <a:ln w="12700">
          <a:solidFill>
            <a:srgbClr val="FF3332"/>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25</xdr:row>
      <xdr:rowOff>36821</xdr:rowOff>
    </xdr:from>
    <xdr:to>
      <xdr:col>34</xdr:col>
      <xdr:colOff>182536</xdr:colOff>
      <xdr:row>69</xdr:row>
      <xdr:rowOff>102053</xdr:rowOff>
    </xdr:to>
    <xdr:cxnSp macro="">
      <xdr:nvCxnSpPr>
        <xdr:cNvPr id="49" name="直線矢印コネクタ 48">
          <a:extLst>
            <a:ext uri="{FF2B5EF4-FFF2-40B4-BE49-F238E27FC236}">
              <a16:creationId xmlns:a16="http://schemas.microsoft.com/office/drawing/2014/main" id="{00000000-0008-0000-0C00-000031000000}"/>
            </a:ext>
          </a:extLst>
        </xdr:cNvPr>
        <xdr:cNvCxnSpPr>
          <a:stCxn id="70" idx="3"/>
          <a:endCxn id="44" idx="2"/>
        </xdr:cNvCxnSpPr>
      </xdr:nvCxnSpPr>
      <xdr:spPr>
        <a:xfrm flipV="1">
          <a:off x="10858500" y="5751821"/>
          <a:ext cx="1407179" cy="10746839"/>
        </a:xfrm>
        <a:prstGeom prst="straightConnector1">
          <a:avLst/>
        </a:prstGeom>
        <a:ln w="12700">
          <a:solidFill>
            <a:srgbClr val="FF3332"/>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163287</xdr:colOff>
      <xdr:row>50</xdr:row>
      <xdr:rowOff>108857</xdr:rowOff>
    </xdr:from>
    <xdr:to>
      <xdr:col>31</xdr:col>
      <xdr:colOff>299357</xdr:colOff>
      <xdr:row>55</xdr:row>
      <xdr:rowOff>95250</xdr:rowOff>
    </xdr:to>
    <xdr:sp macro="" textlink="">
      <xdr:nvSpPr>
        <xdr:cNvPr id="64" name="角丸四角形 16">
          <a:extLst>
            <a:ext uri="{FF2B5EF4-FFF2-40B4-BE49-F238E27FC236}">
              <a16:creationId xmlns:a16="http://schemas.microsoft.com/office/drawing/2014/main" id="{00000000-0008-0000-0C00-000040000000}"/>
            </a:ext>
          </a:extLst>
        </xdr:cNvPr>
        <xdr:cNvSpPr/>
      </xdr:nvSpPr>
      <xdr:spPr>
        <a:xfrm>
          <a:off x="9810751" y="11919857"/>
          <a:ext cx="1523999" cy="1211036"/>
        </a:xfrm>
        <a:prstGeom prst="roundRect">
          <a:avLst/>
        </a:prstGeom>
        <a:noFill/>
        <a:ln w="19050">
          <a:noFill/>
        </a:ln>
      </xdr:spPr>
      <xdr:style>
        <a:lnRef idx="2">
          <a:schemeClr val="accent6"/>
        </a:lnRef>
        <a:fillRef idx="1">
          <a:schemeClr val="lt1"/>
        </a:fillRef>
        <a:effectRef idx="0">
          <a:schemeClr val="accent6"/>
        </a:effectRef>
        <a:fontRef idx="minor">
          <a:schemeClr val="dk1"/>
        </a:fontRef>
      </xdr:style>
      <xdr:txBody>
        <a:bodyPr bIns="0" rtlCol="0" anchor="t"/>
        <a:lstStyle/>
        <a:p>
          <a:pPr algn="l"/>
          <a:r>
            <a:rPr kumimoji="1" lang="ja-JP" altLang="en-US" sz="1100">
              <a:solidFill>
                <a:srgbClr val="FF0000"/>
              </a:solidFill>
              <a:latin typeface="Meiryo UI" panose="020B0604030504040204" pitchFamily="50" charset="-128"/>
              <a:ea typeface="Meiryo UI" panose="020B0604030504040204" pitchFamily="50" charset="-128"/>
            </a:rPr>
            <a:t>特定単位期間には該当しません</a:t>
          </a:r>
          <a:endParaRPr kumimoji="1" lang="en-US" altLang="ja-JP" sz="11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20</xdr:col>
      <xdr:colOff>272143</xdr:colOff>
      <xdr:row>30</xdr:row>
      <xdr:rowOff>27213</xdr:rowOff>
    </xdr:from>
    <xdr:to>
      <xdr:col>25</xdr:col>
      <xdr:colOff>95249</xdr:colOff>
      <xdr:row>35</xdr:row>
      <xdr:rowOff>13607</xdr:rowOff>
    </xdr:to>
    <xdr:sp macro="" textlink="">
      <xdr:nvSpPr>
        <xdr:cNvPr id="65" name="角丸四角形 16">
          <a:extLst>
            <a:ext uri="{FF2B5EF4-FFF2-40B4-BE49-F238E27FC236}">
              <a16:creationId xmlns:a16="http://schemas.microsoft.com/office/drawing/2014/main" id="{00000000-0008-0000-0C00-000041000000}"/>
            </a:ext>
          </a:extLst>
        </xdr:cNvPr>
        <xdr:cNvSpPr/>
      </xdr:nvSpPr>
      <xdr:spPr>
        <a:xfrm>
          <a:off x="7239000" y="7034892"/>
          <a:ext cx="1523999" cy="1211036"/>
        </a:xfrm>
        <a:prstGeom prst="roundRect">
          <a:avLst/>
        </a:prstGeom>
        <a:noFill/>
        <a:ln w="19050">
          <a:noFill/>
        </a:ln>
      </xdr:spPr>
      <xdr:style>
        <a:lnRef idx="2">
          <a:schemeClr val="accent6"/>
        </a:lnRef>
        <a:fillRef idx="1">
          <a:schemeClr val="lt1"/>
        </a:fillRef>
        <a:effectRef idx="0">
          <a:schemeClr val="accent6"/>
        </a:effectRef>
        <a:fontRef idx="minor">
          <a:schemeClr val="dk1"/>
        </a:fontRef>
      </xdr:style>
      <xdr:txBody>
        <a:bodyPr bIns="0" rtlCol="0" anchor="t"/>
        <a:lstStyle/>
        <a:p>
          <a:pPr algn="l"/>
          <a:r>
            <a:rPr kumimoji="1" lang="ja-JP" altLang="en-US" sz="1100">
              <a:solidFill>
                <a:srgbClr val="FF0000"/>
              </a:solidFill>
              <a:latin typeface="Meiryo UI" panose="020B0604030504040204" pitchFamily="50" charset="-128"/>
              <a:ea typeface="Meiryo UI" panose="020B0604030504040204" pitchFamily="50" charset="-128"/>
            </a:rPr>
            <a:t>特定単位期間には該当しません</a:t>
          </a:r>
          <a:endParaRPr kumimoji="1" lang="en-US" altLang="ja-JP" sz="11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9</xdr:col>
      <xdr:colOff>244928</xdr:colOff>
      <xdr:row>41</xdr:row>
      <xdr:rowOff>27213</xdr:rowOff>
    </xdr:from>
    <xdr:to>
      <xdr:col>32</xdr:col>
      <xdr:colOff>136071</xdr:colOff>
      <xdr:row>44</xdr:row>
      <xdr:rowOff>0</xdr:rowOff>
    </xdr:to>
    <xdr:sp macro="" textlink="">
      <xdr:nvSpPr>
        <xdr:cNvPr id="66" name="角丸四角形 14">
          <a:extLst>
            <a:ext uri="{FF2B5EF4-FFF2-40B4-BE49-F238E27FC236}">
              <a16:creationId xmlns:a16="http://schemas.microsoft.com/office/drawing/2014/main" id="{00000000-0008-0000-0C00-000042000000}"/>
            </a:ext>
          </a:extLst>
        </xdr:cNvPr>
        <xdr:cNvSpPr/>
      </xdr:nvSpPr>
      <xdr:spPr>
        <a:xfrm>
          <a:off x="3469821" y="9756320"/>
          <a:ext cx="8069036" cy="544287"/>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bIns="0"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キャリアコンサルティングを訓練終了後のほか専用の日を設定して実施する場合の記入例（「ｷｬﾘｱｺﾝｻﾙﾃｨﾝｸﾞ実施予定表」</a:t>
          </a:r>
          <a:r>
            <a:rPr kumimoji="1" lang="en-US" altLang="ja-JP" sz="1100">
              <a:solidFill>
                <a:sysClr val="windowText" lastClr="000000"/>
              </a:solidFill>
              <a:latin typeface="Meiryo UI" panose="020B0604030504040204" pitchFamily="50" charset="-128"/>
              <a:ea typeface="Meiryo UI" panose="020B0604030504040204" pitchFamily="50" charset="-128"/>
            </a:rPr>
            <a:t>2</a:t>
          </a:r>
          <a:r>
            <a:rPr kumimoji="1" lang="ja-JP" altLang="en-US" sz="1100">
              <a:solidFill>
                <a:sysClr val="windowText" lastClr="000000"/>
              </a:solidFill>
              <a:latin typeface="Meiryo UI" panose="020B0604030504040204" pitchFamily="50" charset="-128"/>
              <a:ea typeface="Meiryo UI" panose="020B0604030504040204" pitchFamily="50" charset="-128"/>
            </a:rPr>
            <a:t>回目の例）</a:t>
          </a:r>
        </a:p>
      </xdr:txBody>
    </xdr:sp>
    <xdr:clientData/>
  </xdr:twoCellAnchor>
  <xdr:twoCellAnchor>
    <xdr:from>
      <xdr:col>32</xdr:col>
      <xdr:colOff>136071</xdr:colOff>
      <xdr:row>37</xdr:row>
      <xdr:rowOff>217714</xdr:rowOff>
    </xdr:from>
    <xdr:to>
      <xdr:col>32</xdr:col>
      <xdr:colOff>190500</xdr:colOff>
      <xdr:row>42</xdr:row>
      <xdr:rowOff>108857</xdr:rowOff>
    </xdr:to>
    <xdr:cxnSp macro="">
      <xdr:nvCxnSpPr>
        <xdr:cNvPr id="67" name="直線矢印コネクタ 66">
          <a:extLst>
            <a:ext uri="{FF2B5EF4-FFF2-40B4-BE49-F238E27FC236}">
              <a16:creationId xmlns:a16="http://schemas.microsoft.com/office/drawing/2014/main" id="{00000000-0008-0000-0C00-000043000000}"/>
            </a:ext>
          </a:extLst>
        </xdr:cNvPr>
        <xdr:cNvCxnSpPr>
          <a:stCxn id="66" idx="3"/>
        </xdr:cNvCxnSpPr>
      </xdr:nvCxnSpPr>
      <xdr:spPr>
        <a:xfrm flipV="1">
          <a:off x="11538857" y="8939893"/>
          <a:ext cx="54429" cy="1088571"/>
        </a:xfrm>
        <a:prstGeom prst="straightConnector1">
          <a:avLst/>
        </a:prstGeom>
        <a:ln w="222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311453</xdr:colOff>
      <xdr:row>54</xdr:row>
      <xdr:rowOff>50298</xdr:rowOff>
    </xdr:from>
    <xdr:to>
      <xdr:col>11</xdr:col>
      <xdr:colOff>1708453</xdr:colOff>
      <xdr:row>59</xdr:row>
      <xdr:rowOff>113395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33274" y="17413012"/>
          <a:ext cx="11330215" cy="1015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13</xdr:col>
      <xdr:colOff>0</xdr:colOff>
      <xdr:row>17</xdr:row>
      <xdr:rowOff>0</xdr:rowOff>
    </xdr:from>
    <xdr:to>
      <xdr:col>17</xdr:col>
      <xdr:colOff>646886</xdr:colOff>
      <xdr:row>21</xdr:row>
      <xdr:rowOff>110021</xdr:rowOff>
    </xdr:to>
    <xdr:grpSp>
      <xdr:nvGrpSpPr>
        <xdr:cNvPr id="5" name="グループ化 4">
          <a:extLst>
            <a:ext uri="{FF2B5EF4-FFF2-40B4-BE49-F238E27FC236}">
              <a16:creationId xmlns:a16="http://schemas.microsoft.com/office/drawing/2014/main" id="{00000000-0008-0000-0D00-000005000000}"/>
            </a:ext>
          </a:extLst>
        </xdr:cNvPr>
        <xdr:cNvGrpSpPr/>
      </xdr:nvGrpSpPr>
      <xdr:grpSpPr>
        <a:xfrm>
          <a:off x="13185321" y="6626679"/>
          <a:ext cx="3368315" cy="1688449"/>
          <a:chOff x="11949545" y="3238499"/>
          <a:chExt cx="4139045" cy="2008909"/>
        </a:xfrm>
      </xdr:grpSpPr>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D00-000007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D00-00000C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1</xdr:col>
      <xdr:colOff>68036</xdr:colOff>
      <xdr:row>31</xdr:row>
      <xdr:rowOff>231322</xdr:rowOff>
    </xdr:from>
    <xdr:to>
      <xdr:col>2</xdr:col>
      <xdr:colOff>236161</xdr:colOff>
      <xdr:row>33</xdr:row>
      <xdr:rowOff>89202</xdr:rowOff>
    </xdr:to>
    <xdr:sp macro="" textlink="">
      <xdr:nvSpPr>
        <xdr:cNvPr id="13" name="角丸四角形 12">
          <a:extLst>
            <a:ext uri="{FF2B5EF4-FFF2-40B4-BE49-F238E27FC236}">
              <a16:creationId xmlns:a16="http://schemas.microsoft.com/office/drawing/2014/main" id="{00000000-0008-0000-0D00-00000D000000}"/>
            </a:ext>
          </a:extLst>
        </xdr:cNvPr>
        <xdr:cNvSpPr/>
      </xdr:nvSpPr>
      <xdr:spPr>
        <a:xfrm>
          <a:off x="487136" y="11832772"/>
          <a:ext cx="1130150" cy="657980"/>
        </a:xfrm>
        <a:prstGeom prst="roundRect">
          <a:avLst/>
        </a:prstGeom>
        <a:noFill/>
        <a:ln w="3810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endParaRPr>
        </a:p>
      </xdr:txBody>
    </xdr:sp>
    <xdr:clientData/>
  </xdr:twoCellAnchor>
  <xdr:twoCellAnchor>
    <xdr:from>
      <xdr:col>0</xdr:col>
      <xdr:colOff>163285</xdr:colOff>
      <xdr:row>0</xdr:row>
      <xdr:rowOff>217714</xdr:rowOff>
    </xdr:from>
    <xdr:to>
      <xdr:col>11</xdr:col>
      <xdr:colOff>1782536</xdr:colOff>
      <xdr:row>46</xdr:row>
      <xdr:rowOff>152155</xdr:rowOff>
    </xdr:to>
    <xdr:grpSp>
      <xdr:nvGrpSpPr>
        <xdr:cNvPr id="61" name="グループ化 60">
          <a:extLst>
            <a:ext uri="{FF2B5EF4-FFF2-40B4-BE49-F238E27FC236}">
              <a16:creationId xmlns:a16="http://schemas.microsoft.com/office/drawing/2014/main" id="{00000000-0008-0000-0D00-00003D000000}"/>
            </a:ext>
          </a:extLst>
        </xdr:cNvPr>
        <xdr:cNvGrpSpPr/>
      </xdr:nvGrpSpPr>
      <xdr:grpSpPr>
        <a:xfrm>
          <a:off x="163285" y="217714"/>
          <a:ext cx="11974287" cy="16385477"/>
          <a:chOff x="95249" y="70293"/>
          <a:chExt cx="11974287" cy="15688600"/>
        </a:xfrm>
      </xdr:grpSpPr>
      <xdr:grpSp>
        <xdr:nvGrpSpPr>
          <xdr:cNvPr id="14" name="グループ化 13">
            <a:extLst>
              <a:ext uri="{FF2B5EF4-FFF2-40B4-BE49-F238E27FC236}">
                <a16:creationId xmlns:a16="http://schemas.microsoft.com/office/drawing/2014/main" id="{00000000-0008-0000-0D00-00000E000000}"/>
              </a:ext>
            </a:extLst>
          </xdr:cNvPr>
          <xdr:cNvGrpSpPr/>
        </xdr:nvGrpSpPr>
        <xdr:grpSpPr>
          <a:xfrm>
            <a:off x="95249" y="70293"/>
            <a:ext cx="11974287" cy="14012687"/>
            <a:chOff x="27213" y="29472"/>
            <a:chExt cx="11974287" cy="14012687"/>
          </a:xfrm>
        </xdr:grpSpPr>
        <xdr:sp macro="" textlink="">
          <xdr:nvSpPr>
            <xdr:cNvPr id="15" name="角丸四角形 14">
              <a:extLst>
                <a:ext uri="{FF2B5EF4-FFF2-40B4-BE49-F238E27FC236}">
                  <a16:creationId xmlns:a16="http://schemas.microsoft.com/office/drawing/2014/main" id="{00000000-0008-0000-0D00-00000F000000}"/>
                </a:ext>
              </a:extLst>
            </xdr:cNvPr>
            <xdr:cNvSpPr/>
          </xdr:nvSpPr>
          <xdr:spPr bwMode="auto">
            <a:xfrm>
              <a:off x="27213" y="29472"/>
              <a:ext cx="11919857" cy="1199128"/>
            </a:xfrm>
            <a:prstGeom prst="roundRect">
              <a:avLst>
                <a:gd name="adj" fmla="val 9382"/>
              </a:avLst>
            </a:prstGeom>
            <a:solidFill>
              <a:schemeClr val="accent6">
                <a:lumMod val="20000"/>
                <a:lumOff val="80000"/>
              </a:schemeClr>
            </a:solidFill>
            <a:ln w="19050" cap="flat" cmpd="sng" algn="ctr">
              <a:noFill/>
              <a:prstDash val="solid"/>
              <a:round/>
              <a:headEnd type="none" w="med" len="med"/>
              <a:tailEnd type="none" w="med" len="med"/>
            </a:ln>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1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1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1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1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1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strike="noStrike" baseline="0">
                  <a:solidFill>
                    <a:sysClr val="windowText" lastClr="000000"/>
                  </a:solidFill>
                  <a:latin typeface="Meiryo UI" panose="020B0604030504040204" pitchFamily="50" charset="-128"/>
                  <a:ea typeface="Meiryo UI" panose="020B0604030504040204" pitchFamily="50" charset="-128"/>
                  <a:cs typeface="+mn-cs"/>
                </a:rPr>
                <a:t>　なお、１訓練科に登録可能な算定対象訓練の講師は、助手を含めて原則として</a:t>
              </a:r>
              <a:r>
                <a:rPr kumimoji="1" lang="en-US" altLang="ja-JP" sz="1100" strike="noStrike" baseline="0">
                  <a:solidFill>
                    <a:sysClr val="windowText" lastClr="000000"/>
                  </a:solidFill>
                  <a:latin typeface="Meiryo UI" panose="020B0604030504040204" pitchFamily="50" charset="-128"/>
                  <a:ea typeface="Meiryo UI" panose="020B0604030504040204" pitchFamily="50" charset="-128"/>
                  <a:cs typeface="+mn-cs"/>
                </a:rPr>
                <a:t>20 </a:t>
              </a:r>
              <a:r>
                <a:rPr kumimoji="1" lang="ja-JP" altLang="en-US" sz="1100" strike="noStrike" baseline="0">
                  <a:solidFill>
                    <a:sysClr val="windowText" lastClr="000000"/>
                  </a:solidFill>
                  <a:latin typeface="Meiryo UI" panose="020B0604030504040204" pitchFamily="50" charset="-128"/>
                  <a:ea typeface="Meiryo UI" panose="020B0604030504040204" pitchFamily="50" charset="-128"/>
                  <a:cs typeface="+mn-cs"/>
                </a:rPr>
                <a:t>人までとなります。</a:t>
              </a:r>
              <a:endParaRPr kumimoji="1" lang="en-US" altLang="ja-JP" sz="11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100" strike="noStrike" baseline="0">
                  <a:solidFill>
                    <a:sysClr val="windowText" lastClr="000000"/>
                  </a:solidFill>
                  <a:effectLst/>
                  <a:latin typeface="Meiryo UI" panose="020B0604030504040204" pitchFamily="50" charset="-128"/>
                  <a:ea typeface="Meiryo UI" panose="020B0604030504040204" pitchFamily="50" charset="-128"/>
                  <a:cs typeface="+mn-cs"/>
                </a:rPr>
                <a:t>また、以下</a:t>
              </a: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1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1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1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1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1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1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　　　</a:t>
              </a:r>
              <a:r>
                <a:rPr kumimoji="1" lang="ja-JP" altLang="ja-JP" sz="11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r>
                <a:rPr kumimoji="1" lang="ja-JP" altLang="en-US" sz="11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100" baseline="0">
                  <a:solidFill>
                    <a:schemeClr val="tx1"/>
                  </a:solidFill>
                  <a:effectLst/>
                  <a:latin typeface="Meiryo UI" panose="020B0604030504040204" pitchFamily="50" charset="-128"/>
                  <a:ea typeface="Meiryo UI" panose="020B0604030504040204" pitchFamily="50" charset="-128"/>
                  <a:cs typeface="+mn-cs"/>
                </a:rPr>
                <a:t>・キャリアコンサルティング担当者</a:t>
              </a:r>
              <a:endParaRPr lang="ja-JP" altLang="ja-JP" sz="1100">
                <a:solidFill>
                  <a:schemeClr val="tx1"/>
                </a:solidFill>
                <a:effectLst/>
                <a:latin typeface="Meiryo UI" panose="020B0604030504040204" pitchFamily="50" charset="-128"/>
                <a:ea typeface="Meiryo UI" panose="020B0604030504040204" pitchFamily="50" charset="-128"/>
              </a:endParaRPr>
            </a:p>
          </xdr:txBody>
        </xdr:sp>
        <xdr:sp macro="" textlink="">
          <xdr:nvSpPr>
            <xdr:cNvPr id="16" name="角丸四角形 15">
              <a:extLst>
                <a:ext uri="{FF2B5EF4-FFF2-40B4-BE49-F238E27FC236}">
                  <a16:creationId xmlns:a16="http://schemas.microsoft.com/office/drawing/2014/main" id="{00000000-0008-0000-0D00-000010000000}"/>
                </a:ext>
              </a:extLst>
            </xdr:cNvPr>
            <xdr:cNvSpPr/>
          </xdr:nvSpPr>
          <xdr:spPr bwMode="auto">
            <a:xfrm>
              <a:off x="476250" y="1871058"/>
              <a:ext cx="6381750" cy="2054678"/>
            </a:xfrm>
            <a:prstGeom prst="roundRect">
              <a:avLst/>
            </a:prstGeom>
            <a:solidFill>
              <a:srgbClr val="FFFFC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t" upright="1"/>
            <a:lstStyle/>
            <a:p>
              <a:pPr eaLnBrk="1" fontAlgn="auto" latinLnBrk="0" hangingPunct="1"/>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職務経歴書、資格・免許</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証以外に、記入した類型に該当することを証明する書類があれば、「その他」欄にチェックを入れ、</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その写しを提出してください。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（例）介護職員養成研修などの法定講習において指定権者等に提出した講師に係る経歴等の確認書類、医療的ケア教員講習会の修了証　等</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　</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また、「ワークガイダンス講習を担う講師育成講座」の修了を「職業能力</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開発</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講習」の講師要件の類型４の</a:t>
              </a:r>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１</a:t>
              </a:r>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における資格とみなすことが出来ます。その場合には、</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その他</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欄にチェックを入れ、修了証の写しを提出してください。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xdr:txBody>
        </xdr:sp>
        <xdr:grpSp>
          <xdr:nvGrpSpPr>
            <xdr:cNvPr id="17" name="グループ化 16">
              <a:extLst>
                <a:ext uri="{FF2B5EF4-FFF2-40B4-BE49-F238E27FC236}">
                  <a16:creationId xmlns:a16="http://schemas.microsoft.com/office/drawing/2014/main" id="{00000000-0008-0000-0D00-000011000000}"/>
                </a:ext>
              </a:extLst>
            </xdr:cNvPr>
            <xdr:cNvGrpSpPr/>
          </xdr:nvGrpSpPr>
          <xdr:grpSpPr>
            <a:xfrm>
              <a:off x="389465" y="1175973"/>
              <a:ext cx="11612035" cy="12866186"/>
              <a:chOff x="468084" y="-62277"/>
              <a:chExt cx="11612035" cy="12866186"/>
            </a:xfrm>
          </xdr:grpSpPr>
          <xdr:grpSp>
            <xdr:nvGrpSpPr>
              <xdr:cNvPr id="19" name="グループ化 18">
                <a:extLst>
                  <a:ext uri="{FF2B5EF4-FFF2-40B4-BE49-F238E27FC236}">
                    <a16:creationId xmlns:a16="http://schemas.microsoft.com/office/drawing/2014/main" id="{00000000-0008-0000-0D00-000013000000}"/>
                  </a:ext>
                </a:extLst>
              </xdr:cNvPr>
              <xdr:cNvGrpSpPr/>
            </xdr:nvGrpSpPr>
            <xdr:grpSpPr>
              <a:xfrm>
                <a:off x="468084" y="-62277"/>
                <a:ext cx="11612035" cy="12866186"/>
                <a:chOff x="821869" y="1883544"/>
                <a:chExt cx="11612035" cy="12866186"/>
              </a:xfrm>
            </xdr:grpSpPr>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821869" y="6617011"/>
                  <a:ext cx="1134233" cy="647095"/>
                </a:xfrm>
                <a:prstGeom prst="roundRect">
                  <a:avLst/>
                </a:prstGeom>
                <a:noFill/>
                <a:ln w="3810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endParaRPr>
                </a:p>
              </xdr:txBody>
            </xdr:sp>
            <xdr:cxnSp macro="">
              <xdr:nvCxnSpPr>
                <xdr:cNvPr id="23" name="直線矢印コネクタ 22">
                  <a:extLst>
                    <a:ext uri="{FF2B5EF4-FFF2-40B4-BE49-F238E27FC236}">
                      <a16:creationId xmlns:a16="http://schemas.microsoft.com/office/drawing/2014/main" id="{00000000-0008-0000-0D00-000017000000}"/>
                    </a:ext>
                  </a:extLst>
                </xdr:cNvPr>
                <xdr:cNvCxnSpPr>
                  <a:endCxn id="33" idx="3"/>
                </xdr:cNvCxnSpPr>
              </xdr:nvCxnSpPr>
              <xdr:spPr>
                <a:xfrm flipH="1">
                  <a:off x="2000250" y="4963994"/>
                  <a:ext cx="984249" cy="888901"/>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D00-000018000000}"/>
                    </a:ext>
                  </a:extLst>
                </xdr:cNvPr>
                <xdr:cNvCxnSpPr>
                  <a:stCxn id="43" idx="1"/>
                  <a:endCxn id="22" idx="3"/>
                </xdr:cNvCxnSpPr>
              </xdr:nvCxnSpPr>
              <xdr:spPr>
                <a:xfrm flipH="1">
                  <a:off x="1956102" y="5042199"/>
                  <a:ext cx="960361" cy="1898359"/>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角丸四角形 24">
                  <a:extLst>
                    <a:ext uri="{FF2B5EF4-FFF2-40B4-BE49-F238E27FC236}">
                      <a16:creationId xmlns:a16="http://schemas.microsoft.com/office/drawing/2014/main" id="{00000000-0008-0000-0D00-000019000000}"/>
                    </a:ext>
                  </a:extLst>
                </xdr:cNvPr>
                <xdr:cNvSpPr/>
              </xdr:nvSpPr>
              <xdr:spPr>
                <a:xfrm>
                  <a:off x="10488083" y="7573614"/>
                  <a:ext cx="1879942" cy="1035656"/>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b="0" i="0" baseline="0">
                      <a:solidFill>
                        <a:sysClr val="windowText" lastClr="000000"/>
                      </a:solidFill>
                      <a:latin typeface="Meiryo UI" panose="020B0604030504040204" pitchFamily="50" charset="-128"/>
                      <a:ea typeface="Meiryo UI" panose="020B0604030504040204" pitchFamily="50" charset="-128"/>
                    </a:rPr>
                    <a:t>助手については、類型及び証明書の記載（提出）は</a:t>
                  </a:r>
                  <a:r>
                    <a:rPr kumimoji="1" lang="ja-JP" altLang="en-US" sz="1100" b="0" i="0" u="none" baseline="0">
                      <a:solidFill>
                        <a:sysClr val="windowText" lastClr="000000"/>
                      </a:solidFill>
                      <a:latin typeface="Meiryo UI" panose="020B0604030504040204" pitchFamily="50" charset="-128"/>
                      <a:ea typeface="Meiryo UI" panose="020B0604030504040204" pitchFamily="50" charset="-128"/>
                    </a:rPr>
                    <a:t>不要</a:t>
                  </a:r>
                  <a:r>
                    <a:rPr kumimoji="1" lang="ja-JP" altLang="en-US" sz="1100" b="0" i="0" baseline="0">
                      <a:solidFill>
                        <a:sysClr val="windowText" lastClr="000000"/>
                      </a:solidFill>
                      <a:latin typeface="Meiryo UI" panose="020B0604030504040204" pitchFamily="50" charset="-128"/>
                      <a:ea typeface="Meiryo UI" panose="020B0604030504040204" pitchFamily="50" charset="-128"/>
                    </a:rPr>
                    <a:t>です。</a:t>
                  </a:r>
                </a:p>
              </xdr:txBody>
            </xdr:sp>
            <xdr:cxnSp macro="">
              <xdr:nvCxnSpPr>
                <xdr:cNvPr id="26" name="直線矢印コネクタ 25">
                  <a:extLst>
                    <a:ext uri="{FF2B5EF4-FFF2-40B4-BE49-F238E27FC236}">
                      <a16:creationId xmlns:a16="http://schemas.microsoft.com/office/drawing/2014/main" id="{00000000-0008-0000-0D00-00001A000000}"/>
                    </a:ext>
                  </a:extLst>
                </xdr:cNvPr>
                <xdr:cNvCxnSpPr>
                  <a:stCxn id="25" idx="1"/>
                </xdr:cNvCxnSpPr>
              </xdr:nvCxnSpPr>
              <xdr:spPr>
                <a:xfrm flipH="1" flipV="1">
                  <a:off x="10270369" y="7452663"/>
                  <a:ext cx="217714" cy="638779"/>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6445530" y="13216494"/>
                  <a:ext cx="5808739" cy="1434802"/>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eiryo UI" panose="020B0604030504040204" pitchFamily="50" charset="-128"/>
                      <a:ea typeface="Meiryo UI" panose="020B0604030504040204" pitchFamily="50" charset="-128"/>
                    </a:rPr>
                    <a:t>以下の講師については、類型及び証明書の記載（提出）は</a:t>
                  </a:r>
                  <a:r>
                    <a:rPr lang="ja-JP" altLang="en-US" sz="1100" u="sng">
                      <a:solidFill>
                        <a:sysClr val="windowText" lastClr="000000"/>
                      </a:solidFill>
                      <a:effectLst/>
                      <a:latin typeface="Meiryo UI" panose="020B0604030504040204" pitchFamily="50" charset="-128"/>
                      <a:ea typeface="Meiryo UI" panose="020B0604030504040204" pitchFamily="50" charset="-128"/>
                    </a:rPr>
                    <a:t>不要</a:t>
                  </a:r>
                  <a:r>
                    <a:rPr lang="ja-JP" altLang="en-US" sz="1100">
                      <a:solidFill>
                        <a:sysClr val="windowText" lastClr="000000"/>
                      </a:solidFill>
                      <a:effectLst/>
                      <a:latin typeface="Meiryo UI" panose="020B0604030504040204" pitchFamily="50" charset="-128"/>
                      <a:ea typeface="Meiryo UI" panose="020B0604030504040204" pitchFamily="50" charset="-128"/>
                    </a:rPr>
                    <a:t>です。</a:t>
                  </a:r>
                  <a:endParaRPr lang="en-US" altLang="ja-JP" sz="11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eiryo UI" panose="020B0604030504040204" pitchFamily="50" charset="-128"/>
                      <a:ea typeface="Meiryo UI" panose="020B0604030504040204" pitchFamily="50" charset="-128"/>
                    </a:rPr>
                    <a:t>・集団形式で行う就職支援の講師</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　</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記載例</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就職支援（集団形式）</a:t>
                  </a:r>
                  <a:endParaRPr lang="ja-JP" altLang="ja-JP" sz="11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eiryo UI" panose="020B0604030504040204" pitchFamily="50" charset="-128"/>
                      <a:ea typeface="Meiryo UI" panose="020B0604030504040204" pitchFamily="50" charset="-128"/>
                    </a:rPr>
                    <a:t>・</a:t>
                  </a:r>
                  <a:r>
                    <a:rPr lang="en-US" altLang="ja-JP" sz="1100">
                      <a:solidFill>
                        <a:sysClr val="windowText" lastClr="000000"/>
                      </a:solidFill>
                      <a:effectLst/>
                      <a:latin typeface="Meiryo UI" panose="020B0604030504040204" pitchFamily="50" charset="-128"/>
                      <a:ea typeface="Meiryo UI" panose="020B0604030504040204" pitchFamily="50" charset="-128"/>
                    </a:rPr>
                    <a:t>100</a:t>
                  </a:r>
                  <a:r>
                    <a:rPr lang="ja-JP" altLang="en-US" sz="1100">
                      <a:solidFill>
                        <a:sysClr val="windowText" lastClr="000000"/>
                      </a:solidFill>
                      <a:effectLst/>
                      <a:latin typeface="Meiryo UI" panose="020B0604030504040204" pitchFamily="50" charset="-128"/>
                      <a:ea typeface="Meiryo UI" panose="020B0604030504040204" pitchFamily="50" charset="-128"/>
                    </a:rPr>
                    <a:t>時間算定対象訓練</a:t>
                  </a:r>
                  <a:r>
                    <a:rPr lang="ja-JP" altLang="en-US" sz="1100" u="sng">
                      <a:solidFill>
                        <a:sysClr val="windowText" lastClr="000000"/>
                      </a:solidFill>
                      <a:effectLst/>
                      <a:latin typeface="Meiryo UI" panose="020B0604030504040204" pitchFamily="50" charset="-128"/>
                      <a:ea typeface="Meiryo UI" panose="020B0604030504040204" pitchFamily="50" charset="-128"/>
                    </a:rPr>
                    <a:t>以外</a:t>
                  </a:r>
                  <a:r>
                    <a:rPr lang="ja-JP" altLang="en-US" sz="1100">
                      <a:solidFill>
                        <a:sysClr val="windowText" lastClr="000000"/>
                      </a:solidFill>
                      <a:effectLst/>
                      <a:latin typeface="Meiryo UI" panose="020B0604030504040204" pitchFamily="50" charset="-128"/>
                      <a:ea typeface="Meiryo UI" panose="020B0604030504040204" pitchFamily="50" charset="-128"/>
                    </a:rPr>
                    <a:t>を担当する講師</a:t>
                  </a:r>
                  <a:endParaRPr lang="en-US" altLang="ja-JP" sz="11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eiryo UI" panose="020B0604030504040204" pitchFamily="50" charset="-128"/>
                      <a:ea typeface="Meiryo UI" panose="020B0604030504040204" pitchFamily="50" charset="-128"/>
                    </a:rPr>
                    <a:t>　　（開講式、修了式、オリエンテーション、就職支援、キャリアコンサルティング）</a:t>
                  </a:r>
                  <a:endParaRPr lang="en-US" altLang="ja-JP" sz="1100">
                    <a:solidFill>
                      <a:sysClr val="windowText" lastClr="000000"/>
                    </a:solidFill>
                    <a:effectLst/>
                    <a:latin typeface="Meiryo UI" panose="020B0604030504040204" pitchFamily="50" charset="-128"/>
                    <a:ea typeface="Meiryo UI" panose="020B0604030504040204" pitchFamily="50" charset="-128"/>
                  </a:endParaRPr>
                </a:p>
              </xdr:txBody>
            </xdr:sp>
            <xdr:cxnSp macro="">
              <xdr:nvCxnSpPr>
                <xdr:cNvPr id="28" name="直線矢印コネクタ 27">
                  <a:extLst>
                    <a:ext uri="{FF2B5EF4-FFF2-40B4-BE49-F238E27FC236}">
                      <a16:creationId xmlns:a16="http://schemas.microsoft.com/office/drawing/2014/main" id="{00000000-0008-0000-0D00-00001C000000}"/>
                    </a:ext>
                  </a:extLst>
                </xdr:cNvPr>
                <xdr:cNvCxnSpPr>
                  <a:stCxn id="27" idx="0"/>
                </xdr:cNvCxnSpPr>
              </xdr:nvCxnSpPr>
              <xdr:spPr>
                <a:xfrm flipH="1" flipV="1">
                  <a:off x="8215640" y="11624598"/>
                  <a:ext cx="1134259" cy="1591897"/>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7589762" y="1883544"/>
                  <a:ext cx="4844142" cy="2501458"/>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同一年度内に開講する訓練科の申請で、すでに提出している訓練科の講師に係る講師の経歴等確認書等（認定様式第７の３号、職務経験書等）について、過去の申請時から、①講師の担当科目、②講師要件の類型、③講師の類型に該当することを確認できる書類等の記載内容に変更が生じていない場合、提出</a:t>
                  </a:r>
                  <a:r>
                    <a:rPr kumimoji="1" lang="ja-JP" altLang="en-US" sz="1100">
                      <a:solidFill>
                        <a:sysClr val="windowText" lastClr="000000"/>
                      </a:solidFill>
                      <a:effectLst/>
                      <a:latin typeface="Meiryo UI" panose="020B0604030504040204" pitchFamily="50" charset="-128"/>
                      <a:ea typeface="Meiryo UI" panose="020B0604030504040204" pitchFamily="50" charset="-128"/>
                      <a:cs typeface="+mn-cs"/>
                    </a:rPr>
                    <a:t>を省略</a:t>
                  </a: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することができます。提出を省略する場合は、≪省≫のチェックを選択してください。</a:t>
                  </a:r>
                  <a:endParaRPr kumimoji="1" lang="en-US" altLang="ja-JP" sz="1100">
                    <a:solidFill>
                      <a:sysClr val="windowText" lastClr="000000"/>
                    </a:solidFill>
                    <a:effectLst/>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eiryo UI" panose="020B0604030504040204" pitchFamily="50" charset="-128"/>
                      <a:ea typeface="Meiryo UI" panose="020B0604030504040204" pitchFamily="50" charset="-128"/>
                      <a:cs typeface="+mn-cs"/>
                    </a:rPr>
                    <a:t>省略する書類を以前提出した際の申請書の「受理番号」を記入してください。</a:t>
                  </a:r>
                </a:p>
              </xdr:txBody>
            </xdr:sp>
            <xdr:cxnSp macro="">
              <xdr:nvCxnSpPr>
                <xdr:cNvPr id="31" name="直線矢印コネクタ 30">
                  <a:extLst>
                    <a:ext uri="{FF2B5EF4-FFF2-40B4-BE49-F238E27FC236}">
                      <a16:creationId xmlns:a16="http://schemas.microsoft.com/office/drawing/2014/main" id="{00000000-0008-0000-0D00-00001F000000}"/>
                    </a:ext>
                  </a:extLst>
                </xdr:cNvPr>
                <xdr:cNvCxnSpPr>
                  <a:stCxn id="29" idx="2"/>
                </xdr:cNvCxnSpPr>
              </xdr:nvCxnSpPr>
              <xdr:spPr>
                <a:xfrm>
                  <a:off x="10011833" y="4385002"/>
                  <a:ext cx="1333500" cy="873923"/>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角丸四角形 32">
                  <a:extLst>
                    <a:ext uri="{FF2B5EF4-FFF2-40B4-BE49-F238E27FC236}">
                      <a16:creationId xmlns:a16="http://schemas.microsoft.com/office/drawing/2014/main" id="{00000000-0008-0000-0D00-000021000000}"/>
                    </a:ext>
                  </a:extLst>
                </xdr:cNvPr>
                <xdr:cNvSpPr/>
              </xdr:nvSpPr>
              <xdr:spPr>
                <a:xfrm>
                  <a:off x="866017" y="5529348"/>
                  <a:ext cx="1134233" cy="647095"/>
                </a:xfrm>
                <a:prstGeom prst="roundRect">
                  <a:avLst/>
                </a:prstGeom>
                <a:noFill/>
                <a:ln w="3810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endParaRPr>
                </a:p>
              </xdr:txBody>
            </xdr:sp>
            <xdr:sp macro="" textlink="">
              <xdr:nvSpPr>
                <xdr:cNvPr id="35" name="角丸四角形 34">
                  <a:extLst>
                    <a:ext uri="{FF2B5EF4-FFF2-40B4-BE49-F238E27FC236}">
                      <a16:creationId xmlns:a16="http://schemas.microsoft.com/office/drawing/2014/main" id="{00000000-0008-0000-0D00-000023000000}"/>
                    </a:ext>
                  </a:extLst>
                </xdr:cNvPr>
                <xdr:cNvSpPr/>
              </xdr:nvSpPr>
              <xdr:spPr>
                <a:xfrm>
                  <a:off x="7813826" y="7593832"/>
                  <a:ext cx="846666" cy="1163026"/>
                </a:xfrm>
                <a:prstGeom prst="roundRect">
                  <a:avLst>
                    <a:gd name="adj" fmla="val 18873"/>
                  </a:avLst>
                </a:prstGeom>
                <a:noFill/>
                <a:ln w="38100">
                  <a:solidFill>
                    <a:srgbClr val="00B05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endParaRPr>
                </a:p>
              </xdr:txBody>
            </xdr:sp>
            <xdr:sp macro="" textlink="">
              <xdr:nvSpPr>
                <xdr:cNvPr id="36" name="角丸四角形 35">
                  <a:extLst>
                    <a:ext uri="{FF2B5EF4-FFF2-40B4-BE49-F238E27FC236}">
                      <a16:creationId xmlns:a16="http://schemas.microsoft.com/office/drawing/2014/main" id="{00000000-0008-0000-0D00-000024000000}"/>
                    </a:ext>
                  </a:extLst>
                </xdr:cNvPr>
                <xdr:cNvSpPr/>
              </xdr:nvSpPr>
              <xdr:spPr>
                <a:xfrm>
                  <a:off x="7797799" y="8749228"/>
                  <a:ext cx="846666" cy="1176869"/>
                </a:xfrm>
                <a:prstGeom prst="roundRect">
                  <a:avLst>
                    <a:gd name="adj" fmla="val 18873"/>
                  </a:avLst>
                </a:prstGeom>
                <a:noFill/>
                <a:ln w="38100">
                  <a:solidFill>
                    <a:srgbClr val="00B05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endParaRPr>
                </a:p>
              </xdr:txBody>
            </xdr:sp>
            <xdr:cxnSp macro="">
              <xdr:nvCxnSpPr>
                <xdr:cNvPr id="37" name="直線矢印コネクタ 36">
                  <a:extLst>
                    <a:ext uri="{FF2B5EF4-FFF2-40B4-BE49-F238E27FC236}">
                      <a16:creationId xmlns:a16="http://schemas.microsoft.com/office/drawing/2014/main" id="{00000000-0008-0000-0D00-000025000000}"/>
                    </a:ext>
                  </a:extLst>
                </xdr:cNvPr>
                <xdr:cNvCxnSpPr>
                  <a:stCxn id="39" idx="1"/>
                  <a:endCxn id="35" idx="3"/>
                </xdr:cNvCxnSpPr>
              </xdr:nvCxnSpPr>
              <xdr:spPr>
                <a:xfrm flipH="1" flipV="1">
                  <a:off x="8660492" y="8175345"/>
                  <a:ext cx="1936448" cy="1454581"/>
                </a:xfrm>
                <a:prstGeom prst="straightConnector1">
                  <a:avLst/>
                </a:prstGeom>
                <a:ln w="38100">
                  <a:solidFill>
                    <a:srgbClr val="00B05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a:extLst>
                    <a:ext uri="{FF2B5EF4-FFF2-40B4-BE49-F238E27FC236}">
                      <a16:creationId xmlns:a16="http://schemas.microsoft.com/office/drawing/2014/main" id="{00000000-0008-0000-0D00-000026000000}"/>
                    </a:ext>
                  </a:extLst>
                </xdr:cNvPr>
                <xdr:cNvCxnSpPr>
                  <a:stCxn id="39" idx="1"/>
                  <a:endCxn id="36" idx="3"/>
                </xdr:cNvCxnSpPr>
              </xdr:nvCxnSpPr>
              <xdr:spPr>
                <a:xfrm flipH="1" flipV="1">
                  <a:off x="8644465" y="9337663"/>
                  <a:ext cx="1952475" cy="292263"/>
                </a:xfrm>
                <a:prstGeom prst="straightConnector1">
                  <a:avLst/>
                </a:prstGeom>
                <a:ln w="38100">
                  <a:solidFill>
                    <a:srgbClr val="00B05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 name="角丸四角形 38">
                  <a:extLst>
                    <a:ext uri="{FF2B5EF4-FFF2-40B4-BE49-F238E27FC236}">
                      <a16:creationId xmlns:a16="http://schemas.microsoft.com/office/drawing/2014/main" id="{00000000-0008-0000-0D00-000027000000}"/>
                    </a:ext>
                  </a:extLst>
                </xdr:cNvPr>
                <xdr:cNvSpPr/>
              </xdr:nvSpPr>
              <xdr:spPr>
                <a:xfrm>
                  <a:off x="10596940" y="8836779"/>
                  <a:ext cx="1809749" cy="1586293"/>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b="0" i="0" baseline="0">
                      <a:solidFill>
                        <a:sysClr val="windowText" lastClr="000000"/>
                      </a:solidFill>
                      <a:latin typeface="Meiryo UI" panose="020B0604030504040204" pitchFamily="50" charset="-128"/>
                      <a:ea typeface="Meiryo UI" panose="020B0604030504040204" pitchFamily="50" charset="-128"/>
                    </a:rPr>
                    <a:t>それぞれ異なる講師要件の類型に該当する場合は、該当する類型ごとに行を分けて記入してください。</a:t>
                  </a:r>
                </a:p>
              </xdr:txBody>
            </xdr:sp>
            <xdr:sp macro="" textlink="">
              <xdr:nvSpPr>
                <xdr:cNvPr id="40" name="角丸四角形 39">
                  <a:extLst>
                    <a:ext uri="{FF2B5EF4-FFF2-40B4-BE49-F238E27FC236}">
                      <a16:creationId xmlns:a16="http://schemas.microsoft.com/office/drawing/2014/main" id="{00000000-0008-0000-0D00-000028000000}"/>
                    </a:ext>
                  </a:extLst>
                </xdr:cNvPr>
                <xdr:cNvSpPr/>
              </xdr:nvSpPr>
              <xdr:spPr>
                <a:xfrm>
                  <a:off x="1330475" y="13378433"/>
                  <a:ext cx="2614084" cy="1371297"/>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b="0" i="0" baseline="0">
                      <a:solidFill>
                        <a:sysClr val="windowText" lastClr="000000"/>
                      </a:solidFill>
                      <a:latin typeface="Meiryo UI" panose="020B0604030504040204" pitchFamily="50" charset="-128"/>
                      <a:ea typeface="Meiryo UI" panose="020B0604030504040204" pitchFamily="50" charset="-128"/>
                    </a:rPr>
                    <a:t>同じ講師で類型及び証明書類の記載（提出）が必要な科目と不要な科目がある場合は、行を分けて記入してください。</a:t>
                  </a:r>
                </a:p>
              </xdr:txBody>
            </xdr:sp>
            <xdr:cxnSp macro="">
              <xdr:nvCxnSpPr>
                <xdr:cNvPr id="42" name="直線矢印コネクタ 41">
                  <a:extLst>
                    <a:ext uri="{FF2B5EF4-FFF2-40B4-BE49-F238E27FC236}">
                      <a16:creationId xmlns:a16="http://schemas.microsoft.com/office/drawing/2014/main" id="{00000000-0008-0000-0D00-00002A000000}"/>
                    </a:ext>
                  </a:extLst>
                </xdr:cNvPr>
                <xdr:cNvCxnSpPr>
                  <a:stCxn id="40" idx="0"/>
                </xdr:cNvCxnSpPr>
              </xdr:nvCxnSpPr>
              <xdr:spPr>
                <a:xfrm flipH="1" flipV="1">
                  <a:off x="1616225" y="7524855"/>
                  <a:ext cx="1021292" cy="5853578"/>
                </a:xfrm>
                <a:prstGeom prst="straightConnector1">
                  <a:avLst/>
                </a:prstGeom>
                <a:ln w="28575">
                  <a:solidFill>
                    <a:srgbClr val="FF3332"/>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3" name="角丸四角形 42">
                  <a:extLst>
                    <a:ext uri="{FF2B5EF4-FFF2-40B4-BE49-F238E27FC236}">
                      <a16:creationId xmlns:a16="http://schemas.microsoft.com/office/drawing/2014/main" id="{00000000-0008-0000-0D00-00002B000000}"/>
                    </a:ext>
                  </a:extLst>
                </xdr:cNvPr>
                <xdr:cNvSpPr/>
              </xdr:nvSpPr>
              <xdr:spPr>
                <a:xfrm>
                  <a:off x="2916463" y="4851699"/>
                  <a:ext cx="4462236" cy="381000"/>
                </a:xfrm>
                <a:prstGeom prst="roundRect">
                  <a:avLst/>
                </a:prstGeom>
                <a:solidFill>
                  <a:srgbClr val="FFFFCC"/>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0" i="0" baseline="0">
                      <a:solidFill>
                        <a:sysClr val="windowText" lastClr="000000"/>
                      </a:solidFill>
                      <a:latin typeface="Meiryo UI" panose="020B0604030504040204" pitchFamily="50" charset="-128"/>
                      <a:ea typeface="Meiryo UI" panose="020B0604030504040204" pitchFamily="50" charset="-128"/>
                    </a:rPr>
                    <a:t>講師と助手を兼務する場合は、それぞれ別に記入してください。</a:t>
                  </a:r>
                </a:p>
              </xdr:txBody>
            </xdr:sp>
          </xdr:grpSp>
          <xdr:cxnSp macro="">
            <xdr:nvCxnSpPr>
              <xdr:cNvPr id="20" name="直線矢印コネクタ 19">
                <a:extLst>
                  <a:ext uri="{FF2B5EF4-FFF2-40B4-BE49-F238E27FC236}">
                    <a16:creationId xmlns:a16="http://schemas.microsoft.com/office/drawing/2014/main" id="{00000000-0008-0000-0D00-000014000000}"/>
                  </a:ext>
                </a:extLst>
              </xdr:cNvPr>
              <xdr:cNvCxnSpPr>
                <a:stCxn id="40" idx="0"/>
                <a:endCxn id="13" idx="2"/>
              </xdr:cNvCxnSpPr>
            </xdr:nvCxnSpPr>
            <xdr:spPr>
              <a:xfrm flipH="1" flipV="1">
                <a:off x="999521" y="11058212"/>
                <a:ext cx="1284211" cy="374400"/>
              </a:xfrm>
              <a:prstGeom prst="straightConnector1">
                <a:avLst/>
              </a:prstGeom>
              <a:ln w="28575">
                <a:solidFill>
                  <a:srgbClr val="FF3332"/>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8" name="直線矢印コネクタ 17">
              <a:extLst>
                <a:ext uri="{FF2B5EF4-FFF2-40B4-BE49-F238E27FC236}">
                  <a16:creationId xmlns:a16="http://schemas.microsoft.com/office/drawing/2014/main" id="{00000000-0008-0000-0D00-000012000000}"/>
                </a:ext>
              </a:extLst>
            </xdr:cNvPr>
            <xdr:cNvCxnSpPr>
              <a:stCxn id="16" idx="3"/>
            </xdr:cNvCxnSpPr>
          </xdr:nvCxnSpPr>
          <xdr:spPr>
            <a:xfrm>
              <a:off x="6858000" y="2898397"/>
              <a:ext cx="979714" cy="1508627"/>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58" name="角丸四角形 57">
            <a:extLst>
              <a:ext uri="{FF2B5EF4-FFF2-40B4-BE49-F238E27FC236}">
                <a16:creationId xmlns:a16="http://schemas.microsoft.com/office/drawing/2014/main" id="{00000000-0008-0000-0D00-00003A000000}"/>
              </a:ext>
            </a:extLst>
          </xdr:cNvPr>
          <xdr:cNvSpPr/>
        </xdr:nvSpPr>
        <xdr:spPr bwMode="auto">
          <a:xfrm>
            <a:off x="1979121" y="14098821"/>
            <a:ext cx="7633607" cy="1660072"/>
          </a:xfrm>
          <a:prstGeom prst="roundRect">
            <a:avLst/>
          </a:prstGeom>
          <a:solidFill>
            <a:srgbClr val="FFFFC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「職業能力開発講習」を担当する講師の講師要件における「実務経験」、「指導経験（指導等業務の経験）」については、</a:t>
            </a:r>
            <a:r>
              <a:rPr lang="ja-JP" altLang="en-US" sz="1100" baseline="0">
                <a:solidFill>
                  <a:sysClr val="windowText" lastClr="000000"/>
                </a:solidFill>
                <a:latin typeface="Meiryo UI" panose="020B0604030504040204" pitchFamily="50" charset="-128"/>
                <a:ea typeface="Meiryo UI" panose="020B0604030504040204" pitchFamily="50" charset="-128"/>
                <a:cs typeface="+mn-cs"/>
              </a:rPr>
              <a:t>担当する科目の訓練内容に関するものに限りません。</a:t>
            </a:r>
            <a:endParaRPr lang="en-US" altLang="ja-JP" sz="11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ysClr val="windowText" lastClr="000000"/>
                </a:solidFill>
                <a:latin typeface="Meiryo UI" panose="020B0604030504040204" pitchFamily="50" charset="-128"/>
                <a:ea typeface="Meiryo UI" panose="020B0604030504040204" pitchFamily="50" charset="-128"/>
                <a:cs typeface="+mn-cs"/>
              </a:rPr>
              <a:t>ただし、講師要件の類型４の</a:t>
            </a:r>
            <a:r>
              <a:rPr lang="en-US" altLang="ja-JP" sz="11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100" baseline="0">
                <a:solidFill>
                  <a:sysClr val="windowText" lastClr="000000"/>
                </a:solidFill>
                <a:latin typeface="Meiryo UI" panose="020B0604030504040204" pitchFamily="50" charset="-128"/>
                <a:ea typeface="Meiryo UI" panose="020B0604030504040204" pitchFamily="50" charset="-128"/>
                <a:cs typeface="+mn-cs"/>
              </a:rPr>
              <a:t>１</a:t>
            </a:r>
            <a:r>
              <a:rPr lang="en-US" altLang="ja-JP" sz="11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100" baseline="0">
                <a:solidFill>
                  <a:sysClr val="windowText" lastClr="000000"/>
                </a:solidFill>
                <a:latin typeface="Meiryo UI" panose="020B0604030504040204" pitchFamily="50" charset="-128"/>
                <a:ea typeface="Meiryo UI" panose="020B0604030504040204" pitchFamily="50" charset="-128"/>
                <a:cs typeface="+mn-cs"/>
              </a:rPr>
              <a:t>については職業</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能力開発講習</a:t>
            </a:r>
            <a:r>
              <a:rPr lang="ja-JP" altLang="en-US" sz="1100" baseline="0">
                <a:solidFill>
                  <a:sysClr val="windowText" lastClr="000000"/>
                </a:solidFill>
                <a:latin typeface="Meiryo UI" panose="020B0604030504040204" pitchFamily="50" charset="-128"/>
                <a:ea typeface="Meiryo UI" panose="020B0604030504040204" pitchFamily="50" charset="-128"/>
                <a:cs typeface="+mn-cs"/>
              </a:rPr>
              <a:t>に関する資格であることが必要です。</a:t>
            </a:r>
            <a:endParaRPr lang="en-US" altLang="ja-JP" sz="11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担当科目欄は、必須科目の丸番号と科目名を記載してください。なお、全ての科目を一人の講師が担当する場合等は「職業能力開発講習①～⑮」など略称で記載しても構いません。</a:t>
            </a:r>
            <a:r>
              <a:rPr lang="ja-JP" altLang="en-US" sz="1200" baseline="0">
                <a:solidFill>
                  <a:sysClr val="windowText" lastClr="000000"/>
                </a:solidFill>
                <a:latin typeface="ＭＳ ゴシック" pitchFamily="49" charset="-128"/>
                <a:ea typeface="ＭＳ ゴシック" pitchFamily="49" charset="-128"/>
                <a:cs typeface="+mn-cs"/>
              </a:rPr>
              <a:t>	</a:t>
            </a:r>
            <a:endParaRPr lang="en-US" altLang="ja-JP" sz="1200" baseline="0">
              <a:solidFill>
                <a:sysClr val="windowText" lastClr="000000"/>
              </a:solidFill>
              <a:latin typeface="ＭＳ ゴシック" pitchFamily="49" charset="-128"/>
              <a:ea typeface="ＭＳ ゴシック" pitchFamily="49" charset="-128"/>
              <a:cs typeface="+mn-cs"/>
            </a:endParaRPr>
          </a:p>
        </xdr:txBody>
      </xdr:sp>
      <xdr:cxnSp macro="">
        <xdr:nvCxnSpPr>
          <xdr:cNvPr id="59" name="直線矢印コネクタ 58">
            <a:extLst>
              <a:ext uri="{FF2B5EF4-FFF2-40B4-BE49-F238E27FC236}">
                <a16:creationId xmlns:a16="http://schemas.microsoft.com/office/drawing/2014/main" id="{00000000-0008-0000-0D00-00003B000000}"/>
              </a:ext>
            </a:extLst>
          </xdr:cNvPr>
          <xdr:cNvCxnSpPr/>
        </xdr:nvCxnSpPr>
        <xdr:spPr>
          <a:xfrm flipH="1" flipV="1">
            <a:off x="4823015" y="13799464"/>
            <a:ext cx="13607" cy="312966"/>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4.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19645005" y="204107"/>
          <a:ext cx="3156093" cy="2219067"/>
          <a:chOff x="11949545" y="3238499"/>
          <a:chExt cx="4139045" cy="2008909"/>
        </a:xfrm>
      </xdr:grpSpPr>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E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E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190500</xdr:colOff>
      <xdr:row>0</xdr:row>
      <xdr:rowOff>136070</xdr:rowOff>
    </xdr:from>
    <xdr:to>
      <xdr:col>26</xdr:col>
      <xdr:colOff>898071</xdr:colOff>
      <xdr:row>38</xdr:row>
      <xdr:rowOff>95250</xdr:rowOff>
    </xdr:to>
    <xdr:grpSp>
      <xdr:nvGrpSpPr>
        <xdr:cNvPr id="19" name="グループ化 18">
          <a:extLst>
            <a:ext uri="{FF2B5EF4-FFF2-40B4-BE49-F238E27FC236}">
              <a16:creationId xmlns:a16="http://schemas.microsoft.com/office/drawing/2014/main" id="{00000000-0008-0000-0E00-000013000000}"/>
            </a:ext>
          </a:extLst>
        </xdr:cNvPr>
        <xdr:cNvGrpSpPr/>
      </xdr:nvGrpSpPr>
      <xdr:grpSpPr>
        <a:xfrm>
          <a:off x="190500" y="136070"/>
          <a:ext cx="19272662" cy="13657862"/>
          <a:chOff x="190500" y="136070"/>
          <a:chExt cx="19272662" cy="13657862"/>
        </a:xfrm>
      </xdr:grpSpPr>
      <xdr:sp macro="" textlink="">
        <xdr:nvSpPr>
          <xdr:cNvPr id="27" name="角丸四角形 26">
            <a:extLst>
              <a:ext uri="{FF2B5EF4-FFF2-40B4-BE49-F238E27FC236}">
                <a16:creationId xmlns:a16="http://schemas.microsoft.com/office/drawing/2014/main" id="{00000000-0008-0000-0E00-00001B000000}"/>
              </a:ext>
            </a:extLst>
          </xdr:cNvPr>
          <xdr:cNvSpPr/>
        </xdr:nvSpPr>
        <xdr:spPr>
          <a:xfrm>
            <a:off x="3117274" y="1540081"/>
            <a:ext cx="8523018" cy="1161555"/>
          </a:xfrm>
          <a:prstGeom prst="round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類型１又は類型４の場合は、担当する科目の訓練内容に関する資格名称を記入してください。</a:t>
            </a: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担当できることが確認できる資格とは、以下のいずれかに該当する資格です。</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・記載された資格の試験科目や出題範囲が、担当する科目の訓練内容を網羅している。</a:t>
            </a: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・「訓練修了後に取得できる資格」として認定様式第５号に記載されている資格と同位または上位の資格</a:t>
            </a:r>
          </a:p>
        </xdr:txBody>
      </xdr:sp>
      <xdr:cxnSp macro="">
        <xdr:nvCxnSpPr>
          <xdr:cNvPr id="28" name="直線矢印コネクタ 27">
            <a:extLst>
              <a:ext uri="{FF2B5EF4-FFF2-40B4-BE49-F238E27FC236}">
                <a16:creationId xmlns:a16="http://schemas.microsoft.com/office/drawing/2014/main" id="{00000000-0008-0000-0E00-00001C000000}"/>
              </a:ext>
            </a:extLst>
          </xdr:cNvPr>
          <xdr:cNvCxnSpPr>
            <a:stCxn id="27" idx="2"/>
          </xdr:cNvCxnSpPr>
        </xdr:nvCxnSpPr>
        <xdr:spPr>
          <a:xfrm flipH="1">
            <a:off x="6194961" y="2701636"/>
            <a:ext cx="1183822" cy="244928"/>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 name="角丸四角形 28">
            <a:extLst>
              <a:ext uri="{FF2B5EF4-FFF2-40B4-BE49-F238E27FC236}">
                <a16:creationId xmlns:a16="http://schemas.microsoft.com/office/drawing/2014/main" id="{00000000-0008-0000-0E00-00001D000000}"/>
              </a:ext>
            </a:extLst>
          </xdr:cNvPr>
          <xdr:cNvSpPr/>
        </xdr:nvSpPr>
        <xdr:spPr>
          <a:xfrm>
            <a:off x="11667507" y="884465"/>
            <a:ext cx="4299532" cy="604342"/>
          </a:xfrm>
          <a:prstGeom prst="round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経歴確認書作成時の年齢を記入してください。</a:t>
            </a:r>
          </a:p>
        </xdr:txBody>
      </xdr:sp>
      <xdr:cxnSp macro="">
        <xdr:nvCxnSpPr>
          <xdr:cNvPr id="30" name="直線矢印コネクタ 29">
            <a:extLst>
              <a:ext uri="{FF2B5EF4-FFF2-40B4-BE49-F238E27FC236}">
                <a16:creationId xmlns:a16="http://schemas.microsoft.com/office/drawing/2014/main" id="{00000000-0008-0000-0E00-00001E000000}"/>
              </a:ext>
            </a:extLst>
          </xdr:cNvPr>
          <xdr:cNvCxnSpPr>
            <a:stCxn id="29" idx="2"/>
          </xdr:cNvCxnSpPr>
        </xdr:nvCxnSpPr>
        <xdr:spPr>
          <a:xfrm flipH="1">
            <a:off x="13587350" y="1488807"/>
            <a:ext cx="237964" cy="255380"/>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角丸四角形 34">
            <a:extLst>
              <a:ext uri="{FF2B5EF4-FFF2-40B4-BE49-F238E27FC236}">
                <a16:creationId xmlns:a16="http://schemas.microsoft.com/office/drawing/2014/main" id="{00000000-0008-0000-0E00-000023000000}"/>
              </a:ext>
            </a:extLst>
          </xdr:cNvPr>
          <xdr:cNvSpPr/>
        </xdr:nvSpPr>
        <xdr:spPr>
          <a:xfrm>
            <a:off x="1352057" y="3916383"/>
            <a:ext cx="2396093" cy="1192480"/>
          </a:xfrm>
          <a:prstGeom prst="round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800"/>
              </a:lnSpc>
              <a:spcBef>
                <a:spcPts val="0"/>
              </a:spcBef>
              <a:spcAft>
                <a:spcPts val="0"/>
              </a:spcAft>
              <a:buClrTx/>
              <a:buSzTx/>
              <a:buFontTx/>
              <a:buNone/>
              <a:tabLst/>
              <a:defRPr/>
            </a:pPr>
            <a:r>
              <a:rPr kumimoji="1" lang="ja-JP" altLang="ja-JP" sz="1200" b="0" i="0" baseline="0">
                <a:solidFill>
                  <a:sysClr val="windowText" lastClr="000000"/>
                </a:solidFill>
                <a:effectLst/>
                <a:latin typeface="メイリオ" panose="020B0604030504040204" pitchFamily="50" charset="-128"/>
                <a:ea typeface="メイリオ" panose="020B0604030504040204" pitchFamily="50" charset="-128"/>
                <a:cs typeface="+mn-cs"/>
              </a:rPr>
              <a:t>担当科目に関する経験であることが確認できるよう具体的に記入してください。</a:t>
            </a:r>
            <a:endParaRPr kumimoji="1" lang="ja-JP" altLang="en-US" sz="1200" b="0" i="0" baseline="0">
              <a:solidFill>
                <a:sysClr val="windowText" lastClr="000000"/>
              </a:solidFill>
              <a:latin typeface="メイリオ" panose="020B0604030504040204" pitchFamily="50" charset="-128"/>
              <a:ea typeface="メイリオ" panose="020B0604030504040204" pitchFamily="50" charset="-128"/>
            </a:endParaRPr>
          </a:p>
        </xdr:txBody>
      </xdr:sp>
      <xdr:cxnSp macro="">
        <xdr:nvCxnSpPr>
          <xdr:cNvPr id="36" name="直線矢印コネクタ 35">
            <a:extLst>
              <a:ext uri="{FF2B5EF4-FFF2-40B4-BE49-F238E27FC236}">
                <a16:creationId xmlns:a16="http://schemas.microsoft.com/office/drawing/2014/main" id="{00000000-0008-0000-0E00-000024000000}"/>
              </a:ext>
            </a:extLst>
          </xdr:cNvPr>
          <xdr:cNvCxnSpPr>
            <a:stCxn id="35" idx="2"/>
          </xdr:cNvCxnSpPr>
        </xdr:nvCxnSpPr>
        <xdr:spPr>
          <a:xfrm>
            <a:off x="2550104" y="5108863"/>
            <a:ext cx="2108487" cy="727364"/>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0" name="角丸四角形 39">
            <a:extLst>
              <a:ext uri="{FF2B5EF4-FFF2-40B4-BE49-F238E27FC236}">
                <a16:creationId xmlns:a16="http://schemas.microsoft.com/office/drawing/2014/main" id="{00000000-0008-0000-0E00-000028000000}"/>
              </a:ext>
            </a:extLst>
          </xdr:cNvPr>
          <xdr:cNvSpPr/>
        </xdr:nvSpPr>
        <xdr:spPr>
          <a:xfrm>
            <a:off x="428006" y="8938658"/>
            <a:ext cx="9797144" cy="1072488"/>
          </a:xfrm>
          <a:prstGeom prst="round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所属（企業名・部署名）は詳細に記入してください。（所属部署がない場合は、部署名欄は「なし」と記入してください。）</a:t>
            </a:r>
          </a:p>
          <a:p>
            <a:pPr algn="l">
              <a:lnSpc>
                <a:spcPts val="1600"/>
              </a:lnSpc>
            </a:pP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フリーランス・個人事業主等、企業に所属していない方の場合は、業務の受託元の会社名を記入してください。（部署名欄は「なし」と記入してください。）</a:t>
            </a: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必ず記載してください。（空欄不可）</a:t>
            </a:r>
          </a:p>
        </xdr:txBody>
      </xdr:sp>
      <xdr:cxnSp macro="">
        <xdr:nvCxnSpPr>
          <xdr:cNvPr id="41" name="直線矢印コネクタ 40">
            <a:extLst>
              <a:ext uri="{FF2B5EF4-FFF2-40B4-BE49-F238E27FC236}">
                <a16:creationId xmlns:a16="http://schemas.microsoft.com/office/drawing/2014/main" id="{00000000-0008-0000-0E00-000029000000}"/>
              </a:ext>
            </a:extLst>
          </xdr:cNvPr>
          <xdr:cNvCxnSpPr>
            <a:stCxn id="40" idx="0"/>
          </xdr:cNvCxnSpPr>
        </xdr:nvCxnSpPr>
        <xdr:spPr>
          <a:xfrm flipH="1" flipV="1">
            <a:off x="1922318" y="5905500"/>
            <a:ext cx="3404260" cy="3033158"/>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3" name="角丸四角形 52">
            <a:extLst>
              <a:ext uri="{FF2B5EF4-FFF2-40B4-BE49-F238E27FC236}">
                <a16:creationId xmlns:a16="http://schemas.microsoft.com/office/drawing/2014/main" id="{00000000-0008-0000-0E00-000035000000}"/>
              </a:ext>
            </a:extLst>
          </xdr:cNvPr>
          <xdr:cNvSpPr/>
        </xdr:nvSpPr>
        <xdr:spPr>
          <a:xfrm>
            <a:off x="2388672" y="10106396"/>
            <a:ext cx="17074490" cy="3687536"/>
          </a:xfrm>
          <a:prstGeom prst="round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実務経験・指導（等）業務の経験を証明する書類として、以下のいずれかの書類を</a:t>
            </a:r>
            <a:r>
              <a:rPr kumimoji="1" lang="ja-JP" altLang="en-US" sz="1200" b="0" i="0" u="sng" baseline="0">
                <a:solidFill>
                  <a:schemeClr val="tx1"/>
                </a:solidFill>
                <a:latin typeface="メイリオ" panose="020B0604030504040204" pitchFamily="50" charset="-128"/>
                <a:ea typeface="メイリオ" panose="020B0604030504040204" pitchFamily="50" charset="-128"/>
              </a:rPr>
              <a:t>講師要件を満たすことが確認できる年数分</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提出してください。提出する書類名を当該欄に記載してください。　</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証明書類の例</a:t>
            </a: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a:t>
            </a: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　労働契約書、労働条件通知書、職務証明書、在職証明書等の勤務先からの証明書類　等</a:t>
            </a: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　</a:t>
            </a: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勤務先の名称や実務経験・指導（等）業務の経験の内容及びその年数が確認できない場合は、証明書類として認められません。ただし、実務経験・指導（等）業務の経験の内容及びその年数両方について証明する</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　　書類の提出が困難な場合は、実務経験・指導（等）業務の経験の年数が確認できる書類として、企業に所属（又は業務を受託）していたことが分かる書類でも差し支えありません。</a:t>
            </a: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　</a:t>
            </a: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実務経験・指導（等）業務の経験の内容を証明する書類の提出が困難な場合の書類の例</a:t>
            </a: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a:t>
            </a: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　　源泉徴収票、給与明細、公的年金の加入記録、雇用保険の加入記録　等</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　なお、講師の経歴が代表取締役としての経歴の場合、職務証明書が講師自身による自己証明となり認められません。そのため、記載した期間に代表取締役を務めていたこと及び当該企業の事業内容と担当科目に</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　関連性があることを確認する書類として、</a:t>
            </a:r>
            <a:r>
              <a:rPr kumimoji="1" lang="ja-JP" altLang="en-US" sz="1200" b="0" i="0" u="sng" baseline="0">
                <a:solidFill>
                  <a:sysClr val="windowText" lastClr="000000"/>
                </a:solidFill>
                <a:latin typeface="メイリオ" panose="020B0604030504040204" pitchFamily="50" charset="-128"/>
                <a:ea typeface="メイリオ" panose="020B0604030504040204" pitchFamily="50" charset="-128"/>
              </a:rPr>
              <a:t>法人登記簿謄本（履歴事項証明）（写）</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を提出してください。</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個人事業主、フリーランスの方の場合は以下①または②の書類を</a:t>
            </a:r>
            <a:r>
              <a:rPr kumimoji="1" lang="ja-JP" altLang="en-US" sz="1200" b="0" i="0" u="sng" baseline="0">
                <a:solidFill>
                  <a:schemeClr val="tx1"/>
                </a:solidFill>
                <a:latin typeface="メイリオ" panose="020B0604030504040204" pitchFamily="50" charset="-128"/>
                <a:ea typeface="メイリオ" panose="020B0604030504040204" pitchFamily="50" charset="-128"/>
              </a:rPr>
              <a:t>講師要件を満たすことが確認できる年数分</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提出してください。提出する書類を当該欄に記載してください。　</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①請負契約書（写）（担当する科目の訓練内容に関する業務を行っていたこと及びその期間がわかるもの。依頼者及び講師の名前の記載があるもの。）</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②個人事業の開業・廃業等届出書（写）及び必要年数分の確定申告書（写）</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xdr:txBody>
      </xdr:sp>
      <xdr:cxnSp macro="">
        <xdr:nvCxnSpPr>
          <xdr:cNvPr id="54" name="直線矢印コネクタ 53">
            <a:extLst>
              <a:ext uri="{FF2B5EF4-FFF2-40B4-BE49-F238E27FC236}">
                <a16:creationId xmlns:a16="http://schemas.microsoft.com/office/drawing/2014/main" id="{00000000-0008-0000-0E00-000036000000}"/>
              </a:ext>
            </a:extLst>
          </xdr:cNvPr>
          <xdr:cNvCxnSpPr>
            <a:stCxn id="53" idx="0"/>
          </xdr:cNvCxnSpPr>
        </xdr:nvCxnSpPr>
        <xdr:spPr>
          <a:xfrm flipV="1">
            <a:off x="10925917" y="5853545"/>
            <a:ext cx="6513492" cy="4252851"/>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4" name="角丸四角形 83">
            <a:extLst>
              <a:ext uri="{FF2B5EF4-FFF2-40B4-BE49-F238E27FC236}">
                <a16:creationId xmlns:a16="http://schemas.microsoft.com/office/drawing/2014/main" id="{00000000-0008-0000-0E00-000054000000}"/>
              </a:ext>
            </a:extLst>
          </xdr:cNvPr>
          <xdr:cNvSpPr/>
        </xdr:nvSpPr>
        <xdr:spPr>
          <a:xfrm>
            <a:off x="190500" y="136070"/>
            <a:ext cx="17655885" cy="680359"/>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b="0" i="0" baseline="0">
                <a:solidFill>
                  <a:sysClr val="windowText" lastClr="000000"/>
                </a:solidFill>
                <a:latin typeface="メイリオ" panose="020B0604030504040204" pitchFamily="50" charset="-128"/>
                <a:ea typeface="メイリオ" panose="020B0604030504040204" pitchFamily="50" charset="-128"/>
              </a:rPr>
              <a:t>講師が職務経歴書を作成していない場合や職務経歴書の記載内容だけでは「求職者支援訓練の講師として認められる類型」に適合することが確認できない場合にはこの様式を提出してください。</a:t>
            </a:r>
            <a:endParaRPr kumimoji="1" lang="en-US" altLang="ja-JP" sz="14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600"/>
              </a:lnSpc>
            </a:pPr>
            <a:r>
              <a:rPr kumimoji="1" lang="en-US" altLang="ja-JP" sz="1400" b="0" i="0" baseline="0">
                <a:solidFill>
                  <a:sysClr val="windowText" lastClr="000000"/>
                </a:solidFill>
                <a:latin typeface="メイリオ" panose="020B0604030504040204" pitchFamily="50" charset="-128"/>
                <a:ea typeface="メイリオ" panose="020B0604030504040204" pitchFamily="50" charset="-128"/>
              </a:rPr>
              <a:t>※</a:t>
            </a:r>
            <a:r>
              <a:rPr kumimoji="1" lang="ja-JP" altLang="en-US" sz="1400" b="0" i="0" baseline="0">
                <a:solidFill>
                  <a:sysClr val="windowText" lastClr="000000"/>
                </a:solidFill>
                <a:latin typeface="メイリオ" panose="020B0604030504040204" pitchFamily="50" charset="-128"/>
                <a:ea typeface="メイリオ" panose="020B0604030504040204" pitchFamily="50" charset="-128"/>
              </a:rPr>
              <a:t>講師の方が自ら記入してください。パソコンによる作成でも構いません。</a:t>
            </a:r>
            <a:endParaRPr kumimoji="1" lang="en-US" altLang="ja-JP" sz="1400" b="0" i="0" baseline="0">
              <a:solidFill>
                <a:sysClr val="windowText" lastClr="000000"/>
              </a:solidFill>
              <a:latin typeface="メイリオ" panose="020B0604030504040204" pitchFamily="50" charset="-128"/>
              <a:ea typeface="メイリオ" panose="020B0604030504040204" pitchFamily="50" charset="-128"/>
            </a:endParaRPr>
          </a:p>
        </xdr:txBody>
      </xdr:sp>
      <xdr:sp macro="" textlink="">
        <xdr:nvSpPr>
          <xdr:cNvPr id="66" name="円形吹き出し 65">
            <a:extLst>
              <a:ext uri="{FF2B5EF4-FFF2-40B4-BE49-F238E27FC236}">
                <a16:creationId xmlns:a16="http://schemas.microsoft.com/office/drawing/2014/main" id="{00000000-0008-0000-0E00-000042000000}"/>
              </a:ext>
            </a:extLst>
          </xdr:cNvPr>
          <xdr:cNvSpPr/>
        </xdr:nvSpPr>
        <xdr:spPr>
          <a:xfrm>
            <a:off x="9366415" y="7634804"/>
            <a:ext cx="1410185" cy="597361"/>
          </a:xfrm>
          <a:prstGeom prst="wedgeEllipseCallout">
            <a:avLst>
              <a:gd name="adj1" fmla="val -39254"/>
              <a:gd name="adj2" fmla="val 85417"/>
            </a:avLst>
          </a:prstGeom>
          <a:solidFill>
            <a:srgbClr val="CC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a:solidFill>
                  <a:schemeClr val="tx2"/>
                </a:solidFill>
              </a:rPr>
              <a:t>類型４</a:t>
            </a:r>
          </a:p>
        </xdr:txBody>
      </xdr:sp>
      <xdr:sp macro="" textlink="">
        <xdr:nvSpPr>
          <xdr:cNvPr id="67" name="円形吹き出し 66">
            <a:extLst>
              <a:ext uri="{FF2B5EF4-FFF2-40B4-BE49-F238E27FC236}">
                <a16:creationId xmlns:a16="http://schemas.microsoft.com/office/drawing/2014/main" id="{00000000-0008-0000-0E00-000043000000}"/>
              </a:ext>
            </a:extLst>
          </xdr:cNvPr>
          <xdr:cNvSpPr/>
        </xdr:nvSpPr>
        <xdr:spPr>
          <a:xfrm>
            <a:off x="9273886" y="6891399"/>
            <a:ext cx="1410185" cy="544286"/>
          </a:xfrm>
          <a:prstGeom prst="wedgeEllipseCallout">
            <a:avLst>
              <a:gd name="adj1" fmla="val -37499"/>
              <a:gd name="adj2" fmla="val 87500"/>
            </a:avLst>
          </a:prstGeom>
          <a:solidFill>
            <a:srgbClr val="CC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a:solidFill>
                  <a:schemeClr val="tx2"/>
                </a:solidFill>
              </a:rPr>
              <a:t>類型３</a:t>
            </a:r>
          </a:p>
        </xdr:txBody>
      </xdr:sp>
      <xdr:sp macro="" textlink="">
        <xdr:nvSpPr>
          <xdr:cNvPr id="87" name="角丸四角形 86">
            <a:extLst>
              <a:ext uri="{FF2B5EF4-FFF2-40B4-BE49-F238E27FC236}">
                <a16:creationId xmlns:a16="http://schemas.microsoft.com/office/drawing/2014/main" id="{00000000-0008-0000-0E00-000057000000}"/>
              </a:ext>
            </a:extLst>
          </xdr:cNvPr>
          <xdr:cNvSpPr/>
        </xdr:nvSpPr>
        <xdr:spPr>
          <a:xfrm>
            <a:off x="6140532" y="3774127"/>
            <a:ext cx="13309023" cy="1468334"/>
          </a:xfrm>
          <a:prstGeom prst="round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tIns="36000" bIns="0" rtlCol="0" anchor="t"/>
          <a:lstStyle/>
          <a:p>
            <a:pPr algn="l">
              <a:lnSpc>
                <a:spcPts val="18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・求職者支援訓練の講師経験について、類型３の実務経験及び類型１から３の指導等業務経験に計上することはできません。類型４の指導経験に計上することはできます。 </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8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・同じ期間に複数の企業等における実務経験・指導（等）業務の経験がある場合は、任意の１箇所での経験しか計上できません。</a:t>
            </a:r>
          </a:p>
          <a:p>
            <a:pPr algn="l">
              <a:lnSpc>
                <a:spcPts val="18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・実務経験の年数には、指導等業務の経験年数を含めることができます。</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8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・類型</a:t>
            </a: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4</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に該当する場合には、「指導等業務の経験」とは異なり、あくまで講師として指導した経験期間のみ記入してください。</a:t>
            </a:r>
            <a:endParaRPr kumimoji="1" lang="en-US" altLang="ja-JP"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800"/>
              </a:lnSpc>
            </a:pP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・実務経験及び指導経験について、端数の日にち</a:t>
            </a: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月数未満</a:t>
            </a:r>
            <a:r>
              <a:rPr kumimoji="1" lang="en-US" altLang="ja-JP" sz="1200" b="0" i="0" baseline="0">
                <a:solidFill>
                  <a:sysClr val="windowText" lastClr="000000"/>
                </a:solidFill>
                <a:latin typeface="メイリオ" panose="020B0604030504040204" pitchFamily="50" charset="-128"/>
                <a:ea typeface="メイリオ" panose="020B0604030504040204" pitchFamily="50" charset="-128"/>
              </a:rPr>
              <a:t>)</a:t>
            </a:r>
            <a:r>
              <a:rPr kumimoji="1" lang="ja-JP" altLang="en-US" sz="1200" b="0" i="0" baseline="0">
                <a:solidFill>
                  <a:sysClr val="windowText" lastClr="000000"/>
                </a:solidFill>
                <a:latin typeface="メイリオ" panose="020B0604030504040204" pitchFamily="50" charset="-128"/>
                <a:ea typeface="メイリオ" panose="020B0604030504040204" pitchFamily="50" charset="-128"/>
              </a:rPr>
              <a:t>がある場合は、切り捨ててください。</a:t>
            </a:r>
          </a:p>
          <a:p>
            <a:pPr algn="l">
              <a:lnSpc>
                <a:spcPts val="1800"/>
              </a:lnSpc>
            </a:pPr>
            <a:endParaRPr kumimoji="1" lang="ja-JP" altLang="en-US"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800"/>
              </a:lnSpc>
            </a:pPr>
            <a:endParaRPr kumimoji="1" lang="ja-JP" altLang="en-US" sz="1200" b="0" i="0" baseline="0">
              <a:solidFill>
                <a:sysClr val="windowText" lastClr="000000"/>
              </a:solidFill>
              <a:latin typeface="メイリオ" panose="020B0604030504040204" pitchFamily="50" charset="-128"/>
              <a:ea typeface="メイリオ" panose="020B0604030504040204" pitchFamily="50" charset="-128"/>
            </a:endParaRPr>
          </a:p>
          <a:p>
            <a:pPr algn="l">
              <a:lnSpc>
                <a:spcPts val="1800"/>
              </a:lnSpc>
            </a:pPr>
            <a:endParaRPr kumimoji="1" lang="ja-JP" altLang="en-US" sz="1200" b="0" i="0" baseline="0">
              <a:solidFill>
                <a:sysClr val="windowText" lastClr="000000"/>
              </a:solidFill>
              <a:latin typeface="メイリオ" panose="020B0604030504040204" pitchFamily="50" charset="-128"/>
              <a:ea typeface="メイリオ" panose="020B0604030504040204" pitchFamily="50" charset="-128"/>
            </a:endParaRPr>
          </a:p>
        </xdr:txBody>
      </xdr:sp>
      <xdr:cxnSp macro="">
        <xdr:nvCxnSpPr>
          <xdr:cNvPr id="101" name="直線矢印コネクタ 100">
            <a:extLst>
              <a:ext uri="{FF2B5EF4-FFF2-40B4-BE49-F238E27FC236}">
                <a16:creationId xmlns:a16="http://schemas.microsoft.com/office/drawing/2014/main" id="{00000000-0008-0000-0E00-000065000000}"/>
              </a:ext>
            </a:extLst>
          </xdr:cNvPr>
          <xdr:cNvCxnSpPr>
            <a:stCxn id="87" idx="2"/>
          </xdr:cNvCxnSpPr>
        </xdr:nvCxnSpPr>
        <xdr:spPr>
          <a:xfrm>
            <a:off x="12832154" y="5242461"/>
            <a:ext cx="551090" cy="465117"/>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108857</xdr:colOff>
      <xdr:row>30</xdr:row>
      <xdr:rowOff>68036</xdr:rowOff>
    </xdr:from>
    <xdr:to>
      <xdr:col>26</xdr:col>
      <xdr:colOff>68035</xdr:colOff>
      <xdr:row>34</xdr:row>
      <xdr:rowOff>149679</xdr:rowOff>
    </xdr:to>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5825107" y="12450536"/>
          <a:ext cx="2898321" cy="789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BIZ UDPゴシック" panose="020B0400000000000000" pitchFamily="50" charset="-128"/>
              <a:ea typeface="BIZ UDPゴシック" panose="020B0400000000000000" pitchFamily="50" charset="-128"/>
            </a:rPr>
            <a:t>不要な個人情報は黒塗りにして提出してください。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695324</xdr:colOff>
      <xdr:row>9</xdr:row>
      <xdr:rowOff>54429</xdr:rowOff>
    </xdr:from>
    <xdr:to>
      <xdr:col>14</xdr:col>
      <xdr:colOff>530678</xdr:colOff>
      <xdr:row>9</xdr:row>
      <xdr:rowOff>1469572</xdr:rowOff>
    </xdr:to>
    <xdr:sp macro="" textlink="">
      <xdr:nvSpPr>
        <xdr:cNvPr id="2" name="大かっこ 1">
          <a:extLst>
            <a:ext uri="{FF2B5EF4-FFF2-40B4-BE49-F238E27FC236}">
              <a16:creationId xmlns:a16="http://schemas.microsoft.com/office/drawing/2014/main" id="{00000000-0008-0000-0F00-000002000000}"/>
            </a:ext>
          </a:extLst>
        </xdr:cNvPr>
        <xdr:cNvSpPr/>
      </xdr:nvSpPr>
      <xdr:spPr>
        <a:xfrm>
          <a:off x="695324" y="4093029"/>
          <a:ext cx="8274504" cy="1415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408213</xdr:colOff>
      <xdr:row>0</xdr:row>
      <xdr:rowOff>54428</xdr:rowOff>
    </xdr:from>
    <xdr:to>
      <xdr:col>14</xdr:col>
      <xdr:colOff>843642</xdr:colOff>
      <xdr:row>0</xdr:row>
      <xdr:rowOff>421821</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8409213" y="54428"/>
          <a:ext cx="873579" cy="3673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latin typeface="ＭＳ Ｐゴシック" panose="020B0600070205080204" pitchFamily="50" charset="-128"/>
              <a:ea typeface="ＭＳ Ｐゴシック" panose="020B0600070205080204" pitchFamily="50" charset="-128"/>
            </a:rPr>
            <a:t>参考</a:t>
          </a:r>
        </a:p>
      </xdr:txBody>
    </xdr:sp>
    <xdr:clientData/>
  </xdr:twoCellAnchor>
  <xdr:twoCellAnchor>
    <xdr:from>
      <xdr:col>0</xdr:col>
      <xdr:colOff>190499</xdr:colOff>
      <xdr:row>24</xdr:row>
      <xdr:rowOff>653144</xdr:rowOff>
    </xdr:from>
    <xdr:to>
      <xdr:col>14</xdr:col>
      <xdr:colOff>843642</xdr:colOff>
      <xdr:row>24</xdr:row>
      <xdr:rowOff>2653392</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190499" y="12159344"/>
          <a:ext cx="9092293" cy="20002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BIZ UDゴシック" panose="020B0400000000000000" pitchFamily="49" charset="-128"/>
              <a:ea typeface="BIZ UDゴシック" panose="020B0400000000000000" pitchFamily="49" charset="-128"/>
            </a:rPr>
            <a:t>【</a:t>
          </a:r>
          <a:r>
            <a:rPr kumimoji="1" lang="ja-JP" altLang="en-US" sz="1400">
              <a:latin typeface="BIZ UDゴシック" panose="020B0400000000000000" pitchFamily="49" charset="-128"/>
              <a:ea typeface="BIZ UDゴシック" panose="020B0400000000000000" pitchFamily="49" charset="-128"/>
            </a:rPr>
            <a:t>作成に当たっての留意点</a:t>
          </a:r>
          <a:r>
            <a:rPr kumimoji="1" lang="en-US" altLang="ja-JP" sz="1400">
              <a:latin typeface="BIZ UDゴシック" panose="020B0400000000000000" pitchFamily="49" charset="-128"/>
              <a:ea typeface="BIZ UDゴシック" panose="020B0400000000000000" pitchFamily="49" charset="-128"/>
            </a:rPr>
            <a:t>】</a:t>
          </a:r>
        </a:p>
        <a:p>
          <a:r>
            <a:rPr kumimoji="1" lang="ja-JP" altLang="en-US" sz="1400">
              <a:latin typeface="BIZ UDゴシック" panose="020B0400000000000000" pitchFamily="49" charset="-128"/>
              <a:ea typeface="BIZ UDゴシック" panose="020B0400000000000000" pitchFamily="49" charset="-128"/>
            </a:rPr>
            <a:t>・所属部署がない場合は、所属部署名欄には「所属部署なし」と記載してください。</a:t>
          </a:r>
          <a:endParaRPr kumimoji="1" lang="en-US" altLang="ja-JP" sz="1400">
            <a:latin typeface="BIZ UDゴシック" panose="020B0400000000000000" pitchFamily="49" charset="-128"/>
            <a:ea typeface="BIZ UDゴシック" panose="020B0400000000000000" pitchFamily="49" charset="-128"/>
          </a:endParaRPr>
        </a:p>
        <a:p>
          <a:r>
            <a:rPr kumimoji="1" lang="ja-JP" altLang="en-US" sz="1400">
              <a:latin typeface="BIZ UDゴシック" panose="020B0400000000000000" pitchFamily="49" charset="-128"/>
              <a:ea typeface="BIZ UDゴシック" panose="020B0400000000000000" pitchFamily="49" charset="-128"/>
            </a:rPr>
            <a:t>・「講師の経歴等確認書兼誓約書」に記載されている期間・内容で、求職者支援訓練の講師を務めていたことが分かるように記載してください。 </a:t>
          </a:r>
          <a:endParaRPr kumimoji="1" lang="en-US" altLang="ja-JP" sz="1400">
            <a:latin typeface="BIZ UDゴシック" panose="020B0400000000000000" pitchFamily="49" charset="-128"/>
            <a:ea typeface="BIZ UDゴシック" panose="020B0400000000000000" pitchFamily="49" charset="-128"/>
          </a:endParaRPr>
        </a:p>
        <a:p>
          <a:r>
            <a:rPr kumimoji="1" lang="ja-JP" altLang="en-US" sz="1400">
              <a:latin typeface="BIZ UDゴシック" panose="020B0400000000000000" pitchFamily="49" charset="-128"/>
              <a:ea typeface="BIZ UDゴシック" panose="020B0400000000000000" pitchFamily="49" charset="-128"/>
            </a:rPr>
            <a:t>・本証明書には、代表者の役職・氏名の記入と社印等の押印が必要です。なお、社印等の押印に代えて、名称（会社名）及び代表者役職・氏名を、代表者の方が自筆により署名することでも差し支えありません。 </a:t>
          </a:r>
          <a:endParaRPr kumimoji="1" lang="en-US" altLang="ja-JP" sz="1400">
            <a:latin typeface="BIZ UDゴシック" panose="020B0400000000000000" pitchFamily="49" charset="-128"/>
            <a:ea typeface="BIZ UDゴシック" panose="020B0400000000000000" pitchFamily="49" charset="-128"/>
          </a:endParaRPr>
        </a:p>
        <a:p>
          <a:r>
            <a:rPr kumimoji="1" lang="ja-JP" altLang="en-US" sz="1400">
              <a:latin typeface="BIZ UDゴシック" panose="020B0400000000000000" pitchFamily="49" charset="-128"/>
              <a:ea typeface="BIZ UDゴシック" panose="020B0400000000000000" pitchFamily="49" charset="-128"/>
            </a:rPr>
            <a:t>・自分で自分を証明したものは無効となります。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748393</xdr:colOff>
      <xdr:row>4</xdr:row>
      <xdr:rowOff>27214</xdr:rowOff>
    </xdr:from>
    <xdr:to>
      <xdr:col>9</xdr:col>
      <xdr:colOff>573902</xdr:colOff>
      <xdr:row>8</xdr:row>
      <xdr:rowOff>247329</xdr:rowOff>
    </xdr:to>
    <xdr:grpSp>
      <xdr:nvGrpSpPr>
        <xdr:cNvPr id="2" name="グループ化 1">
          <a:extLst>
            <a:ext uri="{FF2B5EF4-FFF2-40B4-BE49-F238E27FC236}">
              <a16:creationId xmlns:a16="http://schemas.microsoft.com/office/drawing/2014/main" id="{00000000-0008-0000-1000-000002000000}"/>
            </a:ext>
          </a:extLst>
        </xdr:cNvPr>
        <xdr:cNvGrpSpPr/>
      </xdr:nvGrpSpPr>
      <xdr:grpSpPr>
        <a:xfrm>
          <a:off x="10599964" y="1728107"/>
          <a:ext cx="3417795" cy="1703293"/>
          <a:chOff x="11949545" y="3238499"/>
          <a:chExt cx="4139045" cy="2008909"/>
        </a:xfrm>
      </xdr:grpSpPr>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0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0</xdr:col>
      <xdr:colOff>13607</xdr:colOff>
      <xdr:row>1</xdr:row>
      <xdr:rowOff>393828</xdr:rowOff>
    </xdr:from>
    <xdr:to>
      <xdr:col>5</xdr:col>
      <xdr:colOff>4485258</xdr:colOff>
      <xdr:row>40</xdr:row>
      <xdr:rowOff>269880</xdr:rowOff>
    </xdr:to>
    <xdr:grpSp>
      <xdr:nvGrpSpPr>
        <xdr:cNvPr id="10" name="グループ化 9">
          <a:extLst>
            <a:ext uri="{FF2B5EF4-FFF2-40B4-BE49-F238E27FC236}">
              <a16:creationId xmlns:a16="http://schemas.microsoft.com/office/drawing/2014/main" id="{00000000-0008-0000-1000-00000A000000}"/>
            </a:ext>
          </a:extLst>
        </xdr:cNvPr>
        <xdr:cNvGrpSpPr/>
      </xdr:nvGrpSpPr>
      <xdr:grpSpPr>
        <a:xfrm>
          <a:off x="13607" y="706792"/>
          <a:ext cx="9778437" cy="13524017"/>
          <a:chOff x="54429" y="457254"/>
          <a:chExt cx="9779797" cy="13539823"/>
        </a:xfrm>
      </xdr:grpSpPr>
      <xdr:sp macro="" textlink="">
        <xdr:nvSpPr>
          <xdr:cNvPr id="11" name="角丸四角形 10">
            <a:extLst>
              <a:ext uri="{FF2B5EF4-FFF2-40B4-BE49-F238E27FC236}">
                <a16:creationId xmlns:a16="http://schemas.microsoft.com/office/drawing/2014/main" id="{00000000-0008-0000-1000-00000B000000}"/>
              </a:ext>
            </a:extLst>
          </xdr:cNvPr>
          <xdr:cNvSpPr/>
        </xdr:nvSpPr>
        <xdr:spPr>
          <a:xfrm>
            <a:off x="200723" y="12977782"/>
            <a:ext cx="4566356" cy="1019295"/>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訓練実施機関が購入したテキストを、著作者に無断で受講者に貸与する場合、著作権（著作権法第</a:t>
            </a:r>
            <a:r>
              <a:rPr kumimoji="1" lang="en-US" altLang="ja-JP" sz="1100">
                <a:solidFill>
                  <a:sysClr val="windowText" lastClr="000000"/>
                </a:solidFill>
                <a:latin typeface="Meiryo UI" panose="020B0604030504040204" pitchFamily="50" charset="-128"/>
                <a:ea typeface="Meiryo UI" panose="020B0604030504040204" pitchFamily="50" charset="-128"/>
              </a:rPr>
              <a:t>26</a:t>
            </a:r>
            <a:r>
              <a:rPr kumimoji="1" lang="ja-JP" altLang="en-US" sz="1100">
                <a:solidFill>
                  <a:sysClr val="windowText" lastClr="000000"/>
                </a:solidFill>
                <a:latin typeface="Meiryo UI" panose="020B0604030504040204" pitchFamily="50" charset="-128"/>
                <a:ea typeface="Meiryo UI" panose="020B0604030504040204" pitchFamily="50" charset="-128"/>
              </a:rPr>
              <a:t>条の</a:t>
            </a:r>
            <a:r>
              <a:rPr kumimoji="1" lang="en-US" altLang="ja-JP" sz="1100">
                <a:solidFill>
                  <a:sysClr val="windowText" lastClr="000000"/>
                </a:solidFill>
                <a:latin typeface="Meiryo UI" panose="020B0604030504040204" pitchFamily="50" charset="-128"/>
                <a:ea typeface="Meiryo UI" panose="020B0604030504040204" pitchFamily="50" charset="-128"/>
              </a:rPr>
              <a:t>3</a:t>
            </a:r>
            <a:r>
              <a:rPr kumimoji="1" lang="ja-JP" altLang="en-US" sz="1100">
                <a:solidFill>
                  <a:sysClr val="windowText" lastClr="000000"/>
                </a:solidFill>
                <a:latin typeface="Meiryo UI" panose="020B0604030504040204" pitchFamily="50" charset="-128"/>
                <a:ea typeface="Meiryo UI" panose="020B0604030504040204" pitchFamily="50" charset="-128"/>
              </a:rPr>
              <a:t>）の侵害に該当する可能性がありますので、ご注意ください。</a:t>
            </a:r>
          </a:p>
        </xdr:txBody>
      </xdr:sp>
      <xdr:sp macro="" textlink="">
        <xdr:nvSpPr>
          <xdr:cNvPr id="12" name="フローチャート : 代替処理 16">
            <a:extLst>
              <a:ext uri="{FF2B5EF4-FFF2-40B4-BE49-F238E27FC236}">
                <a16:creationId xmlns:a16="http://schemas.microsoft.com/office/drawing/2014/main" id="{00000000-0008-0000-1000-00000C000000}"/>
              </a:ext>
            </a:extLst>
          </xdr:cNvPr>
          <xdr:cNvSpPr/>
        </xdr:nvSpPr>
        <xdr:spPr>
          <a:xfrm>
            <a:off x="5584019" y="6061123"/>
            <a:ext cx="4136570" cy="898072"/>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latin typeface="Meiryo UI" panose="020B0604030504040204" pitchFamily="50" charset="-128"/>
                <a:ea typeface="Meiryo UI" panose="020B0604030504040204" pitchFamily="50" charset="-128"/>
                <a:cs typeface="+mn-cs"/>
              </a:rPr>
              <a:t>職場見学・職場体験</a:t>
            </a:r>
            <a:r>
              <a:rPr kumimoji="1" lang="ja-JP" altLang="en-US" sz="1100" b="0" i="0" baseline="0">
                <a:solidFill>
                  <a:schemeClr val="tx1"/>
                </a:solidFill>
                <a:latin typeface="Meiryo UI" panose="020B0604030504040204" pitchFamily="50" charset="-128"/>
                <a:ea typeface="Meiryo UI" panose="020B0604030504040204" pitchFamily="50" charset="-128"/>
                <a:cs typeface="+mn-cs"/>
              </a:rPr>
              <a:t>・企業実習</a:t>
            </a:r>
            <a:r>
              <a:rPr kumimoji="1" lang="ja-JP" altLang="ja-JP" sz="1100" b="0" i="0" baseline="0">
                <a:solidFill>
                  <a:schemeClr val="tx1"/>
                </a:solidFill>
                <a:latin typeface="Meiryo UI" panose="020B0604030504040204" pitchFamily="50" charset="-128"/>
                <a:ea typeface="Meiryo UI" panose="020B0604030504040204" pitchFamily="50" charset="-128"/>
                <a:cs typeface="+mn-cs"/>
              </a:rPr>
              <a:t>の交通費が発生する場合、</a:t>
            </a:r>
            <a:r>
              <a:rPr lang="ja-JP" altLang="ja-JP" sz="1100" b="0" i="0" baseline="0">
                <a:solidFill>
                  <a:schemeClr val="tx1"/>
                </a:solidFill>
                <a:latin typeface="Meiryo UI" panose="020B0604030504040204" pitchFamily="50" charset="-128"/>
                <a:ea typeface="Meiryo UI" panose="020B0604030504040204" pitchFamily="50" charset="-128"/>
                <a:cs typeface="+mn-cs"/>
              </a:rPr>
              <a:t>「金額」は「０」と記入し、</a:t>
            </a:r>
            <a:r>
              <a:rPr kumimoji="1" lang="ja-JP" altLang="ja-JP" sz="1100" b="0" i="0" baseline="0">
                <a:solidFill>
                  <a:schemeClr val="tx1"/>
                </a:solidFill>
                <a:latin typeface="Meiryo UI" panose="020B0604030504040204" pitchFamily="50" charset="-128"/>
                <a:ea typeface="Meiryo UI" panose="020B0604030504040204" pitchFamily="50" charset="-128"/>
                <a:cs typeface="+mn-cs"/>
              </a:rPr>
              <a:t>備考欄に「実費」と記入してください</a:t>
            </a:r>
            <a:r>
              <a:rPr kumimoji="1" lang="ja-JP" altLang="ja-JP" sz="1200" b="0" i="0" baseline="0">
                <a:solidFill>
                  <a:sysClr val="windowText" lastClr="000000"/>
                </a:solidFill>
                <a:latin typeface="+mn-lt"/>
                <a:ea typeface="+mn-ea"/>
                <a:cs typeface="+mn-cs"/>
              </a:rPr>
              <a:t>。</a:t>
            </a:r>
            <a:endParaRPr kumimoji="1" lang="ja-JP" altLang="en-US" sz="1400">
              <a:solidFill>
                <a:sysClr val="windowText" lastClr="000000"/>
              </a:solidFill>
            </a:endParaRPr>
          </a:p>
        </xdr:txBody>
      </xdr:sp>
      <xdr:sp macro="" textlink="">
        <xdr:nvSpPr>
          <xdr:cNvPr id="13" name="フローチャート : 代替処理 22">
            <a:extLst>
              <a:ext uri="{FF2B5EF4-FFF2-40B4-BE49-F238E27FC236}">
                <a16:creationId xmlns:a16="http://schemas.microsoft.com/office/drawing/2014/main" id="{00000000-0008-0000-1000-00000D000000}"/>
              </a:ext>
            </a:extLst>
          </xdr:cNvPr>
          <xdr:cNvSpPr/>
        </xdr:nvSpPr>
        <xdr:spPr>
          <a:xfrm>
            <a:off x="54429" y="8364989"/>
            <a:ext cx="4970007" cy="1850573"/>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eiryo UI" panose="020B0604030504040204" pitchFamily="50" charset="-128"/>
                <a:ea typeface="Meiryo UI" panose="020B0604030504040204" pitchFamily="50" charset="-128"/>
                <a:cs typeface="+mn-cs"/>
              </a:rPr>
              <a:t>認定様式第</a:t>
            </a:r>
            <a:r>
              <a:rPr kumimoji="1" lang="en-US" altLang="ja-JP" sz="1100">
                <a:solidFill>
                  <a:schemeClr val="tx1"/>
                </a:solidFill>
                <a:effectLst/>
                <a:latin typeface="Meiryo UI" panose="020B0604030504040204" pitchFamily="50" charset="-128"/>
                <a:ea typeface="Meiryo UI" panose="020B0604030504040204" pitchFamily="50" charset="-128"/>
                <a:cs typeface="+mn-cs"/>
              </a:rPr>
              <a:t>5</a:t>
            </a:r>
            <a:r>
              <a:rPr kumimoji="1" lang="ja-JP" altLang="ja-JP" sz="1100">
                <a:solidFill>
                  <a:schemeClr val="tx1"/>
                </a:solidFill>
                <a:effectLst/>
                <a:latin typeface="Meiryo UI" panose="020B0604030504040204" pitchFamily="50" charset="-128"/>
                <a:ea typeface="Meiryo UI" panose="020B0604030504040204" pitchFamily="50" charset="-128"/>
                <a:cs typeface="+mn-cs"/>
              </a:rPr>
              <a:t>号</a:t>
            </a:r>
            <a:r>
              <a:rPr kumimoji="1" lang="ja-JP" altLang="en-US" sz="1100">
                <a:solidFill>
                  <a:schemeClr val="tx1"/>
                </a:solidFill>
                <a:latin typeface="Meiryo UI" panose="020B0604030504040204" pitchFamily="50" charset="-128"/>
                <a:ea typeface="Meiryo UI" panose="020B0604030504040204" pitchFamily="50" charset="-128"/>
              </a:rPr>
              <a:t>と併せて、法定講習に係る補講費用が必要な場合は、記入してください。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eiryo UI" panose="020B0604030504040204" pitchFamily="50" charset="-128"/>
                <a:ea typeface="Meiryo UI" panose="020B0604030504040204" pitchFamily="50" charset="-128"/>
              </a:rPr>
              <a:t>なお、有料で補講を行うことができるのは、介護職員初任者研修、介護福祉士実務者研修等の法定講習に係る訓練を欠席したために行う、資格取得に必要な補講に限ります。</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eiryo UI" panose="020B0604030504040204" pitchFamily="50" charset="-128"/>
                <a:ea typeface="Meiryo UI" panose="020B0604030504040204" pitchFamily="50" charset="-128"/>
              </a:rPr>
              <a:t>習得度が水準に達しなかった場合の補講を有料で行うことはできません</a:t>
            </a:r>
            <a:r>
              <a:rPr kumimoji="1" lang="ja-JP" altLang="en-US" sz="1200">
                <a:solidFill>
                  <a:sysClr val="windowText" lastClr="000000"/>
                </a:solidFill>
              </a:rPr>
              <a:t>。</a:t>
            </a:r>
          </a:p>
          <a:p>
            <a:pPr marL="0" marR="0" indent="0" algn="l"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sp macro="" textlink="">
        <xdr:nvSpPr>
          <xdr:cNvPr id="14" name="フローチャート : 代替処理 22">
            <a:extLst>
              <a:ext uri="{FF2B5EF4-FFF2-40B4-BE49-F238E27FC236}">
                <a16:creationId xmlns:a16="http://schemas.microsoft.com/office/drawing/2014/main" id="{00000000-0008-0000-1000-00000E000000}"/>
              </a:ext>
            </a:extLst>
          </xdr:cNvPr>
          <xdr:cNvSpPr/>
        </xdr:nvSpPr>
        <xdr:spPr>
          <a:xfrm>
            <a:off x="5193544" y="8381335"/>
            <a:ext cx="2760595" cy="708252"/>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rPr>
              <a:t>「金額」は「０」と記入し、備考欄に補講額を記入してください。</a:t>
            </a:r>
          </a:p>
        </xdr:txBody>
      </xdr:sp>
      <xdr:sp macro="" textlink="">
        <xdr:nvSpPr>
          <xdr:cNvPr id="15" name="角丸四角形 14">
            <a:extLst>
              <a:ext uri="{FF2B5EF4-FFF2-40B4-BE49-F238E27FC236}">
                <a16:creationId xmlns:a16="http://schemas.microsoft.com/office/drawing/2014/main" id="{00000000-0008-0000-1000-00000F000000}"/>
              </a:ext>
            </a:extLst>
          </xdr:cNvPr>
          <xdr:cNvSpPr/>
        </xdr:nvSpPr>
        <xdr:spPr>
          <a:xfrm>
            <a:off x="4520974" y="7528394"/>
            <a:ext cx="4287949" cy="558545"/>
          </a:xfrm>
          <a:prstGeom prst="roundRect">
            <a:avLst/>
          </a:prstGeom>
          <a:noFill/>
          <a:ln w="3810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endParaRPr>
          </a:p>
        </xdr:txBody>
      </xdr:sp>
      <xdr:cxnSp macro="">
        <xdr:nvCxnSpPr>
          <xdr:cNvPr id="16" name="直線矢印コネクタ 15">
            <a:extLst>
              <a:ext uri="{FF2B5EF4-FFF2-40B4-BE49-F238E27FC236}">
                <a16:creationId xmlns:a16="http://schemas.microsoft.com/office/drawing/2014/main" id="{00000000-0008-0000-1000-000010000000}"/>
              </a:ext>
            </a:extLst>
          </xdr:cNvPr>
          <xdr:cNvCxnSpPr>
            <a:stCxn id="14" idx="0"/>
            <a:endCxn id="15" idx="2"/>
          </xdr:cNvCxnSpPr>
        </xdr:nvCxnSpPr>
        <xdr:spPr>
          <a:xfrm flipV="1">
            <a:off x="6573842" y="8086939"/>
            <a:ext cx="91108" cy="294396"/>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00000000-0008-0000-1000-000011000000}"/>
              </a:ext>
            </a:extLst>
          </xdr:cNvPr>
          <xdr:cNvCxnSpPr/>
        </xdr:nvCxnSpPr>
        <xdr:spPr>
          <a:xfrm flipV="1">
            <a:off x="394611" y="8097951"/>
            <a:ext cx="0" cy="267042"/>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557966" y="4795266"/>
            <a:ext cx="3789589" cy="648802"/>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使用する教科書が絶版になっていないか、必要部数を確保できるかご確認の上で記入してください。</a:t>
            </a:r>
          </a:p>
        </xdr:txBody>
      </xdr:sp>
      <xdr:cxnSp macro="">
        <xdr:nvCxnSpPr>
          <xdr:cNvPr id="19" name="直線矢印コネクタ 18">
            <a:extLst>
              <a:ext uri="{FF2B5EF4-FFF2-40B4-BE49-F238E27FC236}">
                <a16:creationId xmlns:a16="http://schemas.microsoft.com/office/drawing/2014/main" id="{00000000-0008-0000-1000-000013000000}"/>
              </a:ext>
            </a:extLst>
          </xdr:cNvPr>
          <xdr:cNvCxnSpPr>
            <a:stCxn id="18" idx="0"/>
          </xdr:cNvCxnSpPr>
        </xdr:nvCxnSpPr>
        <xdr:spPr>
          <a:xfrm flipH="1" flipV="1">
            <a:off x="2367967" y="4395094"/>
            <a:ext cx="84794" cy="400172"/>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00000000-0008-0000-1000-000014000000}"/>
              </a:ext>
            </a:extLst>
          </xdr:cNvPr>
          <xdr:cNvCxnSpPr>
            <a:stCxn id="23" idx="1"/>
          </xdr:cNvCxnSpPr>
        </xdr:nvCxnSpPr>
        <xdr:spPr>
          <a:xfrm flipH="1">
            <a:off x="5089774" y="4182204"/>
            <a:ext cx="960302" cy="389989"/>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フローチャート : 代替処理 16">
            <a:extLst>
              <a:ext uri="{FF2B5EF4-FFF2-40B4-BE49-F238E27FC236}">
                <a16:creationId xmlns:a16="http://schemas.microsoft.com/office/drawing/2014/main" id="{00000000-0008-0000-1000-000015000000}"/>
              </a:ext>
            </a:extLst>
          </xdr:cNvPr>
          <xdr:cNvSpPr/>
        </xdr:nvSpPr>
        <xdr:spPr>
          <a:xfrm>
            <a:off x="136083" y="716871"/>
            <a:ext cx="6709256" cy="1294190"/>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nSpc>
                <a:spcPts val="1800"/>
              </a:lnSpc>
            </a:pPr>
            <a:r>
              <a:rPr kumimoji="1" lang="ja-JP" altLang="en-US" sz="1100">
                <a:solidFill>
                  <a:schemeClr val="tx1"/>
                </a:solidFill>
                <a:latin typeface="Meiryo UI" panose="020B0604030504040204" pitchFamily="50" charset="-128"/>
                <a:ea typeface="Meiryo UI" panose="020B0604030504040204" pitchFamily="50" charset="-128"/>
              </a:rPr>
              <a:t>・訓練受講にあたり受講者が費用を負担する教科書について、所要事項を記入してください。　</a:t>
            </a:r>
            <a:endParaRPr kumimoji="1" lang="en-US" altLang="ja-JP" sz="1100">
              <a:solidFill>
                <a:schemeClr val="tx1"/>
              </a:solidFill>
              <a:latin typeface="Meiryo UI" panose="020B0604030504040204" pitchFamily="50" charset="-128"/>
              <a:ea typeface="Meiryo UI" panose="020B0604030504040204" pitchFamily="50" charset="-128"/>
            </a:endParaRPr>
          </a:p>
          <a:p>
            <a:pPr>
              <a:lnSpc>
                <a:spcPts val="1800"/>
              </a:lnSpc>
            </a:pPr>
            <a:r>
              <a:rPr kumimoji="1" lang="ja-JP" altLang="en-US" sz="1100">
                <a:solidFill>
                  <a:schemeClr val="tx1"/>
                </a:solidFill>
                <a:latin typeface="Meiryo UI" panose="020B0604030504040204" pitchFamily="50" charset="-128"/>
                <a:ea typeface="Meiryo UI" panose="020B0604030504040204" pitchFamily="50" charset="-128"/>
              </a:rPr>
              <a:t>・訓練に必要な消耗品、材料費や器具・工具等（</a:t>
            </a:r>
            <a:r>
              <a:rPr kumimoji="1" lang="en-US" altLang="ja-JP" sz="1100">
                <a:solidFill>
                  <a:schemeClr val="tx1"/>
                </a:solidFill>
                <a:latin typeface="Meiryo UI" panose="020B0604030504040204" pitchFamily="50" charset="-128"/>
                <a:ea typeface="Meiryo UI" panose="020B0604030504040204" pitchFamily="50" charset="-128"/>
              </a:rPr>
              <a:t>ex</a:t>
            </a:r>
            <a:r>
              <a:rPr kumimoji="1" lang="ja-JP" altLang="en-US" sz="1100">
                <a:solidFill>
                  <a:schemeClr val="tx1"/>
                </a:solidFill>
                <a:latin typeface="Meiryo UI" panose="020B0604030504040204" pitchFamily="50" charset="-128"/>
                <a:ea typeface="Meiryo UI" panose="020B0604030504040204" pitchFamily="50" charset="-128"/>
              </a:rPr>
              <a:t>．電気工事の工具やネイル用品、ソフトウェア、調理実習の食材等）は、実施機関側でご準備いただき、費用を受講者から徴収することはできません。</a:t>
            </a:r>
          </a:p>
          <a:p>
            <a:pPr>
              <a:lnSpc>
                <a:spcPts val="1800"/>
              </a:lnSpc>
            </a:pPr>
            <a:r>
              <a:rPr kumimoji="1" lang="ja-JP" altLang="en-US" sz="1100">
                <a:solidFill>
                  <a:schemeClr val="tx1"/>
                </a:solidFill>
                <a:latin typeface="Meiryo UI" panose="020B0604030504040204" pitchFamily="50" charset="-128"/>
                <a:ea typeface="Meiryo UI" panose="020B0604030504040204" pitchFamily="50" charset="-128"/>
              </a:rPr>
              <a:t>・当該様式に記載した内容以外は受講者に費用を負担させることはできません。</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sp macro="" textlink="">
        <xdr:nvSpPr>
          <xdr:cNvPr id="22" name="フローチャート : 代替処理 16">
            <a:extLst>
              <a:ext uri="{FF2B5EF4-FFF2-40B4-BE49-F238E27FC236}">
                <a16:creationId xmlns:a16="http://schemas.microsoft.com/office/drawing/2014/main" id="{00000000-0008-0000-1000-000016000000}"/>
              </a:ext>
            </a:extLst>
          </xdr:cNvPr>
          <xdr:cNvSpPr/>
        </xdr:nvSpPr>
        <xdr:spPr>
          <a:xfrm>
            <a:off x="6948187" y="457254"/>
            <a:ext cx="2886039" cy="995262"/>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l" defTabSz="914400" eaLnBrk="1" fontAlgn="auto" latinLnBrk="0" hangingPunct="1">
              <a:lnSpc>
                <a:spcPts val="18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rPr>
              <a:t>使用科目には、認定様式第</a:t>
            </a:r>
            <a:r>
              <a:rPr kumimoji="1" lang="en-US" altLang="ja-JP" sz="1100">
                <a:solidFill>
                  <a:sysClr val="windowText" lastClr="000000"/>
                </a:solidFill>
                <a:latin typeface="Meiryo UI" panose="020B0604030504040204" pitchFamily="50" charset="-128"/>
                <a:ea typeface="Meiryo UI" panose="020B0604030504040204" pitchFamily="50" charset="-128"/>
              </a:rPr>
              <a:t>5</a:t>
            </a:r>
            <a:r>
              <a:rPr kumimoji="1" lang="ja-JP" altLang="en-US" sz="1100">
                <a:solidFill>
                  <a:sysClr val="windowText" lastClr="000000"/>
                </a:solidFill>
                <a:latin typeface="Meiryo UI" panose="020B0604030504040204" pitchFamily="50" charset="-128"/>
                <a:ea typeface="Meiryo UI" panose="020B0604030504040204" pitchFamily="50" charset="-128"/>
              </a:rPr>
              <a:t>号に記入されたすべての科目を記入してください。（就職支援を除く）</a:t>
            </a:r>
          </a:p>
        </xdr:txBody>
      </xdr:sp>
      <xdr:sp macro="" textlink="">
        <xdr:nvSpPr>
          <xdr:cNvPr id="23" name="フローチャート : 代替処理 16">
            <a:extLst>
              <a:ext uri="{FF2B5EF4-FFF2-40B4-BE49-F238E27FC236}">
                <a16:creationId xmlns:a16="http://schemas.microsoft.com/office/drawing/2014/main" id="{00000000-0008-0000-1000-000017000000}"/>
              </a:ext>
            </a:extLst>
          </xdr:cNvPr>
          <xdr:cNvSpPr/>
        </xdr:nvSpPr>
        <xdr:spPr>
          <a:xfrm>
            <a:off x="6050076" y="3002078"/>
            <a:ext cx="3762375" cy="2360252"/>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lIns="36000" tIns="36000" rIns="36000" bIns="36000" rtlCol="0" anchor="t"/>
          <a:lstStyle/>
          <a:p>
            <a:pPr marL="0" marR="0" indent="0" algn="l" defTabSz="914400" eaLnBrk="1" fontAlgn="auto" latinLnBrk="0" hangingPunct="1">
              <a:lnSpc>
                <a:spcPts val="16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rPr>
              <a:t>・教科書の価格欄は「定価（テキストに記載の価格）」を記入し、値引きして販売する場合は値引き額を別途明記し、合計欄は値引き後の価格を記入してください。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marL="0" marR="0" indent="0" algn="l" defTabSz="914400" eaLnBrk="1" fontAlgn="auto" latinLnBrk="0" hangingPunct="1">
              <a:lnSpc>
                <a:spcPts val="16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rPr>
              <a:t>・受講者が負担する教科書費用の上限は、原則税込み</a:t>
            </a:r>
            <a:r>
              <a:rPr kumimoji="1" lang="en-US" altLang="ja-JP" sz="1100">
                <a:solidFill>
                  <a:sysClr val="windowText" lastClr="000000"/>
                </a:solidFill>
                <a:latin typeface="Meiryo UI" panose="020B0604030504040204" pitchFamily="50" charset="-128"/>
                <a:ea typeface="Meiryo UI" panose="020B0604030504040204" pitchFamily="50" charset="-128"/>
              </a:rPr>
              <a:t>16,500</a:t>
            </a:r>
            <a:r>
              <a:rPr kumimoji="1" lang="ja-JP" altLang="en-US" sz="1100">
                <a:solidFill>
                  <a:sysClr val="windowText" lastClr="000000"/>
                </a:solidFill>
                <a:latin typeface="Meiryo UI" panose="020B0604030504040204" pitchFamily="50" charset="-128"/>
                <a:ea typeface="Meiryo UI" panose="020B0604030504040204" pitchFamily="50" charset="-128"/>
              </a:rPr>
              <a:t>円以内となります。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marL="0" marR="0" indent="0" algn="l" defTabSz="914400" eaLnBrk="1" fontAlgn="auto" latinLnBrk="0" hangingPunct="1">
              <a:lnSpc>
                <a:spcPts val="16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rPr>
              <a:t>・申請機関が作成した教科書（一般に販売・流通している場合を除く）を有料で購入させる場合は社会通念上適正と容認される金額を設定してください。</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価格設定の根拠についての書類を提出してください。</a:t>
            </a:r>
          </a:p>
          <a:p>
            <a:pPr marL="0" marR="0" indent="0" algn="l" defTabSz="914400" eaLnBrk="1" fontAlgn="auto" latinLnBrk="0" hangingPunct="1">
              <a:lnSpc>
                <a:spcPts val="1600"/>
              </a:lnSpc>
              <a:spcBef>
                <a:spcPts val="0"/>
              </a:spcBef>
              <a:spcAft>
                <a:spcPts val="0"/>
              </a:spcAft>
              <a:buClrTx/>
              <a:buSzTx/>
              <a:buFontTx/>
              <a:buNone/>
              <a:tabLst/>
              <a:defRPr/>
            </a:pPr>
            <a:endParaRPr kumimoji="1" lang="ja-JP" altLang="en-US" sz="1100">
              <a:solidFill>
                <a:sysClr val="windowText" lastClr="000000"/>
              </a:solidFill>
              <a:latin typeface="Meiryo UI" panose="020B0604030504040204" pitchFamily="50" charset="-128"/>
              <a:ea typeface="Meiryo UI" panose="020B0604030504040204" pitchFamily="50" charset="-128"/>
            </a:endParaRPr>
          </a:p>
        </xdr:txBody>
      </xdr:sp>
      <xdr:cxnSp macro="">
        <xdr:nvCxnSpPr>
          <xdr:cNvPr id="25" name="直線矢印コネクタ 24">
            <a:extLst>
              <a:ext uri="{FF2B5EF4-FFF2-40B4-BE49-F238E27FC236}">
                <a16:creationId xmlns:a16="http://schemas.microsoft.com/office/drawing/2014/main" id="{00000000-0008-0000-1000-000019000000}"/>
              </a:ext>
            </a:extLst>
          </xdr:cNvPr>
          <xdr:cNvCxnSpPr>
            <a:stCxn id="22" idx="2"/>
          </xdr:cNvCxnSpPr>
        </xdr:nvCxnSpPr>
        <xdr:spPr>
          <a:xfrm flipH="1">
            <a:off x="8328725" y="1452516"/>
            <a:ext cx="62482" cy="599414"/>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13607</xdr:colOff>
      <xdr:row>19</xdr:row>
      <xdr:rowOff>193990</xdr:rowOff>
    </xdr:from>
    <xdr:to>
      <xdr:col>5</xdr:col>
      <xdr:colOff>240742</xdr:colOff>
      <xdr:row>20</xdr:row>
      <xdr:rowOff>176893</xdr:rowOff>
    </xdr:to>
    <xdr:cxnSp macro="">
      <xdr:nvCxnSpPr>
        <xdr:cNvPr id="28" name="直線矢印コネクタ 27">
          <a:extLst>
            <a:ext uri="{FF2B5EF4-FFF2-40B4-BE49-F238E27FC236}">
              <a16:creationId xmlns:a16="http://schemas.microsoft.com/office/drawing/2014/main" id="{00000000-0008-0000-1000-00001C000000}"/>
            </a:ext>
          </a:extLst>
        </xdr:cNvPr>
        <xdr:cNvCxnSpPr/>
      </xdr:nvCxnSpPr>
      <xdr:spPr>
        <a:xfrm flipH="1">
          <a:off x="5319032" y="6766240"/>
          <a:ext cx="227135" cy="487728"/>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42</xdr:col>
      <xdr:colOff>285750</xdr:colOff>
      <xdr:row>9</xdr:row>
      <xdr:rowOff>666750</xdr:rowOff>
    </xdr:from>
    <xdr:to>
      <xdr:col>44</xdr:col>
      <xdr:colOff>830170</xdr:colOff>
      <xdr:row>11</xdr:row>
      <xdr:rowOff>290418</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4105659" y="3454977"/>
          <a:ext cx="3419238" cy="2100168"/>
          <a:chOff x="11949545" y="3238499"/>
          <a:chExt cx="4139045" cy="2008909"/>
        </a:xfrm>
      </xdr:grpSpPr>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1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1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5</xdr:col>
      <xdr:colOff>51955</xdr:colOff>
      <xdr:row>12</xdr:row>
      <xdr:rowOff>363682</xdr:rowOff>
    </xdr:from>
    <xdr:to>
      <xdr:col>39</xdr:col>
      <xdr:colOff>1</xdr:colOff>
      <xdr:row>47</xdr:row>
      <xdr:rowOff>556654</xdr:rowOff>
    </xdr:to>
    <xdr:grpSp>
      <xdr:nvGrpSpPr>
        <xdr:cNvPr id="10" name="グループ化 9">
          <a:extLst>
            <a:ext uri="{FF2B5EF4-FFF2-40B4-BE49-F238E27FC236}">
              <a16:creationId xmlns:a16="http://schemas.microsoft.com/office/drawing/2014/main" id="{00000000-0008-0000-1100-00000A000000}"/>
            </a:ext>
          </a:extLst>
        </xdr:cNvPr>
        <xdr:cNvGrpSpPr/>
      </xdr:nvGrpSpPr>
      <xdr:grpSpPr>
        <a:xfrm>
          <a:off x="4381500" y="6373091"/>
          <a:ext cx="9074728" cy="16524018"/>
          <a:chOff x="4681682" y="3960297"/>
          <a:chExt cx="9074728" cy="16524018"/>
        </a:xfrm>
      </xdr:grpSpPr>
      <xdr:grpSp>
        <xdr:nvGrpSpPr>
          <xdr:cNvPr id="11" name="グループ化 10">
            <a:extLst>
              <a:ext uri="{FF2B5EF4-FFF2-40B4-BE49-F238E27FC236}">
                <a16:creationId xmlns:a16="http://schemas.microsoft.com/office/drawing/2014/main" id="{00000000-0008-0000-1100-00000B000000}"/>
              </a:ext>
            </a:extLst>
          </xdr:cNvPr>
          <xdr:cNvGrpSpPr/>
        </xdr:nvGrpSpPr>
        <xdr:grpSpPr>
          <a:xfrm>
            <a:off x="5901832" y="7496297"/>
            <a:ext cx="7854578" cy="12988018"/>
            <a:chOff x="5896884" y="5592534"/>
            <a:chExt cx="7854578" cy="12988018"/>
          </a:xfrm>
        </xdr:grpSpPr>
        <xdr:sp macro="" textlink="">
          <xdr:nvSpPr>
            <xdr:cNvPr id="15" name="角丸四角形吹き出し 14">
              <a:extLst>
                <a:ext uri="{FF2B5EF4-FFF2-40B4-BE49-F238E27FC236}">
                  <a16:creationId xmlns:a16="http://schemas.microsoft.com/office/drawing/2014/main" id="{00000000-0008-0000-1100-00000F000000}"/>
                </a:ext>
              </a:extLst>
            </xdr:cNvPr>
            <xdr:cNvSpPr/>
          </xdr:nvSpPr>
          <xdr:spPr>
            <a:xfrm>
              <a:off x="9946823" y="5592534"/>
              <a:ext cx="3383643" cy="1041400"/>
            </a:xfrm>
            <a:prstGeom prst="wedgeRoundRectCallout">
              <a:avLst>
                <a:gd name="adj1" fmla="val 4220"/>
                <a:gd name="adj2" fmla="val 50332"/>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latin typeface="Meiryo UI" panose="020B0604030504040204" pitchFamily="50" charset="-128"/>
                  <a:ea typeface="Meiryo UI" panose="020B0604030504040204" pitchFamily="50" charset="-128"/>
                  <a:cs typeface="+mn-cs"/>
                </a:rPr>
                <a:t>実施する項目の</a:t>
              </a:r>
              <a:r>
                <a:rPr kumimoji="1" lang="ja-JP" altLang="ja-JP" sz="1400" b="0" u="none">
                  <a:solidFill>
                    <a:sysClr val="windowText" lastClr="000000"/>
                  </a:solidFill>
                  <a:latin typeface="Meiryo UI" panose="020B0604030504040204" pitchFamily="50" charset="-128"/>
                  <a:ea typeface="Meiryo UI" panose="020B0604030504040204" pitchFamily="50" charset="-128"/>
                  <a:cs typeface="+mn-cs"/>
                </a:rPr>
                <a:t>実施</a:t>
              </a:r>
              <a:r>
                <a:rPr kumimoji="1" lang="ja-JP" altLang="en-US" sz="1400" b="0" u="none">
                  <a:solidFill>
                    <a:sysClr val="windowText" lastClr="000000"/>
                  </a:solidFill>
                  <a:latin typeface="Meiryo UI" panose="020B0604030504040204" pitchFamily="50" charset="-128"/>
                  <a:ea typeface="Meiryo UI" panose="020B0604030504040204" pitchFamily="50" charset="-128"/>
                  <a:cs typeface="+mn-cs"/>
                </a:rPr>
                <a:t>時期</a:t>
              </a:r>
              <a:r>
                <a:rPr kumimoji="1" lang="ja-JP" altLang="ja-JP" sz="1400">
                  <a:solidFill>
                    <a:sysClr val="windowText" lastClr="000000"/>
                  </a:solidFill>
                  <a:latin typeface="Meiryo UI" panose="020B0604030504040204" pitchFamily="50" charset="-128"/>
                  <a:ea typeface="Meiryo UI" panose="020B0604030504040204" pitchFamily="50" charset="-128"/>
                  <a:cs typeface="+mn-cs"/>
                </a:rPr>
                <a:t>に○をつけてください。</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その際、認定様式第</a:t>
              </a: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6</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号での計画も考慮してください。</a:t>
              </a:r>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16" name="角丸四角形吹き出し 15">
              <a:extLst>
                <a:ext uri="{FF2B5EF4-FFF2-40B4-BE49-F238E27FC236}">
                  <a16:creationId xmlns:a16="http://schemas.microsoft.com/office/drawing/2014/main" id="{00000000-0008-0000-1100-000010000000}"/>
                </a:ext>
              </a:extLst>
            </xdr:cNvPr>
            <xdr:cNvSpPr/>
          </xdr:nvSpPr>
          <xdr:spPr>
            <a:xfrm>
              <a:off x="10175878" y="7193640"/>
              <a:ext cx="3540948" cy="3367357"/>
            </a:xfrm>
            <a:prstGeom prst="wedgeRoundRectCallout">
              <a:avLst>
                <a:gd name="adj1" fmla="val 4220"/>
                <a:gd name="adj2" fmla="val 50332"/>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eiryo UI" panose="020B0604030504040204" pitchFamily="50" charset="-128"/>
                  <a:ea typeface="Meiryo UI" panose="020B0604030504040204" pitchFamily="50" charset="-128"/>
                  <a:cs typeface="+mn-cs"/>
                </a:rPr>
                <a:t>認定様式第</a:t>
              </a:r>
              <a:r>
                <a:rPr kumimoji="1" lang="en-US" altLang="ja-JP" sz="1400">
                  <a:solidFill>
                    <a:schemeClr val="dk1"/>
                  </a:solidFill>
                  <a:effectLst/>
                  <a:latin typeface="Meiryo UI" panose="020B0604030504040204" pitchFamily="50" charset="-128"/>
                  <a:ea typeface="Meiryo UI" panose="020B0604030504040204" pitchFamily="50" charset="-128"/>
                  <a:cs typeface="+mn-cs"/>
                </a:rPr>
                <a:t>6</a:t>
              </a:r>
              <a:r>
                <a:rPr kumimoji="1" lang="ja-JP" altLang="ja-JP" sz="1400">
                  <a:solidFill>
                    <a:schemeClr val="dk1"/>
                  </a:solidFill>
                  <a:effectLst/>
                  <a:latin typeface="Meiryo UI" panose="020B0604030504040204" pitchFamily="50" charset="-128"/>
                  <a:ea typeface="Meiryo UI" panose="020B0604030504040204" pitchFamily="50" charset="-128"/>
                  <a:cs typeface="+mn-cs"/>
                </a:rPr>
                <a:t>号</a:t>
              </a:r>
              <a:r>
                <a:rPr kumimoji="1" lang="ja-JP" altLang="en-US" sz="1400">
                  <a:solidFill>
                    <a:sysClr val="windowText" lastClr="000000"/>
                  </a:solidFill>
                  <a:latin typeface="Meiryo UI" panose="020B0604030504040204" pitchFamily="50" charset="-128"/>
                  <a:ea typeface="Meiryo UI" panose="020B0604030504040204" pitchFamily="50" charset="-128"/>
                </a:rPr>
                <a:t>の「キャリアコンサルティング予定表」で記載されている実施期間については、必ず「①職業相談の実施」、「⑥ジョブ・カードの作成支援」に「○」を付けます。</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eiryo UI" panose="020B0604030504040204" pitchFamily="50" charset="-128"/>
                  <a:ea typeface="Meiryo UI" panose="020B0604030504040204" pitchFamily="50" charset="-128"/>
                  <a:cs typeface="+mn-cs"/>
                </a:rPr>
                <a:t>なお、</a:t>
              </a:r>
              <a:r>
                <a:rPr kumimoji="1" lang="ja-JP" altLang="ja-JP" sz="1400">
                  <a:solidFill>
                    <a:schemeClr val="dk1"/>
                  </a:solidFill>
                  <a:effectLst/>
                  <a:latin typeface="Meiryo UI" panose="020B0604030504040204" pitchFamily="50" charset="-128"/>
                  <a:ea typeface="Meiryo UI" panose="020B0604030504040204" pitchFamily="50" charset="-128"/>
                  <a:cs typeface="+mn-cs"/>
                </a:rPr>
                <a:t>「キャリアコンサルティング予定表」</a:t>
              </a:r>
              <a:r>
                <a:rPr kumimoji="1" lang="ja-JP" altLang="en-US" sz="1400">
                  <a:solidFill>
                    <a:schemeClr val="dk1"/>
                  </a:solidFill>
                  <a:effectLst/>
                  <a:latin typeface="Meiryo UI" panose="020B0604030504040204" pitchFamily="50" charset="-128"/>
                  <a:ea typeface="Meiryo UI" panose="020B0604030504040204" pitchFamily="50" charset="-128"/>
                  <a:cs typeface="+mn-cs"/>
                </a:rPr>
                <a:t>に記載されていない時期に</a:t>
              </a:r>
              <a:r>
                <a:rPr kumimoji="1" lang="ja-JP" altLang="ja-JP" sz="1400">
                  <a:solidFill>
                    <a:schemeClr val="dk1"/>
                  </a:solidFill>
                  <a:effectLst/>
                  <a:latin typeface="Meiryo UI" panose="020B0604030504040204" pitchFamily="50" charset="-128"/>
                  <a:ea typeface="Meiryo UI" panose="020B0604030504040204" pitchFamily="50" charset="-128"/>
                  <a:cs typeface="+mn-cs"/>
                </a:rPr>
                <a:t>「○」</a:t>
              </a:r>
              <a:r>
                <a:rPr kumimoji="1" lang="ja-JP" altLang="en-US" sz="1400">
                  <a:solidFill>
                    <a:schemeClr val="dk1"/>
                  </a:solidFill>
                  <a:effectLst/>
                  <a:latin typeface="Meiryo UI" panose="020B0604030504040204" pitchFamily="50" charset="-128"/>
                  <a:ea typeface="Meiryo UI" panose="020B0604030504040204" pitchFamily="50" charset="-128"/>
                  <a:cs typeface="+mn-cs"/>
                </a:rPr>
                <a:t>を付けても</a:t>
              </a:r>
              <a:r>
                <a:rPr kumimoji="1" lang="ja-JP" altLang="ja-JP" sz="1400">
                  <a:solidFill>
                    <a:schemeClr val="dk1"/>
                  </a:solidFill>
                  <a:effectLst/>
                  <a:latin typeface="Meiryo UI" panose="020B0604030504040204" pitchFamily="50" charset="-128"/>
                  <a:ea typeface="Meiryo UI" panose="020B0604030504040204" pitchFamily="50" charset="-128"/>
                  <a:cs typeface="+mn-cs"/>
                </a:rPr>
                <a:t>構</a:t>
              </a:r>
              <a:r>
                <a:rPr kumimoji="1" lang="ja-JP" altLang="en-US" sz="1400">
                  <a:solidFill>
                    <a:schemeClr val="dk1"/>
                  </a:solidFill>
                  <a:effectLst/>
                  <a:latin typeface="Meiryo UI" panose="020B0604030504040204" pitchFamily="50" charset="-128"/>
                  <a:ea typeface="Meiryo UI" panose="020B0604030504040204" pitchFamily="50" charset="-128"/>
                  <a:cs typeface="+mn-cs"/>
                </a:rPr>
                <a:t>いません</a:t>
              </a:r>
              <a:r>
                <a:rPr kumimoji="1" lang="ja-JP" altLang="ja-JP" sz="1400">
                  <a:solidFill>
                    <a:schemeClr val="dk1"/>
                  </a:solidFill>
                  <a:effectLst/>
                  <a:latin typeface="Meiryo UI" panose="020B0604030504040204" pitchFamily="50" charset="-128"/>
                  <a:ea typeface="Meiryo UI" panose="020B0604030504040204" pitchFamily="50" charset="-128"/>
                  <a:cs typeface="+mn-cs"/>
                </a:rPr>
                <a:t>。</a:t>
              </a:r>
              <a:endParaRPr lang="ja-JP" altLang="ja-JP" sz="1400">
                <a:effectLst/>
                <a:latin typeface="Meiryo UI" panose="020B0604030504040204" pitchFamily="50" charset="-128"/>
                <a:ea typeface="Meiryo UI" panose="020B0604030504040204" pitchFamily="50" charset="-128"/>
              </a:endParaRPr>
            </a:p>
          </xdr:txBody>
        </xdr:sp>
        <xdr:sp macro="" textlink="">
          <xdr:nvSpPr>
            <xdr:cNvPr id="17" name="フローチャート : 代替処理 18">
              <a:extLst>
                <a:ext uri="{FF2B5EF4-FFF2-40B4-BE49-F238E27FC236}">
                  <a16:creationId xmlns:a16="http://schemas.microsoft.com/office/drawing/2014/main" id="{00000000-0008-0000-1100-000011000000}"/>
                </a:ext>
              </a:extLst>
            </xdr:cNvPr>
            <xdr:cNvSpPr/>
          </xdr:nvSpPr>
          <xdr:spPr>
            <a:xfrm>
              <a:off x="8590644" y="10956015"/>
              <a:ext cx="5160818" cy="1110427"/>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u="none">
                  <a:solidFill>
                    <a:sysClr val="windowText" lastClr="000000"/>
                  </a:solidFill>
                  <a:latin typeface="Meiryo UI" panose="020B0604030504040204" pitchFamily="50" charset="-128"/>
                  <a:ea typeface="Meiryo UI" panose="020B0604030504040204" pitchFamily="50" charset="-128"/>
                </a:rPr>
                <a:t>⑦職場見学等の機会提供は、「職場見学、職場体験、職業人講話」を実施する時期に「○」をつけてください。</a:t>
              </a:r>
              <a:endParaRPr kumimoji="1" lang="en-US" altLang="ja-JP" sz="1400" u="none">
                <a:solidFill>
                  <a:sysClr val="windowText" lastClr="000000"/>
                </a:solidFill>
                <a:latin typeface="Meiryo UI" panose="020B0604030504040204" pitchFamily="50" charset="-128"/>
                <a:ea typeface="Meiryo UI" panose="020B0604030504040204" pitchFamily="50" charset="-128"/>
              </a:endParaRPr>
            </a:p>
          </xdr:txBody>
        </xdr:sp>
        <xdr:cxnSp macro="">
          <xdr:nvCxnSpPr>
            <xdr:cNvPr id="18" name="直線矢印コネクタ 17">
              <a:extLst>
                <a:ext uri="{FF2B5EF4-FFF2-40B4-BE49-F238E27FC236}">
                  <a16:creationId xmlns:a16="http://schemas.microsoft.com/office/drawing/2014/main" id="{00000000-0008-0000-1100-000012000000}"/>
                </a:ext>
              </a:extLst>
            </xdr:cNvPr>
            <xdr:cNvCxnSpPr/>
          </xdr:nvCxnSpPr>
          <xdr:spPr>
            <a:xfrm flipH="1">
              <a:off x="9184823" y="6153149"/>
              <a:ext cx="755217" cy="868135"/>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00000000-0008-0000-1100-000013000000}"/>
                </a:ext>
              </a:extLst>
            </xdr:cNvPr>
            <xdr:cNvCxnSpPr/>
          </xdr:nvCxnSpPr>
          <xdr:spPr>
            <a:xfrm flipH="1" flipV="1">
              <a:off x="9481912" y="7506608"/>
              <a:ext cx="680358" cy="938890"/>
            </a:xfrm>
            <a:prstGeom prst="straightConnector1">
              <a:avLst/>
            </a:prstGeom>
            <a:ln w="381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00000000-0008-0000-1100-000014000000}"/>
                </a:ext>
              </a:extLst>
            </xdr:cNvPr>
            <xdr:cNvCxnSpPr/>
          </xdr:nvCxnSpPr>
          <xdr:spPr>
            <a:xfrm flipH="1">
              <a:off x="9509125" y="8449127"/>
              <a:ext cx="655868" cy="1016907"/>
            </a:xfrm>
            <a:prstGeom prst="straightConnector1">
              <a:avLst/>
            </a:prstGeom>
            <a:ln w="381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00000000-0008-0000-1100-000015000000}"/>
                </a:ext>
              </a:extLst>
            </xdr:cNvPr>
            <xdr:cNvCxnSpPr>
              <a:stCxn id="17" idx="1"/>
            </xdr:cNvCxnSpPr>
          </xdr:nvCxnSpPr>
          <xdr:spPr>
            <a:xfrm flipH="1" flipV="1">
              <a:off x="6565859" y="10910248"/>
              <a:ext cx="2024785" cy="600981"/>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フローチャート : 代替処理 18">
              <a:extLst>
                <a:ext uri="{FF2B5EF4-FFF2-40B4-BE49-F238E27FC236}">
                  <a16:creationId xmlns:a16="http://schemas.microsoft.com/office/drawing/2014/main" id="{00000000-0008-0000-1100-000016000000}"/>
                </a:ext>
              </a:extLst>
            </xdr:cNvPr>
            <xdr:cNvSpPr/>
          </xdr:nvSpPr>
          <xdr:spPr>
            <a:xfrm>
              <a:off x="5896884" y="18079809"/>
              <a:ext cx="4079421" cy="500743"/>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u="none">
                  <a:solidFill>
                    <a:sysClr val="windowText" lastClr="000000"/>
                  </a:solidFill>
                  <a:latin typeface="Meiryo UI" panose="020B0604030504040204" pitchFamily="50" charset="-128"/>
                  <a:ea typeface="Meiryo UI" panose="020B0604030504040204" pitchFamily="50" charset="-128"/>
                </a:rPr>
                <a:t>許可を得ていない場合は、記載不要です。</a:t>
              </a:r>
              <a:endParaRPr kumimoji="1" lang="en-US" altLang="ja-JP" sz="1400" u="none">
                <a:solidFill>
                  <a:sysClr val="windowText" lastClr="000000"/>
                </a:solidFill>
                <a:latin typeface="Meiryo UI" panose="020B0604030504040204" pitchFamily="50" charset="-128"/>
                <a:ea typeface="Meiryo UI" panose="020B0604030504040204" pitchFamily="50" charset="-128"/>
              </a:endParaRPr>
            </a:p>
          </xdr:txBody>
        </xdr:sp>
      </xdr:grpSp>
      <xdr:cxnSp macro="">
        <xdr:nvCxnSpPr>
          <xdr:cNvPr id="12" name="直線矢印コネクタ 11">
            <a:extLst>
              <a:ext uri="{FF2B5EF4-FFF2-40B4-BE49-F238E27FC236}">
                <a16:creationId xmlns:a16="http://schemas.microsoft.com/office/drawing/2014/main" id="{00000000-0008-0000-1100-00000C000000}"/>
              </a:ext>
            </a:extLst>
          </xdr:cNvPr>
          <xdr:cNvCxnSpPr>
            <a:stCxn id="14" idx="1"/>
          </xdr:cNvCxnSpPr>
        </xdr:nvCxnSpPr>
        <xdr:spPr>
          <a:xfrm flipH="1">
            <a:off x="4681682" y="4756315"/>
            <a:ext cx="1682750" cy="1533071"/>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a:extLst>
              <a:ext uri="{FF2B5EF4-FFF2-40B4-BE49-F238E27FC236}">
                <a16:creationId xmlns:a16="http://schemas.microsoft.com/office/drawing/2014/main" id="{00000000-0008-0000-1100-00000D000000}"/>
              </a:ext>
            </a:extLst>
          </xdr:cNvPr>
          <xdr:cNvCxnSpPr/>
        </xdr:nvCxnSpPr>
        <xdr:spPr>
          <a:xfrm>
            <a:off x="10045167" y="5457083"/>
            <a:ext cx="589640" cy="911678"/>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角丸四角形吹き出し 13">
            <a:extLst>
              <a:ext uri="{FF2B5EF4-FFF2-40B4-BE49-F238E27FC236}">
                <a16:creationId xmlns:a16="http://schemas.microsoft.com/office/drawing/2014/main" id="{00000000-0008-0000-1100-00000E000000}"/>
              </a:ext>
            </a:extLst>
          </xdr:cNvPr>
          <xdr:cNvSpPr/>
        </xdr:nvSpPr>
        <xdr:spPr>
          <a:xfrm>
            <a:off x="6364432" y="3960297"/>
            <a:ext cx="6839857" cy="1592036"/>
          </a:xfrm>
          <a:prstGeom prst="wedgeRoundRectCallout">
            <a:avLst>
              <a:gd name="adj1" fmla="val 4220"/>
              <a:gd name="adj2" fmla="val 50332"/>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就職支援責任者とは別にキャリアコンサルティング担当者を配置する場合はチェックし、氏名および登録番号を記入してください。</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就職支援責任者がキャリアコンサルティングを担当する場合はチェックは記入せず、氏名および登録番号を記入してください。</a:t>
            </a:r>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16</xdr:col>
      <xdr:colOff>0</xdr:colOff>
      <xdr:row>8</xdr:row>
      <xdr:rowOff>0</xdr:rowOff>
    </xdr:from>
    <xdr:to>
      <xdr:col>21</xdr:col>
      <xdr:colOff>16010</xdr:colOff>
      <xdr:row>11</xdr:row>
      <xdr:rowOff>397008</xdr:rowOff>
    </xdr:to>
    <xdr:grpSp>
      <xdr:nvGrpSpPr>
        <xdr:cNvPr id="4" name="グループ化 3">
          <a:extLst>
            <a:ext uri="{FF2B5EF4-FFF2-40B4-BE49-F238E27FC236}">
              <a16:creationId xmlns:a16="http://schemas.microsoft.com/office/drawing/2014/main" id="{00000000-0008-0000-1200-000004000000}"/>
            </a:ext>
          </a:extLst>
        </xdr:cNvPr>
        <xdr:cNvGrpSpPr/>
      </xdr:nvGrpSpPr>
      <xdr:grpSpPr>
        <a:xfrm>
          <a:off x="15274636" y="3169227"/>
          <a:ext cx="3479647" cy="1695872"/>
          <a:chOff x="11949545" y="3238499"/>
          <a:chExt cx="4139045" cy="2008909"/>
        </a:xfrm>
      </xdr:grpSpPr>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200-000006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2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2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200-00000B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0</xdr:col>
      <xdr:colOff>242454</xdr:colOff>
      <xdr:row>0</xdr:row>
      <xdr:rowOff>294409</xdr:rowOff>
    </xdr:from>
    <xdr:to>
      <xdr:col>14</xdr:col>
      <xdr:colOff>3671455</xdr:colOff>
      <xdr:row>18</xdr:row>
      <xdr:rowOff>77571</xdr:rowOff>
    </xdr:to>
    <xdr:grpSp>
      <xdr:nvGrpSpPr>
        <xdr:cNvPr id="12" name="グループ化 11">
          <a:extLst>
            <a:ext uri="{FF2B5EF4-FFF2-40B4-BE49-F238E27FC236}">
              <a16:creationId xmlns:a16="http://schemas.microsoft.com/office/drawing/2014/main" id="{00000000-0008-0000-1200-00000C000000}"/>
            </a:ext>
          </a:extLst>
        </xdr:cNvPr>
        <xdr:cNvGrpSpPr/>
      </xdr:nvGrpSpPr>
      <xdr:grpSpPr>
        <a:xfrm>
          <a:off x="242454" y="294409"/>
          <a:ext cx="14131637" cy="7229980"/>
          <a:chOff x="-87673" y="222684"/>
          <a:chExt cx="14131637" cy="7247298"/>
        </a:xfrm>
      </xdr:grpSpPr>
      <xdr:cxnSp macro="">
        <xdr:nvCxnSpPr>
          <xdr:cNvPr id="13" name="直線矢印コネクタ 12">
            <a:extLst>
              <a:ext uri="{FF2B5EF4-FFF2-40B4-BE49-F238E27FC236}">
                <a16:creationId xmlns:a16="http://schemas.microsoft.com/office/drawing/2014/main" id="{00000000-0008-0000-1200-00000D000000}"/>
              </a:ext>
            </a:extLst>
          </xdr:cNvPr>
          <xdr:cNvCxnSpPr>
            <a:stCxn id="14" idx="1"/>
          </xdr:cNvCxnSpPr>
        </xdr:nvCxnSpPr>
        <xdr:spPr>
          <a:xfrm flipV="1">
            <a:off x="2833184" y="2271125"/>
            <a:ext cx="560098" cy="4178238"/>
          </a:xfrm>
          <a:prstGeom prst="straightConnector1">
            <a:avLst/>
          </a:prstGeom>
          <a:noFill/>
          <a:ln w="25400" cap="flat" cmpd="sng" algn="ctr">
            <a:solidFill>
              <a:srgbClr val="FF0000"/>
            </a:solidFill>
            <a:prstDash val="solid"/>
            <a:tailEnd type="arrow"/>
          </a:ln>
          <a:effectLst/>
        </xdr:spPr>
      </xdr:cxnSp>
      <xdr:sp macro="" textlink="">
        <xdr:nvSpPr>
          <xdr:cNvPr id="14" name="角丸四角形 13">
            <a:extLst>
              <a:ext uri="{FF2B5EF4-FFF2-40B4-BE49-F238E27FC236}">
                <a16:creationId xmlns:a16="http://schemas.microsoft.com/office/drawing/2014/main" id="{00000000-0008-0000-1200-00000E000000}"/>
              </a:ext>
            </a:extLst>
          </xdr:cNvPr>
          <xdr:cNvSpPr/>
        </xdr:nvSpPr>
        <xdr:spPr>
          <a:xfrm>
            <a:off x="2833184" y="5504728"/>
            <a:ext cx="4038601" cy="1889270"/>
          </a:xfrm>
          <a:prstGeom prst="roundRect">
            <a:avLst/>
          </a:prstGeom>
          <a:solidFill>
            <a:srgbClr val="FFFFCC"/>
          </a:solidFill>
          <a:ln w="19050" cap="flat" cmpd="sng" algn="ctr">
            <a:solidFill>
              <a:srgbClr val="FF0000"/>
            </a:solidFill>
            <a:prstDash val="solid"/>
          </a:ln>
          <a:effectLst/>
        </xdr:spPr>
        <xdr:txBody>
          <a:bodyPr rtlCol="0" anchor="ctr"/>
          <a:lstStyle/>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企業実習先が生産活動を行っている場所で実施して頂く必要があります。従って、企業実習を行うことを目的に訓練場所を賃貸するようなケースは認められません。（訓練場所の賃貸借契約書をご提出頂く場合があります。）</a:t>
            </a:r>
          </a:p>
        </xdr:txBody>
      </xdr:sp>
      <xdr:sp macro="" textlink="">
        <xdr:nvSpPr>
          <xdr:cNvPr id="15" name="角丸四角形 14">
            <a:extLst>
              <a:ext uri="{FF2B5EF4-FFF2-40B4-BE49-F238E27FC236}">
                <a16:creationId xmlns:a16="http://schemas.microsoft.com/office/drawing/2014/main" id="{00000000-0008-0000-1200-00000F000000}"/>
              </a:ext>
            </a:extLst>
          </xdr:cNvPr>
          <xdr:cNvSpPr/>
        </xdr:nvSpPr>
        <xdr:spPr>
          <a:xfrm>
            <a:off x="-87673" y="222684"/>
            <a:ext cx="3819525" cy="1504950"/>
          </a:xfrm>
          <a:prstGeom prst="roundRect">
            <a:avLst/>
          </a:prstGeom>
          <a:solidFill>
            <a:srgbClr val="FFFFCC"/>
          </a:solidFill>
          <a:ln w="19050" cap="flat" cmpd="sng" algn="ctr">
            <a:solidFill>
              <a:srgbClr val="FF0000"/>
            </a:solidFill>
            <a:prstDash val="solid"/>
          </a:ln>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・企業実習先は、全ての受講者が適正に企業実習をできるだけの事業所を確保してください。</a:t>
            </a:r>
            <a:endParaRPr kumimoji="1" lang="en-US"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・企業実習は、原則、想定する就職先の職務・仕事を担う労働者が従事している</a:t>
            </a:r>
            <a:r>
              <a:rPr kumimoji="1" lang="ja-JP" altLang="en-US" sz="12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外部の企業の職場</a:t>
            </a: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において実施してください。</a:t>
            </a:r>
          </a:p>
        </xdr:txBody>
      </xdr:sp>
      <xdr:sp macro="" textlink="">
        <xdr:nvSpPr>
          <xdr:cNvPr id="16" name="角丸四角形 15">
            <a:extLst>
              <a:ext uri="{FF2B5EF4-FFF2-40B4-BE49-F238E27FC236}">
                <a16:creationId xmlns:a16="http://schemas.microsoft.com/office/drawing/2014/main" id="{00000000-0008-0000-1200-000010000000}"/>
              </a:ext>
            </a:extLst>
          </xdr:cNvPr>
          <xdr:cNvSpPr/>
        </xdr:nvSpPr>
        <xdr:spPr>
          <a:xfrm>
            <a:off x="8341520" y="5203032"/>
            <a:ext cx="5702444" cy="2266950"/>
          </a:xfrm>
          <a:prstGeom prst="roundRect">
            <a:avLst/>
          </a:prstGeom>
          <a:solidFill>
            <a:srgbClr val="FFFFCC"/>
          </a:solidFill>
          <a:ln w="19050" cap="flat" cmpd="sng" algn="ctr">
            <a:solidFill>
              <a:srgbClr val="FF0000"/>
            </a:solidFill>
            <a:prstDash val="solid"/>
          </a:ln>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企業実習先の都合（勤務時間）に合わせた訓練開始・終了時間として差し支えありません。</a:t>
            </a:r>
            <a:endParaRPr kumimoji="1" lang="en-US"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ただし、原則として、企業実習先によって総訓練時間数及び総訓練日数が異なることは認められませんので、設定の際にはご注意ください。</a:t>
            </a:r>
            <a:endParaRPr kumimoji="1" lang="en-US"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なお、実施時間が学科及び実技と異なる場合、事前にコース案内（コース案内記入例参照）、施設見学会、選考試験、オリエンテーションにおいて周知してください。</a:t>
            </a:r>
          </a:p>
        </xdr:txBody>
      </xdr:sp>
      <xdr:cxnSp macro="">
        <xdr:nvCxnSpPr>
          <xdr:cNvPr id="17" name="直線矢印コネクタ 16">
            <a:extLst>
              <a:ext uri="{FF2B5EF4-FFF2-40B4-BE49-F238E27FC236}">
                <a16:creationId xmlns:a16="http://schemas.microsoft.com/office/drawing/2014/main" id="{00000000-0008-0000-1200-000011000000}"/>
              </a:ext>
            </a:extLst>
          </xdr:cNvPr>
          <xdr:cNvCxnSpPr>
            <a:stCxn id="16" idx="1"/>
          </xdr:cNvCxnSpPr>
        </xdr:nvCxnSpPr>
        <xdr:spPr>
          <a:xfrm flipH="1" flipV="1">
            <a:off x="5817828" y="4465639"/>
            <a:ext cx="2523692" cy="1870869"/>
          </a:xfrm>
          <a:prstGeom prst="straightConnector1">
            <a:avLst/>
          </a:prstGeom>
          <a:noFill/>
          <a:ln w="25400" cap="flat" cmpd="sng" algn="ctr">
            <a:solidFill>
              <a:srgbClr val="FF0000"/>
            </a:solidFill>
            <a:prstDash val="solid"/>
            <a:tailEnd type="arrow"/>
          </a:ln>
          <a:effectLst/>
        </xdr:spPr>
      </xdr:cxnSp>
    </xdr:grp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542925</xdr:colOff>
      <xdr:row>7</xdr:row>
      <xdr:rowOff>228600</xdr:rowOff>
    </xdr:from>
    <xdr:to>
      <xdr:col>20</xdr:col>
      <xdr:colOff>447676</xdr:colOff>
      <xdr:row>10</xdr:row>
      <xdr:rowOff>171450</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8210550" y="2288381"/>
          <a:ext cx="2797970" cy="1454944"/>
          <a:chOff x="11949545" y="3238499"/>
          <a:chExt cx="4139045" cy="2008909"/>
        </a:xfrm>
      </xdr:grpSpPr>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3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twoCellAnchor>
    <xdr:from>
      <xdr:col>0</xdr:col>
      <xdr:colOff>85725</xdr:colOff>
      <xdr:row>0</xdr:row>
      <xdr:rowOff>133350</xdr:rowOff>
    </xdr:from>
    <xdr:to>
      <xdr:col>15</xdr:col>
      <xdr:colOff>1171583</xdr:colOff>
      <xdr:row>27</xdr:row>
      <xdr:rowOff>333375</xdr:rowOff>
    </xdr:to>
    <xdr:grpSp>
      <xdr:nvGrpSpPr>
        <xdr:cNvPr id="10" name="グループ化 9">
          <a:extLst>
            <a:ext uri="{FF2B5EF4-FFF2-40B4-BE49-F238E27FC236}">
              <a16:creationId xmlns:a16="http://schemas.microsoft.com/office/drawing/2014/main" id="{00000000-0008-0000-1300-00000A000000}"/>
            </a:ext>
          </a:extLst>
        </xdr:cNvPr>
        <xdr:cNvGrpSpPr/>
      </xdr:nvGrpSpPr>
      <xdr:grpSpPr>
        <a:xfrm>
          <a:off x="85725" y="133350"/>
          <a:ext cx="7205671" cy="10248900"/>
          <a:chOff x="38100" y="57150"/>
          <a:chExt cx="7210425" cy="10258425"/>
        </a:xfrm>
      </xdr:grpSpPr>
      <xdr:sp macro="" textlink="">
        <xdr:nvSpPr>
          <xdr:cNvPr id="11" name="フローチャート : 代替処理 6">
            <a:extLst>
              <a:ext uri="{FF2B5EF4-FFF2-40B4-BE49-F238E27FC236}">
                <a16:creationId xmlns:a16="http://schemas.microsoft.com/office/drawing/2014/main" id="{00000000-0008-0000-1300-00000B000000}"/>
              </a:ext>
            </a:extLst>
          </xdr:cNvPr>
          <xdr:cNvSpPr/>
        </xdr:nvSpPr>
        <xdr:spPr>
          <a:xfrm>
            <a:off x="38100" y="57150"/>
            <a:ext cx="2324099" cy="952500"/>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solidFill>
                  <a:sysClr val="windowText" lastClr="000000"/>
                </a:solidFill>
                <a:latin typeface="Meiryo UI" panose="020B0604030504040204" pitchFamily="50" charset="-128"/>
                <a:ea typeface="Meiryo UI" panose="020B0604030504040204" pitchFamily="50" charset="-128"/>
              </a:rPr>
              <a:t>カリキュラムの内容が同じであれば、企業実習先ごとの提出は不要です。</a:t>
            </a:r>
          </a:p>
        </xdr:txBody>
      </xdr:sp>
      <xdr:sp macro="" textlink="">
        <xdr:nvSpPr>
          <xdr:cNvPr id="12" name="角丸四角形 11">
            <a:extLst>
              <a:ext uri="{FF2B5EF4-FFF2-40B4-BE49-F238E27FC236}">
                <a16:creationId xmlns:a16="http://schemas.microsoft.com/office/drawing/2014/main" id="{00000000-0008-0000-1300-00000C000000}"/>
              </a:ext>
            </a:extLst>
          </xdr:cNvPr>
          <xdr:cNvSpPr/>
        </xdr:nvSpPr>
        <xdr:spPr>
          <a:xfrm>
            <a:off x="3452733" y="3276599"/>
            <a:ext cx="3689350" cy="1554957"/>
          </a:xfrm>
          <a:prstGeom prst="roundRect">
            <a:avLst/>
          </a:prstGeom>
          <a:solidFill>
            <a:srgbClr val="FFFFCC"/>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000">
              <a:solidFill>
                <a:sysClr val="windowText" lastClr="000000"/>
              </a:solidFill>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Meiryo UI" panose="020B0604030504040204" pitchFamily="50" charset="-128"/>
                <a:ea typeface="Meiryo UI" panose="020B0604030504040204" pitchFamily="50" charset="-128"/>
              </a:rPr>
              <a:t>企業実習の科目名は、認定様式第</a:t>
            </a:r>
            <a:r>
              <a:rPr kumimoji="1" lang="en-US" altLang="ja-JP" sz="1000">
                <a:solidFill>
                  <a:sysClr val="windowText" lastClr="000000"/>
                </a:solidFill>
                <a:latin typeface="Meiryo UI" panose="020B0604030504040204" pitchFamily="50" charset="-128"/>
                <a:ea typeface="Meiryo UI" panose="020B0604030504040204" pitchFamily="50" charset="-128"/>
              </a:rPr>
              <a:t>5</a:t>
            </a:r>
            <a:r>
              <a:rPr kumimoji="1" lang="ja-JP" altLang="en-US" sz="1000">
                <a:solidFill>
                  <a:sysClr val="windowText" lastClr="000000"/>
                </a:solidFill>
                <a:latin typeface="Meiryo UI" panose="020B0604030504040204" pitchFamily="50" charset="-128"/>
                <a:ea typeface="Meiryo UI" panose="020B0604030504040204" pitchFamily="50" charset="-128"/>
              </a:rPr>
              <a:t>号の実技の科目名と統一した作業名を用いるなど、実技科目との密接な関連性を有することを明確にしてください。</a:t>
            </a:r>
            <a:endParaRPr kumimoji="1" lang="en-US" altLang="ja-JP" sz="1000">
              <a:solidFill>
                <a:sysClr val="windowText" lastClr="000000"/>
              </a:solidFill>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また、</a:t>
            </a:r>
            <a:r>
              <a:rPr kumimoji="1" lang="ja-JP" altLang="ja-JP" sz="1000">
                <a:solidFill>
                  <a:sysClr val="windowText" lastClr="000000"/>
                </a:solidFill>
                <a:latin typeface="Meiryo UI" panose="020B0604030504040204" pitchFamily="50" charset="-128"/>
                <a:ea typeface="Meiryo UI" panose="020B0604030504040204" pitchFamily="50" charset="-128"/>
                <a:cs typeface="+mn-cs"/>
              </a:rPr>
              <a:t>企業実習で設定する各科目の時間数は、関連する</a:t>
            </a:r>
            <a:r>
              <a:rPr kumimoji="1" lang="ja-JP" altLang="ja-JP" sz="1000">
                <a:solidFill>
                  <a:schemeClr val="dk1"/>
                </a:solidFill>
                <a:effectLst/>
                <a:latin typeface="Meiryo UI" panose="020B0604030504040204" pitchFamily="50" charset="-128"/>
                <a:ea typeface="Meiryo UI" panose="020B0604030504040204" pitchFamily="50" charset="-128"/>
                <a:cs typeface="+mn-cs"/>
              </a:rPr>
              <a:t>認定様式第</a:t>
            </a:r>
            <a:r>
              <a:rPr kumimoji="1" lang="en-US" altLang="ja-JP" sz="1000">
                <a:solidFill>
                  <a:schemeClr val="dk1"/>
                </a:solidFill>
                <a:effectLst/>
                <a:latin typeface="Meiryo UI" panose="020B0604030504040204" pitchFamily="50" charset="-128"/>
                <a:ea typeface="Meiryo UI" panose="020B0604030504040204" pitchFamily="50" charset="-128"/>
                <a:cs typeface="+mn-cs"/>
              </a:rPr>
              <a:t>5</a:t>
            </a:r>
            <a:r>
              <a:rPr kumimoji="1" lang="ja-JP" altLang="ja-JP" sz="1000">
                <a:solidFill>
                  <a:schemeClr val="dk1"/>
                </a:solidFill>
                <a:effectLst/>
                <a:latin typeface="Meiryo UI" panose="020B0604030504040204" pitchFamily="50" charset="-128"/>
                <a:ea typeface="Meiryo UI" panose="020B0604030504040204" pitchFamily="50" charset="-128"/>
                <a:cs typeface="+mn-cs"/>
              </a:rPr>
              <a:t>号</a:t>
            </a: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の</a:t>
            </a:r>
            <a:r>
              <a:rPr kumimoji="1" lang="ja-JP" altLang="ja-JP" sz="1000">
                <a:solidFill>
                  <a:sysClr val="windowText" lastClr="000000"/>
                </a:solidFill>
                <a:latin typeface="Meiryo UI" panose="020B0604030504040204" pitchFamily="50" charset="-128"/>
                <a:ea typeface="Meiryo UI" panose="020B0604030504040204" pitchFamily="50" charset="-128"/>
                <a:cs typeface="+mn-cs"/>
              </a:rPr>
              <a:t>実技科目の時間数以下としてください。</a:t>
            </a:r>
            <a:endParaRPr kumimoji="1" lang="en-US" altLang="ja-JP" sz="1000">
              <a:solidFill>
                <a:sysClr val="windowText" lastClr="000000"/>
              </a:solidFill>
              <a:latin typeface="Meiryo UI" panose="020B0604030504040204" pitchFamily="50" charset="-128"/>
              <a:ea typeface="Meiryo UI" panose="020B0604030504040204" pitchFamily="50" charset="-128"/>
            </a:endParaRPr>
          </a:p>
          <a:p>
            <a:pPr algn="l"/>
            <a:endParaRPr kumimoji="1" lang="ja-JP" altLang="en-US" sz="1000">
              <a:solidFill>
                <a:sysClr val="windowText" lastClr="000000"/>
              </a:solidFill>
              <a:latin typeface="Meiryo UI" panose="020B0604030504040204" pitchFamily="50" charset="-128"/>
              <a:ea typeface="Meiryo UI" panose="020B0604030504040204" pitchFamily="50" charset="-128"/>
            </a:endParaRPr>
          </a:p>
        </xdr:txBody>
      </xdr:sp>
      <xdr:cxnSp macro="">
        <xdr:nvCxnSpPr>
          <xdr:cNvPr id="13" name="直線矢印コネクタ 12">
            <a:extLst>
              <a:ext uri="{FF2B5EF4-FFF2-40B4-BE49-F238E27FC236}">
                <a16:creationId xmlns:a16="http://schemas.microsoft.com/office/drawing/2014/main" id="{00000000-0008-0000-1300-00000D000000}"/>
              </a:ext>
            </a:extLst>
          </xdr:cNvPr>
          <xdr:cNvCxnSpPr>
            <a:stCxn id="12" idx="1"/>
          </xdr:cNvCxnSpPr>
        </xdr:nvCxnSpPr>
        <xdr:spPr>
          <a:xfrm flipH="1" flipV="1">
            <a:off x="957184" y="3286126"/>
            <a:ext cx="2495550" cy="767952"/>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角丸四角形 13">
            <a:extLst>
              <a:ext uri="{FF2B5EF4-FFF2-40B4-BE49-F238E27FC236}">
                <a16:creationId xmlns:a16="http://schemas.microsoft.com/office/drawing/2014/main" id="{00000000-0008-0000-1300-00000E000000}"/>
              </a:ext>
            </a:extLst>
          </xdr:cNvPr>
          <xdr:cNvSpPr/>
        </xdr:nvSpPr>
        <xdr:spPr>
          <a:xfrm>
            <a:off x="3386028" y="6724650"/>
            <a:ext cx="3708400" cy="752475"/>
          </a:xfrm>
          <a:prstGeom prst="roundRect">
            <a:avLst/>
          </a:prstGeom>
          <a:solidFill>
            <a:srgbClr val="FFFFCC"/>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000">
                <a:solidFill>
                  <a:sysClr val="windowText" lastClr="000000"/>
                </a:solidFill>
                <a:latin typeface="Meiryo UI" panose="020B0604030504040204" pitchFamily="50" charset="-128"/>
                <a:ea typeface="Meiryo UI" panose="020B0604030504040204" pitchFamily="50" charset="-128"/>
              </a:rPr>
              <a:t>企業実習の初期段階で、実習内容や職場環境等に応じた安全衛生上の注意点を説明する時間を設けてください。</a:t>
            </a:r>
          </a:p>
        </xdr:txBody>
      </xdr:sp>
      <xdr:sp macro="" textlink="">
        <xdr:nvSpPr>
          <xdr:cNvPr id="15" name="角丸四角形 14">
            <a:extLst>
              <a:ext uri="{FF2B5EF4-FFF2-40B4-BE49-F238E27FC236}">
                <a16:creationId xmlns:a16="http://schemas.microsoft.com/office/drawing/2014/main" id="{00000000-0008-0000-1300-00000F000000}"/>
              </a:ext>
            </a:extLst>
          </xdr:cNvPr>
          <xdr:cNvSpPr/>
        </xdr:nvSpPr>
        <xdr:spPr>
          <a:xfrm>
            <a:off x="3409856" y="7555673"/>
            <a:ext cx="3708400" cy="723900"/>
          </a:xfrm>
          <a:prstGeom prst="roundRect">
            <a:avLst/>
          </a:prstGeom>
          <a:solidFill>
            <a:srgbClr val="FFFFCC"/>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000">
                <a:solidFill>
                  <a:sysClr val="windowText" lastClr="000000"/>
                </a:solidFill>
                <a:latin typeface="Meiryo UI" panose="020B0604030504040204" pitchFamily="50" charset="-128"/>
                <a:ea typeface="Meiryo UI" panose="020B0604030504040204" pitchFamily="50" charset="-128"/>
              </a:rPr>
              <a:t>企業実習先で実技以外に行う科目があれば、実施方法も含めて記入してください。</a:t>
            </a:r>
          </a:p>
        </xdr:txBody>
      </xdr:sp>
      <xdr:sp macro="" textlink="">
        <xdr:nvSpPr>
          <xdr:cNvPr id="16" name="角丸四角形 15">
            <a:extLst>
              <a:ext uri="{FF2B5EF4-FFF2-40B4-BE49-F238E27FC236}">
                <a16:creationId xmlns:a16="http://schemas.microsoft.com/office/drawing/2014/main" id="{00000000-0008-0000-1300-000010000000}"/>
              </a:ext>
            </a:extLst>
          </xdr:cNvPr>
          <xdr:cNvSpPr/>
        </xdr:nvSpPr>
        <xdr:spPr>
          <a:xfrm>
            <a:off x="3552825" y="9144000"/>
            <a:ext cx="3695700" cy="742950"/>
          </a:xfrm>
          <a:prstGeom prst="roundRect">
            <a:avLst/>
          </a:prstGeom>
          <a:solidFill>
            <a:srgbClr val="FFFFCC"/>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000">
                <a:solidFill>
                  <a:sysClr val="windowText" lastClr="000000"/>
                </a:solidFill>
                <a:latin typeface="Meiryo UI" panose="020B0604030504040204" pitchFamily="50" charset="-128"/>
                <a:ea typeface="Meiryo UI" panose="020B0604030504040204" pitchFamily="50" charset="-128"/>
              </a:rPr>
              <a:t>企業実習の時間の合計はすべての受講者が同時間とし、かつ、科目ごとの時間数・内容は概ね同じとしてください。</a:t>
            </a:r>
          </a:p>
        </xdr:txBody>
      </xdr:sp>
      <xdr:cxnSp macro="">
        <xdr:nvCxnSpPr>
          <xdr:cNvPr id="17" name="直線矢印コネクタ 16">
            <a:extLst>
              <a:ext uri="{FF2B5EF4-FFF2-40B4-BE49-F238E27FC236}">
                <a16:creationId xmlns:a16="http://schemas.microsoft.com/office/drawing/2014/main" id="{00000000-0008-0000-1300-000011000000}"/>
              </a:ext>
            </a:extLst>
          </xdr:cNvPr>
          <xdr:cNvCxnSpPr>
            <a:stCxn id="14" idx="1"/>
          </xdr:cNvCxnSpPr>
        </xdr:nvCxnSpPr>
        <xdr:spPr>
          <a:xfrm flipH="1" flipV="1">
            <a:off x="1114425" y="6762750"/>
            <a:ext cx="2271604" cy="338137"/>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00000000-0008-0000-1300-000012000000}"/>
              </a:ext>
            </a:extLst>
          </xdr:cNvPr>
          <xdr:cNvCxnSpPr>
            <a:stCxn id="15" idx="1"/>
          </xdr:cNvCxnSpPr>
        </xdr:nvCxnSpPr>
        <xdr:spPr>
          <a:xfrm flipH="1" flipV="1">
            <a:off x="1114425" y="7600950"/>
            <a:ext cx="2295431" cy="316673"/>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00000000-0008-0000-1300-000013000000}"/>
              </a:ext>
            </a:extLst>
          </xdr:cNvPr>
          <xdr:cNvCxnSpPr/>
        </xdr:nvCxnSpPr>
        <xdr:spPr>
          <a:xfrm>
            <a:off x="5400675" y="9886385"/>
            <a:ext cx="1009650" cy="42919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311726</xdr:colOff>
      <xdr:row>7</xdr:row>
      <xdr:rowOff>209873</xdr:rowOff>
    </xdr:from>
    <xdr:to>
      <xdr:col>24</xdr:col>
      <xdr:colOff>8073</xdr:colOff>
      <xdr:row>13</xdr:row>
      <xdr:rowOff>69271</xdr:rowOff>
    </xdr:to>
    <xdr:grpSp>
      <xdr:nvGrpSpPr>
        <xdr:cNvPr id="11" name="グループ化 10">
          <a:extLst>
            <a:ext uri="{FF2B5EF4-FFF2-40B4-BE49-F238E27FC236}">
              <a16:creationId xmlns:a16="http://schemas.microsoft.com/office/drawing/2014/main" id="{00000000-0008-0000-0100-00000B000000}"/>
            </a:ext>
          </a:extLst>
        </xdr:cNvPr>
        <xdr:cNvGrpSpPr/>
      </xdr:nvGrpSpPr>
      <xdr:grpSpPr>
        <a:xfrm>
          <a:off x="12036135" y="2236100"/>
          <a:ext cx="3159983" cy="1608535"/>
          <a:chOff x="11949545" y="3238499"/>
          <a:chExt cx="4139045" cy="2008909"/>
        </a:xfrm>
      </xdr:grpSpPr>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0</xdr:col>
      <xdr:colOff>103909</xdr:colOff>
      <xdr:row>0</xdr:row>
      <xdr:rowOff>103909</xdr:rowOff>
    </xdr:from>
    <xdr:to>
      <xdr:col>18</xdr:col>
      <xdr:colOff>17318</xdr:colOff>
      <xdr:row>70</xdr:row>
      <xdr:rowOff>155864</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03909" y="103909"/>
          <a:ext cx="11516591" cy="24003000"/>
          <a:chOff x="103909" y="103909"/>
          <a:chExt cx="11516591" cy="24003000"/>
        </a:xfrm>
      </xdr:grpSpPr>
      <xdr:cxnSp macro="">
        <xdr:nvCxnSpPr>
          <xdr:cNvPr id="26" name="直線矢印コネクタ 25">
            <a:extLst>
              <a:ext uri="{FF2B5EF4-FFF2-40B4-BE49-F238E27FC236}">
                <a16:creationId xmlns:a16="http://schemas.microsoft.com/office/drawing/2014/main" id="{00000000-0008-0000-0100-00001A000000}"/>
              </a:ext>
            </a:extLst>
          </xdr:cNvPr>
          <xdr:cNvCxnSpPr>
            <a:stCxn id="28" idx="0"/>
          </xdr:cNvCxnSpPr>
        </xdr:nvCxnSpPr>
        <xdr:spPr>
          <a:xfrm flipV="1">
            <a:off x="4446568" y="14131636"/>
            <a:ext cx="419841" cy="2042957"/>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フローチャート : 代替処理 21">
            <a:extLst>
              <a:ext uri="{FF2B5EF4-FFF2-40B4-BE49-F238E27FC236}">
                <a16:creationId xmlns:a16="http://schemas.microsoft.com/office/drawing/2014/main" id="{00000000-0008-0000-0100-00001C000000}"/>
              </a:ext>
            </a:extLst>
          </xdr:cNvPr>
          <xdr:cNvSpPr/>
        </xdr:nvSpPr>
        <xdr:spPr>
          <a:xfrm>
            <a:off x="1313848" y="16174593"/>
            <a:ext cx="6265440" cy="1160907"/>
          </a:xfrm>
          <a:prstGeom prst="flowChartAlternateProcess">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nSpc>
                <a:spcPts val="1800"/>
              </a:lnSpc>
            </a:pP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求職者支援訓練の認定通知書が発行されている場合</a:t>
            </a:r>
            <a:r>
              <a:rPr kumimoji="1" lang="ja-JP" altLang="ja-JP" sz="1200">
                <a:solidFill>
                  <a:schemeClr val="dk1"/>
                </a:solidFill>
                <a:effectLst/>
                <a:latin typeface="Meiryo UI" panose="020B0604030504040204" pitchFamily="50" charset="-128"/>
                <a:ea typeface="Meiryo UI" panose="020B0604030504040204" pitchFamily="50" charset="-128"/>
                <a:cs typeface="+mn-cs"/>
              </a:rPr>
              <a:t>（愛知</a:t>
            </a:r>
            <a:r>
              <a:rPr kumimoji="1" lang="ja-JP" altLang="en-US" sz="1200">
                <a:solidFill>
                  <a:schemeClr val="dk1"/>
                </a:solidFill>
                <a:effectLst/>
                <a:latin typeface="Meiryo UI" panose="020B0604030504040204" pitchFamily="50" charset="-128"/>
                <a:ea typeface="Meiryo UI" panose="020B0604030504040204" pitchFamily="50" charset="-128"/>
                <a:cs typeface="+mn-cs"/>
              </a:rPr>
              <a:t>県</a:t>
            </a:r>
            <a:r>
              <a:rPr kumimoji="1" lang="ja-JP" altLang="ja-JP" sz="1200">
                <a:solidFill>
                  <a:schemeClr val="dk1"/>
                </a:solidFill>
                <a:effectLst/>
                <a:latin typeface="Meiryo UI" panose="020B0604030504040204" pitchFamily="50" charset="-128"/>
                <a:ea typeface="Meiryo UI" panose="020B0604030504040204" pitchFamily="50" charset="-128"/>
                <a:cs typeface="+mn-cs"/>
              </a:rPr>
              <a:t>以外も可</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）、認定通知書に記載されている「訓練実施機関番号」を記入してください。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en-US" sz="1200">
                <a:solidFill>
                  <a:sysClr val="windowText" lastClr="000000"/>
                </a:solidFill>
                <a:latin typeface="Meiryo UI" panose="020B0604030504040204" pitchFamily="50" charset="-128"/>
                <a:ea typeface="Meiryo UI" panose="020B0604030504040204" pitchFamily="50" charset="-128"/>
              </a:rPr>
              <a:t>過去に一度も認定通知書が発行されていない場合は、「初回」と入力してください。</a:t>
            </a:r>
          </a:p>
        </xdr:txBody>
      </xdr:sp>
      <xdr:sp macro="" textlink="">
        <xdr:nvSpPr>
          <xdr:cNvPr id="12" name="角丸四角形吹き出し 11">
            <a:extLst>
              <a:ext uri="{FF2B5EF4-FFF2-40B4-BE49-F238E27FC236}">
                <a16:creationId xmlns:a16="http://schemas.microsoft.com/office/drawing/2014/main" id="{00000000-0008-0000-0100-00000C000000}"/>
              </a:ext>
            </a:extLst>
          </xdr:cNvPr>
          <xdr:cNvSpPr/>
        </xdr:nvSpPr>
        <xdr:spPr>
          <a:xfrm>
            <a:off x="4987637" y="879064"/>
            <a:ext cx="6534604" cy="714209"/>
          </a:xfrm>
          <a:prstGeom prst="wedgeRoundRectCallout">
            <a:avLst>
              <a:gd name="adj1" fmla="val -2703"/>
              <a:gd name="adj2" fmla="val -71401"/>
              <a:gd name="adj3" fmla="val 16667"/>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nSpc>
                <a:spcPts val="1800"/>
              </a:lnSpc>
            </a:pPr>
            <a:r>
              <a:rPr lang="ja-JP" altLang="en-US" sz="1200" b="0">
                <a:solidFill>
                  <a:sysClr val="windowText" lastClr="000000"/>
                </a:solidFill>
                <a:effectLst/>
                <a:latin typeface="Meiryo UI" panose="020B0604030504040204" pitchFamily="50" charset="-128"/>
                <a:ea typeface="Meiryo UI" panose="020B0604030504040204" pitchFamily="50" charset="-128"/>
              </a:rPr>
              <a:t>来所での申請「来所日」、郵送による申請「発送の手続きを行う日</a:t>
            </a:r>
            <a:r>
              <a:rPr lang="en-US" altLang="ja-JP" sz="1200" b="0">
                <a:solidFill>
                  <a:sysClr val="windowText" lastClr="000000"/>
                </a:solidFill>
                <a:effectLst/>
                <a:latin typeface="Meiryo UI" panose="020B0604030504040204" pitchFamily="50" charset="-128"/>
                <a:ea typeface="Meiryo UI" panose="020B0604030504040204" pitchFamily="50" charset="-128"/>
              </a:rPr>
              <a:t>(</a:t>
            </a:r>
            <a:r>
              <a:rPr lang="ja-JP" altLang="en-US" sz="1200" b="0">
                <a:solidFill>
                  <a:sysClr val="windowText" lastClr="000000"/>
                </a:solidFill>
                <a:effectLst/>
                <a:latin typeface="Meiryo UI" panose="020B0604030504040204" pitchFamily="50" charset="-128"/>
                <a:ea typeface="Meiryo UI" panose="020B0604030504040204" pitchFamily="50" charset="-128"/>
              </a:rPr>
              <a:t>消印日付）」、電子メールによる申請「電子メール送信日」</a:t>
            </a:r>
            <a:endParaRPr lang="ja-JP" altLang="ja-JP" sz="1200" b="0">
              <a:solidFill>
                <a:sysClr val="windowText" lastClr="000000"/>
              </a:solidFill>
              <a:effectLst/>
              <a:latin typeface="Meiryo UI" panose="020B0604030504040204" pitchFamily="50" charset="-128"/>
              <a:ea typeface="Meiryo UI" panose="020B0604030504040204" pitchFamily="50" charset="-128"/>
            </a:endParaRPr>
          </a:p>
        </xdr:txBody>
      </xdr:sp>
      <xdr:sp macro="" textlink="">
        <xdr:nvSpPr>
          <xdr:cNvPr id="18" name="フローチャート : 代替処理 51">
            <a:extLst>
              <a:ext uri="{FF2B5EF4-FFF2-40B4-BE49-F238E27FC236}">
                <a16:creationId xmlns:a16="http://schemas.microsoft.com/office/drawing/2014/main" id="{00000000-0008-0000-0100-000012000000}"/>
              </a:ext>
            </a:extLst>
          </xdr:cNvPr>
          <xdr:cNvSpPr/>
        </xdr:nvSpPr>
        <xdr:spPr>
          <a:xfrm>
            <a:off x="331304" y="2177959"/>
            <a:ext cx="3774208" cy="1060542"/>
          </a:xfrm>
          <a:prstGeom prst="flowChartAlternateProcess">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eiryo UI" panose="020B0604030504040204" pitchFamily="50" charset="-128"/>
                <a:ea typeface="Meiryo UI" panose="020B0604030504040204" pitchFamily="50" charset="-128"/>
                <a:cs typeface="+mn-cs"/>
              </a:rPr>
              <a:t>所在地は都道府県から記入。</a:t>
            </a:r>
          </a:p>
          <a:p>
            <a:pPr marL="0" marR="0" indent="0" algn="l" defTabSz="914400" eaLnBrk="1" fontAlgn="auto" latinLnBrk="0" hangingPunct="1">
              <a:lnSpc>
                <a:spcPts val="1800"/>
              </a:lnSpc>
              <a:spcBef>
                <a:spcPts val="0"/>
              </a:spcBef>
              <a:spcAft>
                <a:spcPts val="0"/>
              </a:spcAft>
              <a:buClrTx/>
              <a:buSzTx/>
              <a:buFontTx/>
              <a:buNone/>
              <a:tabLst/>
              <a:defRPr/>
            </a:pPr>
            <a:r>
              <a:rPr kumimoji="1" lang="ja-JP" altLang="ja-JP" sz="1200">
                <a:solidFill>
                  <a:schemeClr val="dk1"/>
                </a:solidFill>
                <a:effectLst/>
                <a:latin typeface="Meiryo UI" panose="020B0604030504040204" pitchFamily="50" charset="-128"/>
                <a:ea typeface="Meiryo UI" panose="020B0604030504040204" pitchFamily="50" charset="-128"/>
                <a:cs typeface="+mn-cs"/>
              </a:rPr>
              <a:t>記載内容が法人登記簿謄本等と一致しているか確認してください。</a:t>
            </a:r>
            <a:endParaRPr kumimoji="1" lang="en-US" altLang="ja-JP" sz="1200">
              <a:solidFill>
                <a:schemeClr val="dk1"/>
              </a:solidFill>
              <a:effectLst/>
              <a:latin typeface="Meiryo UI" panose="020B0604030504040204" pitchFamily="50" charset="-128"/>
              <a:ea typeface="Meiryo UI" panose="020B0604030504040204" pitchFamily="50" charset="-128"/>
              <a:cs typeface="+mn-cs"/>
            </a:endParaRPr>
          </a:p>
        </xdr:txBody>
      </xdr:sp>
      <xdr:cxnSp macro="">
        <xdr:nvCxnSpPr>
          <xdr:cNvPr id="19" name="直線矢印コネクタ 18">
            <a:extLst>
              <a:ext uri="{FF2B5EF4-FFF2-40B4-BE49-F238E27FC236}">
                <a16:creationId xmlns:a16="http://schemas.microsoft.com/office/drawing/2014/main" id="{00000000-0008-0000-0100-000013000000}"/>
              </a:ext>
            </a:extLst>
          </xdr:cNvPr>
          <xdr:cNvCxnSpPr>
            <a:stCxn id="18" idx="3"/>
          </xdr:cNvCxnSpPr>
        </xdr:nvCxnSpPr>
        <xdr:spPr>
          <a:xfrm flipV="1">
            <a:off x="4105512" y="2483825"/>
            <a:ext cx="619946" cy="224405"/>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4799267" y="1974271"/>
            <a:ext cx="6779665" cy="1771117"/>
          </a:xfrm>
          <a:prstGeom prst="roundRect">
            <a:avLst/>
          </a:prstGeom>
          <a:noFill/>
          <a:ln w="3810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latin typeface="Meiryo UI" panose="020B0604030504040204" pitchFamily="50" charset="-128"/>
              <a:ea typeface="Meiryo UI" panose="020B0604030504040204" pitchFamily="50" charset="-128"/>
            </a:endParaRPr>
          </a:p>
        </xdr:txBody>
      </xdr:sp>
      <xdr:sp macro="" textlink="">
        <xdr:nvSpPr>
          <xdr:cNvPr id="21" name="フローチャート : 代替処理 35">
            <a:extLst>
              <a:ext uri="{FF2B5EF4-FFF2-40B4-BE49-F238E27FC236}">
                <a16:creationId xmlns:a16="http://schemas.microsoft.com/office/drawing/2014/main" id="{00000000-0008-0000-0100-000015000000}"/>
              </a:ext>
            </a:extLst>
          </xdr:cNvPr>
          <xdr:cNvSpPr/>
        </xdr:nvSpPr>
        <xdr:spPr>
          <a:xfrm>
            <a:off x="152367" y="9429028"/>
            <a:ext cx="2012406" cy="1238972"/>
          </a:xfrm>
          <a:prstGeom prst="flowChartAlternateProcess">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ts val="1600"/>
              </a:lnSpc>
              <a:spcBef>
                <a:spcPts val="0"/>
              </a:spcBef>
              <a:spcAft>
                <a:spcPts val="0"/>
              </a:spcAft>
              <a:buClrTx/>
              <a:buSzTx/>
              <a:buFontTx/>
              <a:buNone/>
              <a:tabLst/>
              <a:defRPr/>
            </a:pP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新規参入枠で申請する場合</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は</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チェック</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マークを記入して</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ください。</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2232465" y="8410869"/>
            <a:ext cx="607148" cy="969561"/>
          </a:xfrm>
          <a:prstGeom prst="roundRect">
            <a:avLst/>
          </a:prstGeom>
          <a:noFill/>
          <a:ln w="3810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latin typeface="Meiryo UI" panose="020B0604030504040204" pitchFamily="50" charset="-128"/>
              <a:ea typeface="Meiryo UI" panose="020B0604030504040204" pitchFamily="50" charset="-128"/>
            </a:endParaRPr>
          </a:p>
        </xdr:txBody>
      </xdr:sp>
      <xdr:cxnSp macro="">
        <xdr:nvCxnSpPr>
          <xdr:cNvPr id="25" name="直線矢印コネクタ 24">
            <a:extLst>
              <a:ext uri="{FF2B5EF4-FFF2-40B4-BE49-F238E27FC236}">
                <a16:creationId xmlns:a16="http://schemas.microsoft.com/office/drawing/2014/main" id="{00000000-0008-0000-0100-000019000000}"/>
              </a:ext>
            </a:extLst>
          </xdr:cNvPr>
          <xdr:cNvCxnSpPr>
            <a:stCxn id="21" idx="0"/>
          </xdr:cNvCxnSpPr>
        </xdr:nvCxnSpPr>
        <xdr:spPr>
          <a:xfrm flipV="1">
            <a:off x="1158570" y="8649100"/>
            <a:ext cx="1092348" cy="77992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フローチャート : 代替処理 25">
            <a:extLst>
              <a:ext uri="{FF2B5EF4-FFF2-40B4-BE49-F238E27FC236}">
                <a16:creationId xmlns:a16="http://schemas.microsoft.com/office/drawing/2014/main" id="{00000000-0008-0000-0100-00001B000000}"/>
              </a:ext>
            </a:extLst>
          </xdr:cNvPr>
          <xdr:cNvSpPr/>
        </xdr:nvSpPr>
        <xdr:spPr>
          <a:xfrm>
            <a:off x="6546272" y="13716000"/>
            <a:ext cx="5063660" cy="2060864"/>
          </a:xfrm>
          <a:prstGeom prst="flowChartAlternateProcess">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nSpc>
                <a:spcPts val="1800"/>
              </a:lnSpc>
            </a:pPr>
            <a:r>
              <a:rPr kumimoji="1" lang="ja-JP" altLang="ja-JP" sz="1200">
                <a:solidFill>
                  <a:schemeClr val="tx1"/>
                </a:solidFill>
                <a:latin typeface="Meiryo UI" panose="020B0604030504040204" pitchFamily="50" charset="-128"/>
                <a:ea typeface="Meiryo UI" panose="020B0604030504040204" pitchFamily="50" charset="-128"/>
                <a:cs typeface="+mn-cs"/>
              </a:rPr>
              <a:t>不動産登記簿謄本又は賃貸借契約書の記載内容と一致させて</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なお、学科と実技の建物が異なる場合は、学科の所在地を記入してください。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ja-JP" sz="1200" b="0" i="0" baseline="0">
                <a:solidFill>
                  <a:sysClr val="windowText" lastClr="000000"/>
                </a:solidFill>
                <a:latin typeface="Meiryo UI" panose="020B0604030504040204" pitchFamily="50" charset="-128"/>
                <a:ea typeface="Meiryo UI" panose="020B0604030504040204" pitchFamily="50" charset="-128"/>
                <a:cs typeface="+mn-cs"/>
              </a:rPr>
              <a:t>上段に施設所在地（</a:t>
            </a:r>
            <a:r>
              <a:rPr kumimoji="1" lang="en-US" altLang="ja-JP" sz="1200" b="0" i="0" baseline="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b="0" i="0" baseline="0">
                <a:solidFill>
                  <a:sysClr val="windowText" lastClr="000000"/>
                </a:solidFill>
                <a:latin typeface="Meiryo UI" panose="020B0604030504040204" pitchFamily="50" charset="-128"/>
                <a:ea typeface="Meiryo UI" panose="020B0604030504040204" pitchFamily="50" charset="-128"/>
                <a:cs typeface="+mn-cs"/>
              </a:rPr>
              <a:t>都道府県から丁目番地番号まで</a:t>
            </a:r>
            <a:r>
              <a:rPr kumimoji="1" lang="ja-JP" altLang="ja-JP" sz="1200" b="0" i="0" baseline="0">
                <a:solidFill>
                  <a:sysClr val="windowText" lastClr="000000"/>
                </a:solidFill>
                <a:latin typeface="Meiryo UI" panose="020B0604030504040204" pitchFamily="50" charset="-128"/>
                <a:ea typeface="Meiryo UI" panose="020B0604030504040204" pitchFamily="50" charset="-128"/>
                <a:cs typeface="+mn-cs"/>
              </a:rPr>
              <a:t>）、下段に施設所在地（</a:t>
            </a:r>
            <a:r>
              <a:rPr kumimoji="1" lang="en-US" altLang="ja-JP" sz="1200" b="0" i="0" baseline="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b="0" i="0" baseline="0">
                <a:solidFill>
                  <a:sysClr val="windowText" lastClr="000000"/>
                </a:solidFill>
                <a:latin typeface="Meiryo UI" panose="020B0604030504040204" pitchFamily="50" charset="-128"/>
                <a:ea typeface="Meiryo UI" panose="020B0604030504040204" pitchFamily="50" charset="-128"/>
                <a:cs typeface="+mn-cs"/>
              </a:rPr>
              <a:t>建物名および階数・部屋番号</a:t>
            </a:r>
            <a:r>
              <a:rPr kumimoji="1" lang="ja-JP" altLang="ja-JP" sz="1200" b="0" i="0" baseline="0">
                <a:solidFill>
                  <a:sysClr val="windowText" lastClr="000000"/>
                </a:solidFill>
                <a:latin typeface="Meiryo UI" panose="020B0604030504040204" pitchFamily="50" charset="-128"/>
                <a:ea typeface="Meiryo UI" panose="020B0604030504040204" pitchFamily="50" charset="-128"/>
                <a:cs typeface="+mn-cs"/>
              </a:rPr>
              <a:t>）を記入してください。</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cxnSp macro="">
        <xdr:nvCxnSpPr>
          <xdr:cNvPr id="29" name="直線矢印コネクタ 28">
            <a:extLst>
              <a:ext uri="{FF2B5EF4-FFF2-40B4-BE49-F238E27FC236}">
                <a16:creationId xmlns:a16="http://schemas.microsoft.com/office/drawing/2014/main" id="{00000000-0008-0000-0100-00001D000000}"/>
              </a:ext>
            </a:extLst>
          </xdr:cNvPr>
          <xdr:cNvCxnSpPr>
            <a:stCxn id="27" idx="1"/>
          </xdr:cNvCxnSpPr>
        </xdr:nvCxnSpPr>
        <xdr:spPr>
          <a:xfrm flipH="1" flipV="1">
            <a:off x="6217227" y="13352318"/>
            <a:ext cx="329045" cy="1394114"/>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フローチャート : 代替処理 53">
            <a:extLst>
              <a:ext uri="{FF2B5EF4-FFF2-40B4-BE49-F238E27FC236}">
                <a16:creationId xmlns:a16="http://schemas.microsoft.com/office/drawing/2014/main" id="{00000000-0008-0000-0100-000011000000}"/>
              </a:ext>
            </a:extLst>
          </xdr:cNvPr>
          <xdr:cNvSpPr/>
        </xdr:nvSpPr>
        <xdr:spPr>
          <a:xfrm>
            <a:off x="3391224" y="103909"/>
            <a:ext cx="4405431" cy="399576"/>
          </a:xfrm>
          <a:prstGeom prst="flowChartAlternateProcess">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800"/>
              </a:lnSpc>
            </a:pPr>
            <a:r>
              <a:rPr kumimoji="1" lang="ja-JP" altLang="en-US" sz="1200">
                <a:solidFill>
                  <a:schemeClr val="dk1"/>
                </a:solidFill>
                <a:effectLst/>
                <a:latin typeface="Meiryo UI" panose="020B0604030504040204" pitchFamily="50" charset="-128"/>
                <a:ea typeface="Meiryo UI" panose="020B0604030504040204" pitchFamily="50" charset="-128"/>
                <a:cs typeface="+mn-cs"/>
              </a:rPr>
              <a:t>印刷する際は両面印刷で出力して</a:t>
            </a:r>
            <a:r>
              <a:rPr kumimoji="1" lang="ja-JP" altLang="ja-JP" sz="1200">
                <a:solidFill>
                  <a:schemeClr val="dk1"/>
                </a:solidFill>
                <a:effectLst/>
                <a:latin typeface="Meiryo UI" panose="020B0604030504040204" pitchFamily="50" charset="-128"/>
                <a:ea typeface="Meiryo UI" panose="020B0604030504040204" pitchFamily="50" charset="-128"/>
                <a:cs typeface="+mn-cs"/>
              </a:rPr>
              <a:t>ください。</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15" name="フローチャート : 代替処理 35">
            <a:extLst>
              <a:ext uri="{FF2B5EF4-FFF2-40B4-BE49-F238E27FC236}">
                <a16:creationId xmlns:a16="http://schemas.microsoft.com/office/drawing/2014/main" id="{00000000-0008-0000-0100-00000F000000}"/>
              </a:ext>
            </a:extLst>
          </xdr:cNvPr>
          <xdr:cNvSpPr/>
        </xdr:nvSpPr>
        <xdr:spPr>
          <a:xfrm>
            <a:off x="6120925" y="5766955"/>
            <a:ext cx="5086847" cy="764874"/>
          </a:xfrm>
          <a:prstGeom prst="flowChartAlternateProcess">
            <a:avLst/>
          </a:prstGeom>
          <a:solidFill>
            <a:srgbClr val="FFFFCC"/>
          </a:solidFill>
          <a:ln w="28575">
            <a:solidFill>
              <a:srgbClr val="FF0000"/>
            </a:solidFill>
            <a:prstDash val="solid"/>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ts val="18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rPr>
              <a:t>基礎分野（基礎コース）の場合はチェックマークを記入する必要はありません。</a:t>
            </a:r>
          </a:p>
        </xdr:txBody>
      </xdr:sp>
      <xdr:cxnSp macro="">
        <xdr:nvCxnSpPr>
          <xdr:cNvPr id="30" name="直線矢印コネクタ 29">
            <a:extLst>
              <a:ext uri="{FF2B5EF4-FFF2-40B4-BE49-F238E27FC236}">
                <a16:creationId xmlns:a16="http://schemas.microsoft.com/office/drawing/2014/main" id="{00000000-0008-0000-0100-00001E000000}"/>
              </a:ext>
            </a:extLst>
          </xdr:cNvPr>
          <xdr:cNvCxnSpPr>
            <a:stCxn id="15" idx="1"/>
            <a:endCxn id="33" idx="0"/>
          </xdr:cNvCxnSpPr>
        </xdr:nvCxnSpPr>
        <xdr:spPr>
          <a:xfrm flipH="1">
            <a:off x="5948796" y="6149392"/>
            <a:ext cx="172129" cy="725926"/>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1" name="フローチャート : 代替処理 35">
            <a:extLst>
              <a:ext uri="{FF2B5EF4-FFF2-40B4-BE49-F238E27FC236}">
                <a16:creationId xmlns:a16="http://schemas.microsoft.com/office/drawing/2014/main" id="{00000000-0008-0000-0100-00001F000000}"/>
              </a:ext>
            </a:extLst>
          </xdr:cNvPr>
          <xdr:cNvSpPr/>
        </xdr:nvSpPr>
        <xdr:spPr>
          <a:xfrm>
            <a:off x="103909" y="11377795"/>
            <a:ext cx="2545773" cy="672219"/>
          </a:xfrm>
          <a:prstGeom prst="flowChartAlternateProcess">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ts val="16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概ね</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10</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名から</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30</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名で設定してください。</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cxnSp macro="">
        <xdr:nvCxnSpPr>
          <xdr:cNvPr id="32" name="直線矢印コネクタ 31">
            <a:extLst>
              <a:ext uri="{FF2B5EF4-FFF2-40B4-BE49-F238E27FC236}">
                <a16:creationId xmlns:a16="http://schemas.microsoft.com/office/drawing/2014/main" id="{00000000-0008-0000-0100-000020000000}"/>
              </a:ext>
            </a:extLst>
          </xdr:cNvPr>
          <xdr:cNvCxnSpPr>
            <a:stCxn id="31" idx="2"/>
          </xdr:cNvCxnSpPr>
        </xdr:nvCxnSpPr>
        <xdr:spPr>
          <a:xfrm>
            <a:off x="1376796" y="12050014"/>
            <a:ext cx="1827068" cy="31516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277092" y="6875318"/>
            <a:ext cx="11343408" cy="1558637"/>
          </a:xfrm>
          <a:prstGeom prst="roundRect">
            <a:avLst/>
          </a:prstGeom>
          <a:noFill/>
          <a:ln w="3810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latin typeface="Meiryo UI" panose="020B0604030504040204" pitchFamily="50" charset="-128"/>
              <a:ea typeface="Meiryo UI" panose="020B0604030504040204" pitchFamily="50" charset="-128"/>
            </a:endParaRPr>
          </a:p>
        </xdr:txBody>
      </xdr:sp>
      <xdr:sp macro="" textlink="">
        <xdr:nvSpPr>
          <xdr:cNvPr id="23" name="フローチャート : 代替処理 32">
            <a:extLst>
              <a:ext uri="{FF2B5EF4-FFF2-40B4-BE49-F238E27FC236}">
                <a16:creationId xmlns:a16="http://schemas.microsoft.com/office/drawing/2014/main" id="{00000000-0008-0000-0100-000017000000}"/>
              </a:ext>
            </a:extLst>
          </xdr:cNvPr>
          <xdr:cNvSpPr/>
        </xdr:nvSpPr>
        <xdr:spPr>
          <a:xfrm>
            <a:off x="484911" y="19136591"/>
            <a:ext cx="10806544" cy="4970318"/>
          </a:xfrm>
          <a:prstGeom prst="flowChartAlternateProcess">
            <a:avLst/>
          </a:prstGeom>
          <a:solidFill>
            <a:srgbClr val="FFFFCC"/>
          </a:solidFill>
          <a:ln w="28575">
            <a:solidFill>
              <a:srgbClr val="FF3332"/>
            </a:solidFill>
          </a:ln>
        </xdr:spPr>
        <xdr:style>
          <a:lnRef idx="2">
            <a:schemeClr val="accent6"/>
          </a:lnRef>
          <a:fillRef idx="1">
            <a:schemeClr val="lt1"/>
          </a:fillRef>
          <a:effectRef idx="0">
            <a:schemeClr val="accent6"/>
          </a:effectRef>
          <a:fontRef idx="minor">
            <a:schemeClr val="dk1"/>
          </a:fontRef>
        </xdr:style>
        <xdr:txBody>
          <a:bodyPr vertOverflow="clip" lIns="72000" tIns="72000" bIns="72000" rtlCol="0" anchor="t"/>
          <a:lstStyle/>
          <a:p>
            <a:pPr algn="ct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訓練科名について</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①訓練科名は訓練職種や訓練内容が容易にイメージできる名称とし、</a:t>
            </a: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40</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文字以内で「科」で終わるよう設定してください。</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コース名に必ず付ける文言（該当の科以外には付けられません）</a:t>
            </a: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a:t>
            </a: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・基礎コースの基礎分野は、「○○基礎科」</a:t>
            </a: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・託児サービス支援付き訓練コースの場合は、「○○科（託児）」</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・託児サービス対応訓練コースの場合は「○○科（託児対応）」</a:t>
            </a: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・短時間訓練コースの場合は、「○○科（短時間）」</a:t>
            </a: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・職場復帰支援コースの場合は、</a:t>
            </a: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科（職場復帰）</a:t>
            </a: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a:t>
            </a: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・基礎コースの基礎分野で託児サービス付き訓練と短時間訓練を併用する場合は、「〇〇</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基礎科（託児・短時間）」</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②不適切な用語は用いないで下さい。</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不適切な用語の例</a:t>
            </a: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a:t>
            </a: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a:t>
            </a:r>
            <a:r>
              <a:rPr kumimoji="1" lang="ja-JP" altLang="ja-JP" sz="1400">
                <a:solidFill>
                  <a:sysClr val="windowText" lastClr="000000"/>
                </a:solidFill>
                <a:latin typeface="Meiryo UI" panose="020B0604030504040204" pitchFamily="50" charset="-128"/>
                <a:ea typeface="Meiryo UI" panose="020B0604030504040204" pitchFamily="50" charset="-128"/>
                <a:cs typeface="+mn-cs"/>
              </a:rPr>
              <a:t>訓練終了後に高度技能者等になれると誤解を招く表現（エキスパート、</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ス</a:t>
            </a:r>
            <a:r>
              <a:rPr kumimoji="1" lang="ja-JP" altLang="ja-JP" sz="1400">
                <a:solidFill>
                  <a:sysClr val="windowText" lastClr="000000"/>
                </a:solidFill>
                <a:latin typeface="Meiryo UI" panose="020B0604030504040204" pitchFamily="50" charset="-128"/>
                <a:ea typeface="Meiryo UI" panose="020B0604030504040204" pitchFamily="50" charset="-128"/>
                <a:cs typeface="+mn-cs"/>
              </a:rPr>
              <a:t>ペシャリスト、</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a:t>
            </a:r>
            <a:r>
              <a:rPr kumimoji="1" lang="ja-JP" altLang="ja-JP" sz="1400">
                <a:solidFill>
                  <a:sysClr val="windowText" lastClr="000000"/>
                </a:solidFill>
                <a:latin typeface="Meiryo UI" panose="020B0604030504040204" pitchFamily="50" charset="-128"/>
                <a:ea typeface="Meiryo UI" panose="020B0604030504040204" pitchFamily="50" charset="-128"/>
                <a:cs typeface="+mn-cs"/>
              </a:rPr>
              <a:t>プロフェッショナル</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等）</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・「科」と同義の用語（「講座」「講習」「コース」等）</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　・資格名（「</a:t>
            </a: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FP</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a:t>
            </a:r>
            <a:r>
              <a:rPr kumimoji="1" lang="en-US" altLang="ja-JP" sz="1400">
                <a:solidFill>
                  <a:sysClr val="windowText" lastClr="000000"/>
                </a:solidFill>
                <a:latin typeface="Meiryo UI" panose="020B0604030504040204" pitchFamily="50" charset="-128"/>
                <a:ea typeface="Meiryo UI" panose="020B0604030504040204" pitchFamily="50" charset="-128"/>
                <a:cs typeface="+mn-cs"/>
              </a:rPr>
              <a:t>MOS</a:t>
            </a:r>
            <a:r>
              <a:rPr kumimoji="1" lang="ja-JP" altLang="en-US" sz="1400">
                <a:solidFill>
                  <a:sysClr val="windowText" lastClr="000000"/>
                </a:solidFill>
                <a:latin typeface="Meiryo UI" panose="020B0604030504040204" pitchFamily="50" charset="-128"/>
                <a:ea typeface="Meiryo UI" panose="020B0604030504040204" pitchFamily="50" charset="-128"/>
                <a:cs typeface="+mn-cs"/>
              </a:rPr>
              <a:t>」等）</a:t>
            </a: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a:p>
            <a:pPr>
              <a:lnSpc>
                <a:spcPts val="1800"/>
              </a:lnSpc>
            </a:pPr>
            <a:endParaRPr kumimoji="1" lang="en-US" altLang="ja-JP" sz="1400">
              <a:solidFill>
                <a:sysClr val="windowText" lastClr="000000"/>
              </a:solidFill>
              <a:latin typeface="Meiryo UI" panose="020B0604030504040204" pitchFamily="50" charset="-128"/>
              <a:ea typeface="Meiryo UI" panose="020B0604030504040204" pitchFamily="50" charset="-128"/>
              <a:cs typeface="+mn-cs"/>
            </a:endParaRPr>
          </a:p>
        </xdr:txBody>
      </xdr:sp>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7152409" y="11100955"/>
            <a:ext cx="3913909" cy="5195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＊訓練科名の留意点は</a:t>
            </a:r>
            <a:r>
              <a:rPr kumimoji="1" lang="en-US" altLang="ja-JP" sz="1200">
                <a:solidFill>
                  <a:srgbClr val="FF0000"/>
                </a:solidFill>
                <a:latin typeface="Meiryo UI" panose="020B0604030504040204" pitchFamily="50" charset="-128"/>
                <a:ea typeface="Meiryo UI" panose="020B0604030504040204" pitchFamily="50" charset="-128"/>
              </a:rPr>
              <a:t>2</a:t>
            </a:r>
            <a:r>
              <a:rPr kumimoji="1" lang="ja-JP" altLang="en-US" sz="1200">
                <a:solidFill>
                  <a:srgbClr val="FF0000"/>
                </a:solidFill>
                <a:latin typeface="Meiryo UI" panose="020B0604030504040204" pitchFamily="50" charset="-128"/>
                <a:ea typeface="Meiryo UI" panose="020B0604030504040204" pitchFamily="50" charset="-128"/>
              </a:rPr>
              <a:t>ページ目参照</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2</xdr:row>
      <xdr:rowOff>44823</xdr:rowOff>
    </xdr:from>
    <xdr:to>
      <xdr:col>34</xdr:col>
      <xdr:colOff>209550</xdr:colOff>
      <xdr:row>60</xdr:row>
      <xdr:rowOff>116541</xdr:rowOff>
    </xdr:to>
    <xdr:grpSp>
      <xdr:nvGrpSpPr>
        <xdr:cNvPr id="4" name="グループ化 3">
          <a:extLst>
            <a:ext uri="{FF2B5EF4-FFF2-40B4-BE49-F238E27FC236}">
              <a16:creationId xmlns:a16="http://schemas.microsoft.com/office/drawing/2014/main" id="{00000000-0008-0000-1400-000004000000}"/>
            </a:ext>
          </a:extLst>
        </xdr:cNvPr>
        <xdr:cNvGrpSpPr/>
      </xdr:nvGrpSpPr>
      <xdr:grpSpPr>
        <a:xfrm>
          <a:off x="0" y="657144"/>
          <a:ext cx="8156121" cy="13093754"/>
          <a:chOff x="0" y="649941"/>
          <a:chExt cx="7930403" cy="12992100"/>
        </a:xfrm>
      </xdr:grpSpPr>
      <xdr:sp macro="" textlink="">
        <xdr:nvSpPr>
          <xdr:cNvPr id="6" name="角丸四角形 5">
            <a:extLst>
              <a:ext uri="{FF2B5EF4-FFF2-40B4-BE49-F238E27FC236}">
                <a16:creationId xmlns:a16="http://schemas.microsoft.com/office/drawing/2014/main" id="{00000000-0008-0000-1400-000006000000}"/>
              </a:ext>
            </a:extLst>
          </xdr:cNvPr>
          <xdr:cNvSpPr/>
        </xdr:nvSpPr>
        <xdr:spPr>
          <a:xfrm>
            <a:off x="5334002" y="649941"/>
            <a:ext cx="2566145" cy="792618"/>
          </a:xfrm>
          <a:prstGeom prst="roundRect">
            <a:avLst/>
          </a:prstGeom>
          <a:solidFill>
            <a:srgbClr val="FFFFCC"/>
          </a:solidFill>
          <a:ln>
            <a:solidFill>
              <a:srgbClr val="FF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申請時は</a:t>
            </a:r>
            <a:r>
              <a:rPr kumimoji="1" lang="en-US" altLang="ja-JP" sz="1100">
                <a:solidFill>
                  <a:sysClr val="windowText" lastClr="000000"/>
                </a:solidFill>
                <a:latin typeface="Meiryo UI" panose="020B0604030504040204" pitchFamily="50" charset="-128"/>
                <a:ea typeface="Meiryo UI" panose="020B0604030504040204" pitchFamily="50" charset="-128"/>
              </a:rPr>
              <a:t>Ⅱ</a:t>
            </a:r>
            <a:r>
              <a:rPr kumimoji="1" lang="ja-JP" altLang="en-US" sz="1100">
                <a:solidFill>
                  <a:sysClr val="windowText" lastClr="000000"/>
                </a:solidFill>
                <a:latin typeface="Meiryo UI" panose="020B0604030504040204" pitchFamily="50" charset="-128"/>
                <a:ea typeface="Meiryo UI" panose="020B0604030504040204" pitchFamily="50" charset="-128"/>
              </a:rPr>
              <a:t>（１）科目評価（評価ＡＢＣ以外</a:t>
            </a:r>
            <a:r>
              <a:rPr kumimoji="1" lang="ja-JP"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rPr>
              <a:t>を記入してください。</a:t>
            </a:r>
          </a:p>
        </xdr:txBody>
      </xdr:sp>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0" y="1935817"/>
            <a:ext cx="7930403" cy="11706224"/>
            <a:chOff x="0" y="1935817"/>
            <a:chExt cx="7930403" cy="11706224"/>
          </a:xfrm>
        </xdr:grpSpPr>
        <xdr:sp macro="" textlink="">
          <xdr:nvSpPr>
            <xdr:cNvPr id="3" name="AutoShape 4">
              <a:extLst>
                <a:ext uri="{FF2B5EF4-FFF2-40B4-BE49-F238E27FC236}">
                  <a16:creationId xmlns:a16="http://schemas.microsoft.com/office/drawing/2014/main" id="{00000000-0008-0000-1400-000003000000}"/>
                </a:ext>
              </a:extLst>
            </xdr:cNvPr>
            <xdr:cNvSpPr>
              <a:spLocks noChangeArrowheads="1"/>
            </xdr:cNvSpPr>
          </xdr:nvSpPr>
          <xdr:spPr bwMode="auto">
            <a:xfrm>
              <a:off x="0" y="9798424"/>
              <a:ext cx="7930403" cy="581424"/>
            </a:xfrm>
            <a:prstGeom prst="doubleWave">
              <a:avLst>
                <a:gd name="adj1" fmla="val 6500"/>
                <a:gd name="adj2" fmla="val 0"/>
              </a:avLst>
            </a:prstGeom>
            <a:solidFill>
              <a:srgbClr val="FFFFFF"/>
            </a:solidFill>
            <a:ln w="9525">
              <a:solidFill>
                <a:srgbClr val="000000"/>
              </a:solidFill>
              <a:miter lim="800000"/>
              <a:headEnd/>
              <a:tailEnd/>
            </a:ln>
          </xdr:spPr>
        </xdr:sp>
        <xdr:sp macro="" textlink="">
          <xdr:nvSpPr>
            <xdr:cNvPr id="7" name="角丸四角形 6">
              <a:extLst>
                <a:ext uri="{FF2B5EF4-FFF2-40B4-BE49-F238E27FC236}">
                  <a16:creationId xmlns:a16="http://schemas.microsoft.com/office/drawing/2014/main" id="{00000000-0008-0000-1400-000007000000}"/>
                </a:ext>
              </a:extLst>
            </xdr:cNvPr>
            <xdr:cNvSpPr/>
          </xdr:nvSpPr>
          <xdr:spPr>
            <a:xfrm>
              <a:off x="0" y="1935817"/>
              <a:ext cx="7900147" cy="924401"/>
            </a:xfrm>
            <a:prstGeom prst="roundRect">
              <a:avLst/>
            </a:prstGeom>
            <a:solidFill>
              <a:srgbClr val="FFFFCC"/>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求職者支援制度における職業能力証明</a:t>
              </a:r>
              <a:r>
                <a:rPr kumimoji="1" lang="en-US" altLang="ja-JP" sz="1100" b="0">
                  <a:solidFill>
                    <a:sysClr val="windowText" lastClr="00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訓練成果・実務成果</a:t>
              </a:r>
              <a:r>
                <a:rPr kumimoji="1" lang="en-US" altLang="ja-JP" sz="1100" b="0">
                  <a:solidFill>
                    <a:sysClr val="windowText" lastClr="00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シート・自己評価シート作成マニュアルに準じて作成してください。　　</a:t>
              </a:r>
              <a:r>
                <a:rPr kumimoji="1" lang="en-US" altLang="ja-JP" sz="1100" b="0">
                  <a:solidFill>
                    <a:sysClr val="windowText" lastClr="00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参考</a:t>
              </a:r>
              <a:r>
                <a:rPr kumimoji="1" lang="en-US" altLang="ja-JP" sz="1100" b="0">
                  <a:solidFill>
                    <a:sysClr val="windowText" lastClr="00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カリキュラム作成ナビ（求職者支援訓練カリキュラム等作成支援ツール）　　　　　</a:t>
              </a:r>
              <a:r>
                <a:rPr kumimoji="1" lang="en-US" altLang="ja-JP" sz="1100" b="0">
                  <a:solidFill>
                    <a:sysClr val="windowText" lastClr="000000"/>
                  </a:solidFill>
                  <a:latin typeface="Meiryo UI" panose="020B0604030504040204" pitchFamily="50" charset="-128"/>
                  <a:ea typeface="Meiryo UI" panose="020B0604030504040204" pitchFamily="50" charset="-128"/>
                </a:rPr>
                <a:t>https://www.jeed.go.jp/js/shien/curriculum_navi.html </a:t>
              </a:r>
              <a:r>
                <a:rPr kumimoji="1" lang="ja-JP" altLang="en-US" sz="1100" b="0">
                  <a:solidFill>
                    <a:sysClr val="windowText" lastClr="000000"/>
                  </a:solidFill>
                  <a:latin typeface="Meiryo UI" panose="020B0604030504040204" pitchFamily="50" charset="-128"/>
                  <a:ea typeface="Meiryo UI" panose="020B0604030504040204" pitchFamily="50" charset="-128"/>
                </a:rPr>
                <a:t> </a:t>
              </a:r>
            </a:p>
          </xdr:txBody>
        </xdr:sp>
        <xdr:sp macro="" textlink="">
          <xdr:nvSpPr>
            <xdr:cNvPr id="8" name="角丸四角形 7">
              <a:extLst>
                <a:ext uri="{FF2B5EF4-FFF2-40B4-BE49-F238E27FC236}">
                  <a16:creationId xmlns:a16="http://schemas.microsoft.com/office/drawing/2014/main" id="{00000000-0008-0000-1400-000008000000}"/>
                </a:ext>
              </a:extLst>
            </xdr:cNvPr>
            <xdr:cNvSpPr/>
          </xdr:nvSpPr>
          <xdr:spPr>
            <a:xfrm>
              <a:off x="4210052" y="3413779"/>
              <a:ext cx="3701301" cy="950912"/>
            </a:xfrm>
            <a:prstGeom prst="roundRect">
              <a:avLst/>
            </a:prstGeom>
            <a:solidFill>
              <a:srgbClr val="FFFFCC"/>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毎月少なくとも</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回実施される中間考査や訓練修了前に実施される修了考査に基づく客観的な評価基準を予め定め、これに基づき評価を行ってください。</a:t>
              </a:r>
            </a:p>
          </xdr:txBody>
        </xdr:sp>
        <xdr:cxnSp macro="">
          <xdr:nvCxnSpPr>
            <xdr:cNvPr id="10" name="直線矢印コネクタ 9">
              <a:extLst>
                <a:ext uri="{FF2B5EF4-FFF2-40B4-BE49-F238E27FC236}">
                  <a16:creationId xmlns:a16="http://schemas.microsoft.com/office/drawing/2014/main" id="{00000000-0008-0000-1400-00000A000000}"/>
                </a:ext>
              </a:extLst>
            </xdr:cNvPr>
            <xdr:cNvCxnSpPr/>
          </xdr:nvCxnSpPr>
          <xdr:spPr>
            <a:xfrm flipH="1">
              <a:off x="2152652" y="3888441"/>
              <a:ext cx="2047877" cy="1181100"/>
            </a:xfrm>
            <a:prstGeom prst="straightConnector1">
              <a:avLst/>
            </a:prstGeom>
            <a:ln w="317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00000000-0008-0000-1400-00000B000000}"/>
                </a:ext>
              </a:extLst>
            </xdr:cNvPr>
            <xdr:cNvCxnSpPr/>
          </xdr:nvCxnSpPr>
          <xdr:spPr>
            <a:xfrm flipH="1">
              <a:off x="914402" y="2993091"/>
              <a:ext cx="628651" cy="1704975"/>
            </a:xfrm>
            <a:prstGeom prst="straightConnector1">
              <a:avLst/>
            </a:prstGeom>
            <a:ln w="317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角丸四角形 11">
              <a:extLst>
                <a:ext uri="{FF2B5EF4-FFF2-40B4-BE49-F238E27FC236}">
                  <a16:creationId xmlns:a16="http://schemas.microsoft.com/office/drawing/2014/main" id="{00000000-0008-0000-1400-00000C000000}"/>
                </a:ext>
              </a:extLst>
            </xdr:cNvPr>
            <xdr:cNvSpPr/>
          </xdr:nvSpPr>
          <xdr:spPr>
            <a:xfrm>
              <a:off x="1314452" y="5612466"/>
              <a:ext cx="6081437" cy="1460221"/>
            </a:xfrm>
            <a:prstGeom prst="roundRect">
              <a:avLst/>
            </a:prstGeom>
            <a:solidFill>
              <a:srgbClr val="FFFFCC"/>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a:solidFill>
                    <a:srgbClr val="FF0000"/>
                  </a:solidFill>
                  <a:latin typeface="Meiryo UI" panose="020B0604030504040204" pitchFamily="50" charset="-128"/>
                  <a:ea typeface="Meiryo UI" panose="020B0604030504040204" pitchFamily="50" charset="-128"/>
                  <a:cs typeface="+mn-cs"/>
                </a:rPr>
                <a:t>認定様式第</a:t>
              </a:r>
              <a:r>
                <a:rPr kumimoji="1" lang="en-US" sz="1100">
                  <a:solidFill>
                    <a:srgbClr val="FF0000"/>
                  </a:solidFill>
                  <a:latin typeface="Meiryo UI" panose="020B0604030504040204" pitchFamily="50" charset="-128"/>
                  <a:ea typeface="Meiryo UI" panose="020B0604030504040204" pitchFamily="50" charset="-128"/>
                  <a:cs typeface="+mn-cs"/>
                </a:rPr>
                <a:t>5</a:t>
              </a:r>
              <a:r>
                <a:rPr kumimoji="1" lang="ja-JP" altLang="en-US" sz="1100">
                  <a:solidFill>
                    <a:srgbClr val="FF0000"/>
                  </a:solidFill>
                  <a:latin typeface="Meiryo UI" panose="020B0604030504040204" pitchFamily="50" charset="-128"/>
                  <a:ea typeface="Meiryo UI" panose="020B0604030504040204" pitchFamily="50" charset="-128"/>
                  <a:cs typeface="+mn-cs"/>
                </a:rPr>
                <a:t>号に記入した「学科」「実技」の科目名と必ず一致させてください。</a:t>
              </a:r>
              <a:endParaRPr kumimoji="1" lang="en-US" altLang="ja-JP" sz="1100">
                <a:solidFill>
                  <a:srgbClr val="FF0000"/>
                </a:solidFill>
                <a:latin typeface="Meiryo UI" panose="020B0604030504040204" pitchFamily="50" charset="-128"/>
                <a:ea typeface="Meiryo UI" panose="020B0604030504040204" pitchFamily="50" charset="-128"/>
                <a:cs typeface="+mn-cs"/>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また、認定様式第</a:t>
              </a:r>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5</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号の科目ごとに記入してください。（複数の科目をまとめて記入することはできません）　　　　　　　　　　　　　　　　　　　　　　　　　　　　　　　　　　　　　　　　　　　　　　　　　　　</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ただし、受動的な内容であるために評価に馴染まない就職支援・職場見学・職業人講話等の科目については、訓練カリキュラムに記載されていても転記する必要はありません。</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なお、</a:t>
              </a:r>
              <a:r>
                <a:rPr kumimoji="1" lang="ja-JP" altLang="ja-JP" sz="1100">
                  <a:solidFill>
                    <a:schemeClr val="dk1"/>
                  </a:solidFill>
                  <a:effectLst/>
                  <a:latin typeface="Meiryo UI" panose="020B0604030504040204" pitchFamily="50" charset="-128"/>
                  <a:ea typeface="Meiryo UI" panose="020B0604030504040204" pitchFamily="50" charset="-128"/>
                  <a:cs typeface="+mn-cs"/>
                </a:rPr>
                <a:t>企業実習を実施する場合には、科目名を「企業実習」としてください。</a:t>
              </a:r>
              <a:endParaRPr lang="ja-JP" altLang="ja-JP" sz="1100">
                <a:effectLst/>
                <a:latin typeface="Meiryo UI" panose="020B0604030504040204" pitchFamily="50" charset="-128"/>
                <a:ea typeface="Meiryo UI" panose="020B0604030504040204" pitchFamily="50" charset="-128"/>
              </a:endParaRPr>
            </a:p>
          </xdr:txBody>
        </xdr:sp>
        <xdr:sp macro="" textlink="">
          <xdr:nvSpPr>
            <xdr:cNvPr id="14" name="角丸四角形 13">
              <a:extLst>
                <a:ext uri="{FF2B5EF4-FFF2-40B4-BE49-F238E27FC236}">
                  <a16:creationId xmlns:a16="http://schemas.microsoft.com/office/drawing/2014/main" id="{00000000-0008-0000-1400-00000E000000}"/>
                </a:ext>
              </a:extLst>
            </xdr:cNvPr>
            <xdr:cNvSpPr/>
          </xdr:nvSpPr>
          <xdr:spPr>
            <a:xfrm>
              <a:off x="5572126" y="12822891"/>
              <a:ext cx="2085973" cy="819150"/>
            </a:xfrm>
            <a:prstGeom prst="roundRect">
              <a:avLst/>
            </a:prstGeom>
            <a:solidFill>
              <a:srgbClr val="FFFFCC"/>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修了前に記入してください。（申請時には記入する必要はありません）</a:t>
              </a:r>
            </a:p>
          </xdr:txBody>
        </xdr:sp>
        <xdr:cxnSp macro="">
          <xdr:nvCxnSpPr>
            <xdr:cNvPr id="15" name="直線矢印コネクタ 14">
              <a:extLst>
                <a:ext uri="{FF2B5EF4-FFF2-40B4-BE49-F238E27FC236}">
                  <a16:creationId xmlns:a16="http://schemas.microsoft.com/office/drawing/2014/main" id="{00000000-0008-0000-1400-00000F000000}"/>
                </a:ext>
              </a:extLst>
            </xdr:cNvPr>
            <xdr:cNvCxnSpPr>
              <a:stCxn id="12" idx="1"/>
            </xdr:cNvCxnSpPr>
          </xdr:nvCxnSpPr>
          <xdr:spPr>
            <a:xfrm flipH="1" flipV="1">
              <a:off x="790576" y="5793442"/>
              <a:ext cx="523875" cy="549134"/>
            </a:xfrm>
            <a:prstGeom prst="straightConnector1">
              <a:avLst/>
            </a:prstGeom>
            <a:ln w="317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00000000-0008-0000-1400-000010000000}"/>
                </a:ext>
              </a:extLst>
            </xdr:cNvPr>
            <xdr:cNvCxnSpPr>
              <a:stCxn id="14" idx="1"/>
            </xdr:cNvCxnSpPr>
          </xdr:nvCxnSpPr>
          <xdr:spPr>
            <a:xfrm flipH="1">
              <a:off x="5076826" y="13232466"/>
              <a:ext cx="495300" cy="0"/>
            </a:xfrm>
            <a:prstGeom prst="straightConnector1">
              <a:avLst/>
            </a:prstGeom>
            <a:ln w="317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00000000-0008-0000-1400-000012000000}"/>
                </a:ext>
              </a:extLst>
            </xdr:cNvPr>
            <xdr:cNvCxnSpPr/>
          </xdr:nvCxnSpPr>
          <xdr:spPr>
            <a:xfrm flipV="1">
              <a:off x="7222194" y="8714255"/>
              <a:ext cx="276223" cy="276225"/>
            </a:xfrm>
            <a:prstGeom prst="straightConnector1">
              <a:avLst/>
            </a:prstGeom>
            <a:ln w="317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角丸四角形 12">
              <a:extLst>
                <a:ext uri="{FF2B5EF4-FFF2-40B4-BE49-F238E27FC236}">
                  <a16:creationId xmlns:a16="http://schemas.microsoft.com/office/drawing/2014/main" id="{00000000-0008-0000-1400-00000D000000}"/>
                </a:ext>
              </a:extLst>
            </xdr:cNvPr>
            <xdr:cNvSpPr/>
          </xdr:nvSpPr>
          <xdr:spPr>
            <a:xfrm>
              <a:off x="1549815" y="9651439"/>
              <a:ext cx="5252195" cy="1323182"/>
            </a:xfrm>
            <a:prstGeom prst="round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引用した評価基準のコード（もしくはユニット番号）等を記入してください。資格試験の基準等を引用した場合には、「引用元１，２，３・・・」と記入し、評価項目の引用元欄に引用した資料名等（引用元１：○○</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、引用元</a:t>
              </a:r>
              <a:r>
                <a:rPr kumimoji="1" lang="en-US" altLang="ja-JP" sz="1100">
                  <a:solidFill>
                    <a:sysClr val="windowText" lastClr="000000"/>
                  </a:solidFill>
                  <a:latin typeface="Meiryo UI" panose="020B0604030504040204" pitchFamily="50" charset="-128"/>
                  <a:ea typeface="Meiryo UI" panose="020B0604030504040204" pitchFamily="50" charset="-128"/>
                </a:rPr>
                <a:t>2</a:t>
              </a:r>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等）を記入してください。引用するものがない場合には、「自社作成」と記入してください。</a:t>
              </a:r>
            </a:p>
          </xdr:txBody>
        </xdr:sp>
        <xdr:sp macro="" textlink="">
          <xdr:nvSpPr>
            <xdr:cNvPr id="21" name="AutoShape 4">
              <a:extLst>
                <a:ext uri="{FF2B5EF4-FFF2-40B4-BE49-F238E27FC236}">
                  <a16:creationId xmlns:a16="http://schemas.microsoft.com/office/drawing/2014/main" id="{00000000-0008-0000-1400-000015000000}"/>
                </a:ext>
              </a:extLst>
            </xdr:cNvPr>
            <xdr:cNvSpPr>
              <a:spLocks noChangeArrowheads="1"/>
            </xdr:cNvSpPr>
          </xdr:nvSpPr>
          <xdr:spPr bwMode="auto">
            <a:xfrm>
              <a:off x="0" y="8079441"/>
              <a:ext cx="7930403" cy="581424"/>
            </a:xfrm>
            <a:prstGeom prst="doubleWave">
              <a:avLst>
                <a:gd name="adj1" fmla="val 6500"/>
                <a:gd name="adj2" fmla="val 0"/>
              </a:avLst>
            </a:prstGeom>
            <a:solidFill>
              <a:srgbClr val="FFFFFF"/>
            </a:solidFill>
            <a:ln w="9525">
              <a:solidFill>
                <a:srgbClr val="000000"/>
              </a:solidFill>
              <a:miter lim="800000"/>
              <a:headEnd/>
              <a:tailEnd/>
            </a:ln>
          </xdr:spPr>
        </xdr:sp>
        <xdr:sp macro="" textlink="">
          <xdr:nvSpPr>
            <xdr:cNvPr id="9" name="角丸四角形 8">
              <a:extLst>
                <a:ext uri="{FF2B5EF4-FFF2-40B4-BE49-F238E27FC236}">
                  <a16:creationId xmlns:a16="http://schemas.microsoft.com/office/drawing/2014/main" id="{00000000-0008-0000-1400-000009000000}"/>
                </a:ext>
              </a:extLst>
            </xdr:cNvPr>
            <xdr:cNvSpPr/>
          </xdr:nvSpPr>
          <xdr:spPr>
            <a:xfrm>
              <a:off x="1137829" y="7271552"/>
              <a:ext cx="6231599" cy="1407814"/>
            </a:xfrm>
            <a:prstGeom prst="roundRect">
              <a:avLst/>
            </a:prstGeom>
            <a:solidFill>
              <a:srgbClr val="FFFFCC"/>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認定様式第</a:t>
              </a:r>
              <a:r>
                <a:rPr kumimoji="1" lang="en-US" altLang="ja-JP" sz="1100" b="0">
                  <a:solidFill>
                    <a:sysClr val="windowText" lastClr="000000"/>
                  </a:solidFill>
                  <a:latin typeface="Meiryo UI" panose="020B0604030504040204" pitchFamily="50" charset="-128"/>
                  <a:ea typeface="Meiryo UI" panose="020B0604030504040204" pitchFamily="50" charset="-128"/>
                </a:rPr>
                <a:t>5</a:t>
              </a:r>
              <a:r>
                <a:rPr kumimoji="1" lang="ja-JP" altLang="en-US" sz="1100" b="0">
                  <a:solidFill>
                    <a:sysClr val="windowText" lastClr="000000"/>
                  </a:solidFill>
                  <a:latin typeface="Meiryo UI" panose="020B0604030504040204" pitchFamily="50" charset="-128"/>
                  <a:ea typeface="Meiryo UI" panose="020B0604030504040204" pitchFamily="50" charset="-128"/>
                </a:rPr>
                <a:t>号の「科目の内容」に合うように評価項目を作成します。</a:t>
              </a:r>
              <a:endParaRPr kumimoji="1" lang="en-US" altLang="ja-JP" sz="1100" b="0">
                <a:solidFill>
                  <a:sysClr val="windowText" lastClr="000000"/>
                </a:solidFill>
                <a:latin typeface="Meiryo UI" panose="020B0604030504040204" pitchFamily="50" charset="-128"/>
                <a:ea typeface="Meiryo UI" panose="020B0604030504040204" pitchFamily="50" charset="-128"/>
              </a:endParaRPr>
            </a:p>
            <a:p>
              <a:pPr eaLnBrk="1" fontAlgn="auto" latinLnBrk="0" hangingPunct="1"/>
              <a:r>
                <a:rPr kumimoji="1" lang="ja-JP" altLang="ja-JP" sz="1100" b="0">
                  <a:solidFill>
                    <a:schemeClr val="dk1"/>
                  </a:solidFill>
                  <a:effectLst/>
                  <a:latin typeface="Meiryo UI" panose="020B0604030504040204" pitchFamily="50" charset="-128"/>
                  <a:ea typeface="Meiryo UI" panose="020B0604030504040204" pitchFamily="50" charset="-128"/>
                  <a:cs typeface="+mn-cs"/>
                </a:rPr>
                <a:t>評価項目＜</a:t>
              </a:r>
              <a:r>
                <a:rPr kumimoji="1" lang="ja-JP" altLang="ja-JP" sz="1100" b="0">
                  <a:solidFill>
                    <a:srgbClr val="FF0000"/>
                  </a:solidFill>
                  <a:effectLst/>
                  <a:latin typeface="Meiryo UI" panose="020B0604030504040204" pitchFamily="50" charset="-128"/>
                  <a:ea typeface="Meiryo UI" panose="020B0604030504040204" pitchFamily="50" charset="-128"/>
                  <a:cs typeface="+mn-cs"/>
                </a:rPr>
                <a:t>学科</a:t>
              </a:r>
              <a:r>
                <a:rPr kumimoji="1" lang="ja-JP" altLang="ja-JP" sz="1100" b="0">
                  <a:solidFill>
                    <a:schemeClr val="dk1"/>
                  </a:solidFill>
                  <a:effectLst/>
                  <a:latin typeface="Meiryo UI" panose="020B0604030504040204" pitchFamily="50" charset="-128"/>
                  <a:ea typeface="Meiryo UI" panose="020B0604030504040204" pitchFamily="50" charset="-128"/>
                  <a:cs typeface="+mn-cs"/>
                </a:rPr>
                <a:t>＞の文末は必ず「</a:t>
              </a:r>
              <a:r>
                <a:rPr kumimoji="1" lang="ja-JP" altLang="ja-JP" sz="1100" b="0">
                  <a:solidFill>
                    <a:srgbClr val="FF0000"/>
                  </a:solidFill>
                  <a:effectLst/>
                  <a:latin typeface="Meiryo UI" panose="020B0604030504040204" pitchFamily="50" charset="-128"/>
                  <a:ea typeface="Meiryo UI" panose="020B0604030504040204" pitchFamily="50" charset="-128"/>
                  <a:cs typeface="+mn-cs"/>
                </a:rPr>
                <a:t>～を知っている</a:t>
              </a:r>
              <a:r>
                <a:rPr kumimoji="1" lang="ja-JP" altLang="ja-JP" sz="1100" b="0">
                  <a:solidFill>
                    <a:schemeClr val="dk1"/>
                  </a:solidFill>
                  <a:effectLst/>
                  <a:latin typeface="Meiryo UI" panose="020B0604030504040204" pitchFamily="50" charset="-128"/>
                  <a:ea typeface="Meiryo UI" panose="020B0604030504040204" pitchFamily="50" charset="-128"/>
                  <a:cs typeface="+mn-cs"/>
                </a:rPr>
                <a:t>」としてください。</a:t>
              </a:r>
              <a:endParaRPr lang="ja-JP" altLang="ja-JP" sz="1100">
                <a:effectLst/>
                <a:latin typeface="Meiryo UI" panose="020B0604030504040204" pitchFamily="50" charset="-128"/>
                <a:ea typeface="Meiryo UI" panose="020B0604030504040204" pitchFamily="50" charset="-128"/>
              </a:endParaRPr>
            </a:p>
            <a:p>
              <a:pPr eaLnBrk="1" fontAlgn="auto" latinLnBrk="0" hangingPunct="1"/>
              <a:r>
                <a:rPr kumimoji="1" lang="ja-JP" altLang="ja-JP" sz="1100" b="0">
                  <a:solidFill>
                    <a:schemeClr val="dk1"/>
                  </a:solidFill>
                  <a:effectLst/>
                  <a:latin typeface="Meiryo UI" panose="020B0604030504040204" pitchFamily="50" charset="-128"/>
                  <a:ea typeface="Meiryo UI" panose="020B0604030504040204" pitchFamily="50" charset="-128"/>
                  <a:cs typeface="+mn-cs"/>
                </a:rPr>
                <a:t>評価項目＜</a:t>
              </a:r>
              <a:r>
                <a:rPr kumimoji="1" lang="ja-JP" altLang="ja-JP" sz="1100" b="0">
                  <a:solidFill>
                    <a:srgbClr val="FF0000"/>
                  </a:solidFill>
                  <a:effectLst/>
                  <a:latin typeface="Meiryo UI" panose="020B0604030504040204" pitchFamily="50" charset="-128"/>
                  <a:ea typeface="Meiryo UI" panose="020B0604030504040204" pitchFamily="50" charset="-128"/>
                  <a:cs typeface="+mn-cs"/>
                </a:rPr>
                <a:t>実技</a:t>
              </a:r>
              <a:r>
                <a:rPr kumimoji="1" lang="ja-JP" altLang="ja-JP" sz="1100" b="0">
                  <a:solidFill>
                    <a:schemeClr val="dk1"/>
                  </a:solidFill>
                  <a:effectLst/>
                  <a:latin typeface="Meiryo UI" panose="020B0604030504040204" pitchFamily="50" charset="-128"/>
                  <a:ea typeface="Meiryo UI" panose="020B0604030504040204" pitchFamily="50" charset="-128"/>
                  <a:cs typeface="+mn-cs"/>
                </a:rPr>
                <a:t>＞の文末は必ず「</a:t>
              </a:r>
              <a:r>
                <a:rPr kumimoji="1" lang="ja-JP" altLang="ja-JP" sz="1100" b="0">
                  <a:solidFill>
                    <a:srgbClr val="FF0000"/>
                  </a:solidFill>
                  <a:effectLst/>
                  <a:latin typeface="Meiryo UI" panose="020B0604030504040204" pitchFamily="50" charset="-128"/>
                  <a:ea typeface="Meiryo UI" panose="020B0604030504040204" pitchFamily="50" charset="-128"/>
                  <a:cs typeface="+mn-cs"/>
                </a:rPr>
                <a:t>～ができる</a:t>
              </a:r>
              <a:r>
                <a:rPr kumimoji="1" lang="ja-JP" altLang="ja-JP" sz="1100" b="0">
                  <a:solidFill>
                    <a:schemeClr val="dk1"/>
                  </a:solidFill>
                  <a:effectLst/>
                  <a:latin typeface="Meiryo UI" panose="020B0604030504040204" pitchFamily="50" charset="-128"/>
                  <a:ea typeface="Meiryo UI" panose="020B0604030504040204" pitchFamily="50" charset="-128"/>
                  <a:cs typeface="+mn-cs"/>
                </a:rPr>
                <a:t>」としてください。</a:t>
              </a:r>
              <a:endParaRPr kumimoji="1" lang="en-US" altLang="ja-JP" sz="1100" b="0">
                <a:solidFill>
                  <a:schemeClr val="dk1"/>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100" b="0">
                  <a:solidFill>
                    <a:schemeClr val="dk1"/>
                  </a:solidFill>
                  <a:effectLst/>
                  <a:latin typeface="Meiryo UI" panose="020B0604030504040204" pitchFamily="50" charset="-128"/>
                  <a:ea typeface="Meiryo UI" panose="020B0604030504040204" pitchFamily="50" charset="-128"/>
                  <a:cs typeface="+mn-cs"/>
                </a:rPr>
                <a:t>文末の句点（。）の有無を統一してください。（修了生が就職活動で使用する可能性のある書類のため、形式を整えてください）</a:t>
              </a:r>
              <a:endParaRPr kumimoji="1" lang="en-US" altLang="ja-JP" sz="1100" b="0">
                <a:solidFill>
                  <a:schemeClr val="dk1"/>
                </a:solidFill>
                <a:effectLst/>
                <a:latin typeface="Meiryo UI" panose="020B0604030504040204" pitchFamily="50" charset="-128"/>
                <a:ea typeface="Meiryo UI" panose="020B0604030504040204" pitchFamily="50" charset="-128"/>
                <a:cs typeface="+mn-cs"/>
              </a:endParaRPr>
            </a:p>
          </xdr:txBody>
        </xdr: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28575</xdr:colOff>
      <xdr:row>2</xdr:row>
      <xdr:rowOff>19050</xdr:rowOff>
    </xdr:from>
    <xdr:to>
      <xdr:col>32</xdr:col>
      <xdr:colOff>152400</xdr:colOff>
      <xdr:row>22</xdr:row>
      <xdr:rowOff>76200</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1628775" y="619125"/>
          <a:ext cx="5838825" cy="4410075"/>
          <a:chOff x="1438275" y="514350"/>
          <a:chExt cx="5838825" cy="4457700"/>
        </a:xfrm>
      </xdr:grpSpPr>
      <xdr:sp macro="" textlink="">
        <xdr:nvSpPr>
          <xdr:cNvPr id="3" name="角丸四角形 2">
            <a:extLst>
              <a:ext uri="{FF2B5EF4-FFF2-40B4-BE49-F238E27FC236}">
                <a16:creationId xmlns:a16="http://schemas.microsoft.com/office/drawing/2014/main" id="{00000000-0008-0000-1500-000003000000}"/>
              </a:ext>
            </a:extLst>
          </xdr:cNvPr>
          <xdr:cNvSpPr/>
        </xdr:nvSpPr>
        <xdr:spPr>
          <a:xfrm>
            <a:off x="1438275" y="3714750"/>
            <a:ext cx="5838825" cy="1257300"/>
          </a:xfrm>
          <a:prstGeom prst="roundRect">
            <a:avLst/>
          </a:prstGeom>
          <a:solidFill>
            <a:srgbClr val="FFFFCC"/>
          </a:solidFill>
          <a:ln w="28575">
            <a:solidFill>
              <a:srgbClr val="FF0000"/>
            </a:solidFill>
          </a:ln>
        </xdr:spPr>
        <xdr:style>
          <a:lnRef idx="2">
            <a:schemeClr val="dk1"/>
          </a:lnRef>
          <a:fillRef idx="1">
            <a:schemeClr val="lt1"/>
          </a:fillRef>
          <a:effectRef idx="0">
            <a:schemeClr val="dk1"/>
          </a:effectRef>
          <a:fontRef idx="minor">
            <a:schemeClr val="dk1"/>
          </a:fontRef>
        </xdr:style>
        <xdr:txBody>
          <a:bodyPr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rPr>
              <a:t>基礎コースの職業能力開発講習の項目のうち、訓練実施機関が客観的に職業能力を証明することが困難である「就職活動計画」及び「職業生活設計」においては、訓練受講者自身が自己評価シートを用いて、自己チェックを行いま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effectLst/>
                <a:latin typeface="Meiryo UI" panose="020B0604030504040204" pitchFamily="50" charset="-128"/>
                <a:ea typeface="Meiryo UI" panose="020B0604030504040204" pitchFamily="50" charset="-128"/>
              </a:rPr>
              <a:t>チェック項目は、様式第</a:t>
            </a:r>
            <a:r>
              <a:rPr lang="en-US" altLang="ja-JP" sz="1200">
                <a:effectLst/>
                <a:latin typeface="Meiryo UI" panose="020B0604030504040204" pitchFamily="50" charset="-128"/>
                <a:ea typeface="Meiryo UI" panose="020B0604030504040204" pitchFamily="50" charset="-128"/>
              </a:rPr>
              <a:t>5</a:t>
            </a:r>
            <a:r>
              <a:rPr lang="ja-JP" altLang="en-US" sz="1200">
                <a:effectLst/>
                <a:latin typeface="Meiryo UI" panose="020B0604030504040204" pitchFamily="50" charset="-128"/>
                <a:ea typeface="Meiryo UI" panose="020B0604030504040204" pitchFamily="50" charset="-128"/>
              </a:rPr>
              <a:t>号の科目の内容を踏まえて設定してください。</a:t>
            </a:r>
          </a:p>
        </xdr:txBody>
      </xdr:sp>
      <xdr:sp macro="" textlink="">
        <xdr:nvSpPr>
          <xdr:cNvPr id="4" name="角丸四角形 3">
            <a:extLst>
              <a:ext uri="{FF2B5EF4-FFF2-40B4-BE49-F238E27FC236}">
                <a16:creationId xmlns:a16="http://schemas.microsoft.com/office/drawing/2014/main" id="{00000000-0008-0000-1500-000004000000}"/>
              </a:ext>
            </a:extLst>
          </xdr:cNvPr>
          <xdr:cNvSpPr/>
        </xdr:nvSpPr>
        <xdr:spPr>
          <a:xfrm>
            <a:off x="2667001" y="514350"/>
            <a:ext cx="2838450" cy="400050"/>
          </a:xfrm>
          <a:prstGeom prst="roundRect">
            <a:avLst/>
          </a:prstGeom>
          <a:solidFill>
            <a:srgbClr val="FFFFCC"/>
          </a:solidFill>
          <a:ln w="28575">
            <a:solidFill>
              <a:srgbClr val="FF0000"/>
            </a:solidFill>
          </a:ln>
        </xdr:spPr>
        <xdr:style>
          <a:lnRef idx="2">
            <a:schemeClr val="dk1"/>
          </a:lnRef>
          <a:fillRef idx="1">
            <a:schemeClr val="lt1"/>
          </a:fillRef>
          <a:effectRef idx="0">
            <a:schemeClr val="dk1"/>
          </a:effectRef>
          <a:fontRef idx="minor">
            <a:schemeClr val="dk1"/>
          </a:fontRef>
        </xdr:style>
        <xdr:txBody>
          <a:bodyPr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rPr>
              <a:t>基礎コースのみ使用する様式です。</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19</xdr:col>
      <xdr:colOff>0</xdr:colOff>
      <xdr:row>12</xdr:row>
      <xdr:rowOff>0</xdr:rowOff>
    </xdr:from>
    <xdr:to>
      <xdr:col>24</xdr:col>
      <xdr:colOff>16009</xdr:colOff>
      <xdr:row>12</xdr:row>
      <xdr:rowOff>1703293</xdr:rowOff>
    </xdr:to>
    <xdr:grpSp>
      <xdr:nvGrpSpPr>
        <xdr:cNvPr id="18" name="グループ化 17">
          <a:extLst>
            <a:ext uri="{FF2B5EF4-FFF2-40B4-BE49-F238E27FC236}">
              <a16:creationId xmlns:a16="http://schemas.microsoft.com/office/drawing/2014/main" id="{00000000-0008-0000-1600-000012000000}"/>
            </a:ext>
          </a:extLst>
        </xdr:cNvPr>
        <xdr:cNvGrpSpPr/>
      </xdr:nvGrpSpPr>
      <xdr:grpSpPr>
        <a:xfrm>
          <a:off x="16843375" y="2762250"/>
          <a:ext cx="3429134" cy="1703293"/>
          <a:chOff x="11949545" y="3238499"/>
          <a:chExt cx="4139045" cy="2008909"/>
        </a:xfrm>
      </xdr:grpSpPr>
      <xdr:sp macro="" textlink="">
        <xdr:nvSpPr>
          <xdr:cNvPr id="19" name="正方形/長方形 18">
            <a:extLst>
              <a:ext uri="{FF2B5EF4-FFF2-40B4-BE49-F238E27FC236}">
                <a16:creationId xmlns:a16="http://schemas.microsoft.com/office/drawing/2014/main" id="{00000000-0008-0000-1600-00001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00000000-0008-0000-1600-00001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21" name="正方形/長方形 20">
            <a:extLst>
              <a:ext uri="{FF2B5EF4-FFF2-40B4-BE49-F238E27FC236}">
                <a16:creationId xmlns:a16="http://schemas.microsoft.com/office/drawing/2014/main" id="{00000000-0008-0000-1600-00001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id="{00000000-0008-0000-1600-00001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1600-00001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24" name="正方形/長方形 23">
            <a:extLst>
              <a:ext uri="{FF2B5EF4-FFF2-40B4-BE49-F238E27FC236}">
                <a16:creationId xmlns:a16="http://schemas.microsoft.com/office/drawing/2014/main" id="{00000000-0008-0000-1600-00001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テキスト ボックス 24">
            <a:extLst>
              <a:ext uri="{FF2B5EF4-FFF2-40B4-BE49-F238E27FC236}">
                <a16:creationId xmlns:a16="http://schemas.microsoft.com/office/drawing/2014/main" id="{00000000-0008-0000-1600-00001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0</xdr:col>
      <xdr:colOff>0</xdr:colOff>
      <xdr:row>3</xdr:row>
      <xdr:rowOff>27214</xdr:rowOff>
    </xdr:from>
    <xdr:to>
      <xdr:col>17</xdr:col>
      <xdr:colOff>511629</xdr:colOff>
      <xdr:row>29</xdr:row>
      <xdr:rowOff>258536</xdr:rowOff>
    </xdr:to>
    <xdr:grpSp>
      <xdr:nvGrpSpPr>
        <xdr:cNvPr id="10" name="グループ化 9">
          <a:extLst>
            <a:ext uri="{FF2B5EF4-FFF2-40B4-BE49-F238E27FC236}">
              <a16:creationId xmlns:a16="http://schemas.microsoft.com/office/drawing/2014/main" id="{00000000-0008-0000-1600-00000A000000}"/>
            </a:ext>
          </a:extLst>
        </xdr:cNvPr>
        <xdr:cNvGrpSpPr/>
      </xdr:nvGrpSpPr>
      <xdr:grpSpPr>
        <a:xfrm>
          <a:off x="0" y="662214"/>
          <a:ext cx="16212004" cy="9089572"/>
          <a:chOff x="0" y="693964"/>
          <a:chExt cx="16064593" cy="9144000"/>
        </a:xfrm>
      </xdr:grpSpPr>
      <xdr:grpSp>
        <xdr:nvGrpSpPr>
          <xdr:cNvPr id="11" name="グループ化 10">
            <a:extLst>
              <a:ext uri="{FF2B5EF4-FFF2-40B4-BE49-F238E27FC236}">
                <a16:creationId xmlns:a16="http://schemas.microsoft.com/office/drawing/2014/main" id="{00000000-0008-0000-1600-00000B000000}"/>
              </a:ext>
            </a:extLst>
          </xdr:cNvPr>
          <xdr:cNvGrpSpPr/>
        </xdr:nvGrpSpPr>
        <xdr:grpSpPr>
          <a:xfrm>
            <a:off x="0" y="693964"/>
            <a:ext cx="16064593" cy="9144000"/>
            <a:chOff x="13607" y="666750"/>
            <a:chExt cx="16064593" cy="9144000"/>
          </a:xfrm>
        </xdr:grpSpPr>
        <xdr:sp macro="" textlink="">
          <xdr:nvSpPr>
            <xdr:cNvPr id="13" name="角丸四角形吹き出し 12">
              <a:extLst>
                <a:ext uri="{FF2B5EF4-FFF2-40B4-BE49-F238E27FC236}">
                  <a16:creationId xmlns:a16="http://schemas.microsoft.com/office/drawing/2014/main" id="{00000000-0008-0000-1600-00000D000000}"/>
                </a:ext>
              </a:extLst>
            </xdr:cNvPr>
            <xdr:cNvSpPr/>
          </xdr:nvSpPr>
          <xdr:spPr>
            <a:xfrm>
              <a:off x="5510893" y="3156857"/>
              <a:ext cx="3718832" cy="1174296"/>
            </a:xfrm>
            <a:prstGeom prst="wedgeRoundRectCallout">
              <a:avLst>
                <a:gd name="adj1" fmla="val -388"/>
                <a:gd name="adj2" fmla="val 43369"/>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「求職者支援訓練に係る就職率確定通知書（様式</a:t>
              </a:r>
              <a:r>
                <a:rPr kumimoji="1" lang="en-US" altLang="ja-JP" sz="1100" b="0">
                  <a:solidFill>
                    <a:sysClr val="windowText" lastClr="000000"/>
                  </a:solidFill>
                  <a:latin typeface="Meiryo UI" panose="020B0604030504040204" pitchFamily="50" charset="-128"/>
                  <a:ea typeface="Meiryo UI" panose="020B0604030504040204" pitchFamily="50" charset="-128"/>
                </a:rPr>
                <a:t>A-10</a:t>
              </a:r>
              <a:r>
                <a:rPr kumimoji="1" lang="ja-JP" altLang="en-US" sz="1100" b="0">
                  <a:solidFill>
                    <a:sysClr val="windowText" lastClr="000000"/>
                  </a:solidFill>
                  <a:latin typeface="Meiryo UI" panose="020B0604030504040204" pitchFamily="50" charset="-128"/>
                  <a:ea typeface="Meiryo UI" panose="020B0604030504040204" pitchFamily="50" charset="-128"/>
                </a:rPr>
                <a:t>）」が通知されたコースがない場合は、当該様式に記入することはできません。</a:t>
              </a:r>
            </a:p>
          </xdr:txBody>
        </xdr:sp>
        <xdr:sp macro="" textlink="">
          <xdr:nvSpPr>
            <xdr:cNvPr id="14" name="角丸四角形吹き出し 13">
              <a:extLst>
                <a:ext uri="{FF2B5EF4-FFF2-40B4-BE49-F238E27FC236}">
                  <a16:creationId xmlns:a16="http://schemas.microsoft.com/office/drawing/2014/main" id="{00000000-0008-0000-1600-00000E000000}"/>
                </a:ext>
              </a:extLst>
            </xdr:cNvPr>
            <xdr:cNvSpPr/>
          </xdr:nvSpPr>
          <xdr:spPr>
            <a:xfrm>
              <a:off x="9021535" y="680357"/>
              <a:ext cx="2169432" cy="753835"/>
            </a:xfrm>
            <a:prstGeom prst="wedgeRoundRectCallout">
              <a:avLst>
                <a:gd name="adj1" fmla="val -1931"/>
                <a:gd name="adj2" fmla="val 49375"/>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⑧、⑨は訓練終了届（様式</a:t>
              </a:r>
              <a:r>
                <a:rPr kumimoji="1" lang="en-US" altLang="ja-JP" sz="1100" b="0">
                  <a:solidFill>
                    <a:sysClr val="windowText" lastClr="000000"/>
                  </a:solidFill>
                  <a:latin typeface="Meiryo UI" panose="020B0604030504040204" pitchFamily="50" charset="-128"/>
                  <a:ea typeface="Meiryo UI" panose="020B0604030504040204" pitchFamily="50" charset="-128"/>
                </a:rPr>
                <a:t>A-29</a:t>
              </a:r>
              <a:r>
                <a:rPr kumimoji="1" lang="ja-JP" altLang="en-US" sz="1100" b="0">
                  <a:solidFill>
                    <a:sysClr val="windowText" lastClr="000000"/>
                  </a:solidFill>
                  <a:latin typeface="Meiryo UI" panose="020B0604030504040204" pitchFamily="50" charset="-128"/>
                  <a:ea typeface="Meiryo UI" panose="020B0604030504040204" pitchFamily="50" charset="-128"/>
                </a:rPr>
                <a:t>別添）から転記してください。</a:t>
              </a:r>
            </a:p>
          </xdr:txBody>
        </xdr:sp>
        <xdr:sp macro="" textlink="">
          <xdr:nvSpPr>
            <xdr:cNvPr id="15" name="左右矢印 14">
              <a:extLst>
                <a:ext uri="{FF2B5EF4-FFF2-40B4-BE49-F238E27FC236}">
                  <a16:creationId xmlns:a16="http://schemas.microsoft.com/office/drawing/2014/main" id="{00000000-0008-0000-1600-00000F000000}"/>
                </a:ext>
              </a:extLst>
            </xdr:cNvPr>
            <xdr:cNvSpPr/>
          </xdr:nvSpPr>
          <xdr:spPr>
            <a:xfrm>
              <a:off x="9552215" y="1768928"/>
              <a:ext cx="1360714" cy="217714"/>
            </a:xfrm>
            <a:prstGeom prst="leftRightArrow">
              <a:avLst>
                <a:gd name="adj1" fmla="val 72695"/>
                <a:gd name="adj2" fmla="val 50000"/>
              </a:avLst>
            </a:prstGeom>
            <a:solidFill>
              <a:srgbClr val="FF6600"/>
            </a:solid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endParaRPr kumimoji="1" lang="ja-JP" altLang="en-US" sz="1100">
                <a:solidFill>
                  <a:srgbClr val="0000FF"/>
                </a:solidFill>
                <a:latin typeface="Meiryo UI" panose="020B0604030504040204" pitchFamily="50" charset="-128"/>
                <a:ea typeface="Meiryo UI" panose="020B0604030504040204" pitchFamily="50" charset="-128"/>
              </a:endParaRPr>
            </a:p>
          </xdr:txBody>
        </xdr:sp>
        <xdr:sp macro="" textlink="">
          <xdr:nvSpPr>
            <xdr:cNvPr id="16" name="角丸四角形 15">
              <a:extLst>
                <a:ext uri="{FF2B5EF4-FFF2-40B4-BE49-F238E27FC236}">
                  <a16:creationId xmlns:a16="http://schemas.microsoft.com/office/drawing/2014/main" id="{00000000-0008-0000-1600-000010000000}"/>
                </a:ext>
              </a:extLst>
            </xdr:cNvPr>
            <xdr:cNvSpPr/>
          </xdr:nvSpPr>
          <xdr:spPr>
            <a:xfrm>
              <a:off x="11361964" y="666750"/>
              <a:ext cx="4599215" cy="762000"/>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⑩～⑮は、訓練終了後</a:t>
              </a:r>
              <a:r>
                <a:rPr kumimoji="1" lang="en-US" altLang="ja-JP" sz="1100">
                  <a:solidFill>
                    <a:sysClr val="windowText" lastClr="000000"/>
                  </a:solidFill>
                  <a:latin typeface="Meiryo UI" panose="020B0604030504040204" pitchFamily="50" charset="-128"/>
                  <a:ea typeface="Meiryo UI" panose="020B0604030504040204" pitchFamily="50" charset="-128"/>
                </a:rPr>
                <a:t>7</a:t>
              </a:r>
              <a:r>
                <a:rPr kumimoji="1" lang="ja-JP" altLang="en-US" sz="1100">
                  <a:solidFill>
                    <a:sysClr val="windowText" lastClr="000000"/>
                  </a:solidFill>
                  <a:latin typeface="Meiryo UI" panose="020B0604030504040204" pitchFamily="50" charset="-128"/>
                  <a:ea typeface="Meiryo UI" panose="020B0604030504040204" pitchFamily="50" charset="-128"/>
                </a:rPr>
                <a:t>か月目に郵送される「様式</a:t>
              </a:r>
              <a:r>
                <a:rPr kumimoji="1" lang="en-US" altLang="ja-JP" sz="1100">
                  <a:solidFill>
                    <a:sysClr val="windowText" lastClr="000000"/>
                  </a:solidFill>
                  <a:latin typeface="Meiryo UI" panose="020B0604030504040204" pitchFamily="50" charset="-128"/>
                  <a:ea typeface="Meiryo UI" panose="020B0604030504040204" pitchFamily="50" charset="-128"/>
                </a:rPr>
                <a:t>A-10</a:t>
              </a:r>
              <a:r>
                <a:rPr kumimoji="1" lang="ja-JP" altLang="en-US" sz="1100">
                  <a:solidFill>
                    <a:sysClr val="windowText" lastClr="000000"/>
                  </a:solidFill>
                  <a:latin typeface="Meiryo UI" panose="020B0604030504040204" pitchFamily="50" charset="-128"/>
                  <a:ea typeface="Meiryo UI" panose="020B0604030504040204" pitchFamily="50" charset="-128"/>
                </a:rPr>
                <a:t>の裏面の②」から転記してください。（下記の表を参照）</a:t>
              </a:r>
            </a:p>
          </xdr:txBody>
        </xdr:sp>
        <xdr:sp macro="" textlink="">
          <xdr:nvSpPr>
            <xdr:cNvPr id="17" name="角丸四角形 16">
              <a:extLst>
                <a:ext uri="{FF2B5EF4-FFF2-40B4-BE49-F238E27FC236}">
                  <a16:creationId xmlns:a16="http://schemas.microsoft.com/office/drawing/2014/main" id="{00000000-0008-0000-1600-000011000000}"/>
                </a:ext>
              </a:extLst>
            </xdr:cNvPr>
            <xdr:cNvSpPr/>
          </xdr:nvSpPr>
          <xdr:spPr>
            <a:xfrm>
              <a:off x="353785" y="7143750"/>
              <a:ext cx="8145237" cy="1661432"/>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b="0" i="0" u="none" baseline="0">
                  <a:solidFill>
                    <a:sysClr val="windowText" lastClr="000000"/>
                  </a:solidFill>
                  <a:latin typeface="Meiryo UI" panose="020B0604030504040204" pitchFamily="50" charset="-128"/>
                  <a:ea typeface="Meiryo UI" panose="020B0604030504040204" pitchFamily="50" charset="-128"/>
                </a:rPr>
                <a:t>支部から「求職者支援訓練に係る就職率確定通知書（様式</a:t>
              </a:r>
              <a:r>
                <a:rPr kumimoji="1" lang="en-US" altLang="ja-JP" sz="1100" b="0" i="0" u="none" baseline="0">
                  <a:solidFill>
                    <a:sysClr val="windowText" lastClr="000000"/>
                  </a:solidFill>
                  <a:latin typeface="Meiryo UI" panose="020B0604030504040204" pitchFamily="50" charset="-128"/>
                  <a:ea typeface="Meiryo UI" panose="020B0604030504040204" pitchFamily="50" charset="-128"/>
                </a:rPr>
                <a:t>A-10</a:t>
              </a:r>
              <a:r>
                <a:rPr kumimoji="1" lang="ja-JP" altLang="en-US" sz="1100" b="0" i="0" u="none" baseline="0">
                  <a:solidFill>
                    <a:sysClr val="windowText" lastClr="000000"/>
                  </a:solidFill>
                  <a:latin typeface="Meiryo UI" panose="020B0604030504040204" pitchFamily="50" charset="-128"/>
                  <a:ea typeface="Meiryo UI" panose="020B0604030504040204" pitchFamily="50" charset="-128"/>
                </a:rPr>
                <a:t>）」が通知された同一分野の訓練科のうち、適用日が申請受付開始日の</a:t>
              </a:r>
              <a:r>
                <a:rPr kumimoji="1" lang="en-US" altLang="ja-JP" sz="1100" b="0" i="0" u="none" baseline="0">
                  <a:solidFill>
                    <a:sysClr val="windowText" lastClr="000000"/>
                  </a:solidFill>
                  <a:latin typeface="Meiryo UI" panose="020B0604030504040204" pitchFamily="50" charset="-128"/>
                  <a:ea typeface="Meiryo UI" panose="020B0604030504040204" pitchFamily="50" charset="-128"/>
                </a:rPr>
                <a:t>1</a:t>
              </a:r>
              <a:r>
                <a:rPr kumimoji="1" lang="ja-JP" altLang="en-US" sz="1100" b="0" i="0" u="none" baseline="0">
                  <a:solidFill>
                    <a:sysClr val="windowText" lastClr="000000"/>
                  </a:solidFill>
                  <a:latin typeface="Meiryo UI" panose="020B0604030504040204" pitchFamily="50" charset="-128"/>
                  <a:ea typeface="Meiryo UI" panose="020B0604030504040204" pitchFamily="50" charset="-128"/>
                </a:rPr>
                <a:t>年前の日が属する月の初日から申請受付開始日までの該当する訓練科のうち、雇用保険適用就職率の適用日が直近のものから順に</a:t>
              </a:r>
              <a:r>
                <a:rPr kumimoji="1" lang="en-US" altLang="ja-JP" sz="1100" b="0" i="0" u="none" baseline="0">
                  <a:solidFill>
                    <a:sysClr val="windowText" lastClr="000000"/>
                  </a:solidFill>
                  <a:latin typeface="Meiryo UI" panose="020B0604030504040204" pitchFamily="50" charset="-128"/>
                  <a:ea typeface="Meiryo UI" panose="020B0604030504040204" pitchFamily="50" charset="-128"/>
                </a:rPr>
                <a:t>3</a:t>
              </a:r>
              <a:r>
                <a:rPr kumimoji="1" lang="ja-JP" altLang="en-US" sz="1100" b="0" i="0" u="none" baseline="0">
                  <a:solidFill>
                    <a:sysClr val="windowText" lastClr="000000"/>
                  </a:solidFill>
                  <a:latin typeface="Meiryo UI" panose="020B0604030504040204" pitchFamily="50" charset="-128"/>
                  <a:ea typeface="Meiryo UI" panose="020B0604030504040204" pitchFamily="50" charset="-128"/>
                </a:rPr>
                <a:t>科（</a:t>
              </a:r>
              <a:r>
                <a:rPr kumimoji="1" lang="en-US" altLang="ja-JP" sz="1100" b="0" i="0" u="none" baseline="0">
                  <a:solidFill>
                    <a:sysClr val="windowText" lastClr="000000"/>
                  </a:solidFill>
                  <a:latin typeface="Meiryo UI" panose="020B0604030504040204" pitchFamily="50" charset="-128"/>
                  <a:ea typeface="Meiryo UI" panose="020B0604030504040204" pitchFamily="50" charset="-128"/>
                </a:rPr>
                <a:t>3</a:t>
              </a:r>
              <a:r>
                <a:rPr kumimoji="1" lang="ja-JP" altLang="en-US" sz="1100" b="0" i="0" u="none" baseline="0">
                  <a:solidFill>
                    <a:sysClr val="windowText" lastClr="000000"/>
                  </a:solidFill>
                  <a:latin typeface="Meiryo UI" panose="020B0604030504040204" pitchFamily="50" charset="-128"/>
                  <a:ea typeface="Meiryo UI" panose="020B0604030504040204" pitchFamily="50" charset="-128"/>
                </a:rPr>
                <a:t>科未満であれば全ての訓練科）を選択し、該当の</a:t>
              </a:r>
              <a:r>
                <a:rPr kumimoji="1" lang="en-US" altLang="ja-JP" sz="1100" b="0" i="0" u="none" baseline="0">
                  <a:solidFill>
                    <a:sysClr val="windowText" lastClr="000000"/>
                  </a:solidFill>
                  <a:latin typeface="Meiryo UI" panose="020B0604030504040204" pitchFamily="50" charset="-128"/>
                  <a:ea typeface="Meiryo UI" panose="020B0604030504040204" pitchFamily="50" charset="-128"/>
                </a:rPr>
                <a:t>3</a:t>
              </a:r>
              <a:r>
                <a:rPr kumimoji="1" lang="ja-JP" altLang="en-US" sz="1100" b="0" i="0" u="none" baseline="0">
                  <a:solidFill>
                    <a:sysClr val="windowText" lastClr="000000"/>
                  </a:solidFill>
                  <a:latin typeface="Meiryo UI" panose="020B0604030504040204" pitchFamily="50" charset="-128"/>
                  <a:ea typeface="Meiryo UI" panose="020B0604030504040204" pitchFamily="50" charset="-128"/>
                </a:rPr>
                <a:t>科から雇用保険適用就職率の適用日が古い順に表に記載してください。</a:t>
              </a:r>
              <a:endParaRPr kumimoji="1" lang="en-US" altLang="ja-JP" sz="1100" b="0" i="0" u="none" baseline="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6" name="下矢印 25">
              <a:extLst>
                <a:ext uri="{FF2B5EF4-FFF2-40B4-BE49-F238E27FC236}">
                  <a16:creationId xmlns:a16="http://schemas.microsoft.com/office/drawing/2014/main" id="{00000000-0008-0000-1600-00001A000000}"/>
                </a:ext>
              </a:extLst>
            </xdr:cNvPr>
            <xdr:cNvSpPr/>
          </xdr:nvSpPr>
          <xdr:spPr>
            <a:xfrm>
              <a:off x="13607" y="5497285"/>
              <a:ext cx="219529" cy="1077687"/>
            </a:xfrm>
            <a:prstGeom prst="downArrow">
              <a:avLst/>
            </a:prstGeom>
            <a:solidFill>
              <a:srgbClr val="FF6600"/>
            </a:solidFill>
            <a:ln w="254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endParaRPr kumimoji="1" lang="ja-JP" altLang="en-US" sz="1100">
                <a:solidFill>
                  <a:srgbClr val="FF0000"/>
                </a:solidFill>
                <a:latin typeface="Meiryo UI" panose="020B0604030504040204" pitchFamily="50" charset="-128"/>
                <a:ea typeface="Meiryo UI" panose="020B0604030504040204" pitchFamily="50" charset="-128"/>
              </a:endParaRPr>
            </a:p>
          </xdr:txBody>
        </xdr:sp>
        <xdr:sp macro="" textlink="">
          <xdr:nvSpPr>
            <xdr:cNvPr id="27" name="角丸四角形 26">
              <a:extLst>
                <a:ext uri="{FF2B5EF4-FFF2-40B4-BE49-F238E27FC236}">
                  <a16:creationId xmlns:a16="http://schemas.microsoft.com/office/drawing/2014/main" id="{00000000-0008-0000-1600-00001B000000}"/>
                </a:ext>
              </a:extLst>
            </xdr:cNvPr>
            <xdr:cNvSpPr/>
          </xdr:nvSpPr>
          <xdr:spPr>
            <a:xfrm>
              <a:off x="11321143" y="7198179"/>
              <a:ext cx="4757057" cy="2612571"/>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訓練終了後</a:t>
              </a:r>
              <a:r>
                <a:rPr kumimoji="1" lang="en-US" altLang="ja-JP" sz="1100">
                  <a:solidFill>
                    <a:sysClr val="windowText" lastClr="000000"/>
                  </a:solidFill>
                  <a:latin typeface="Meiryo UI" panose="020B0604030504040204" pitchFamily="50" charset="-128"/>
                  <a:ea typeface="Meiryo UI" panose="020B0604030504040204" pitchFamily="50" charset="-128"/>
                </a:rPr>
                <a:t>7</a:t>
              </a:r>
              <a:r>
                <a:rPr kumimoji="1" lang="ja-JP" altLang="en-US" sz="1100">
                  <a:solidFill>
                    <a:sysClr val="windowText" lastClr="000000"/>
                  </a:solidFill>
                  <a:latin typeface="Meiryo UI" panose="020B0604030504040204" pitchFamily="50" charset="-128"/>
                  <a:ea typeface="Meiryo UI" panose="020B0604030504040204" pitchFamily="50" charset="-128"/>
                </a:rPr>
                <a:t>か月目に郵送される「様式</a:t>
              </a:r>
              <a:r>
                <a:rPr kumimoji="1" lang="en-US" altLang="ja-JP" sz="1100">
                  <a:solidFill>
                    <a:sysClr val="windowText" lastClr="000000"/>
                  </a:solidFill>
                  <a:latin typeface="Meiryo UI" panose="020B0604030504040204" pitchFamily="50" charset="-128"/>
                  <a:ea typeface="Meiryo UI" panose="020B0604030504040204" pitchFamily="50" charset="-128"/>
                </a:rPr>
                <a:t>A-10</a:t>
              </a:r>
              <a:r>
                <a:rPr kumimoji="1" lang="ja-JP" altLang="en-US" sz="1100">
                  <a:solidFill>
                    <a:sysClr val="windowText" lastClr="000000"/>
                  </a:solidFill>
                  <a:latin typeface="Meiryo UI" panose="020B0604030504040204" pitchFamily="50" charset="-128"/>
                  <a:ea typeface="Meiryo UI" panose="020B0604030504040204" pitchFamily="50" charset="-128"/>
                </a:rPr>
                <a:t>の裏面の②」から転記してください。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b="0" i="0" u="none" baseline="0">
                <a:solidFill>
                  <a:sysClr val="windowText" lastClr="000000"/>
                </a:solidFill>
                <a:latin typeface="Meiryo UI" panose="020B0604030504040204" pitchFamily="50" charset="-128"/>
                <a:ea typeface="Meiryo UI" panose="020B0604030504040204" pitchFamily="50" charset="-128"/>
              </a:endParaRPr>
            </a:p>
          </xdr:txBody>
        </xdr:sp>
        <xdr:cxnSp macro="">
          <xdr:nvCxnSpPr>
            <xdr:cNvPr id="28" name="直線矢印コネクタ 27">
              <a:extLst>
                <a:ext uri="{FF2B5EF4-FFF2-40B4-BE49-F238E27FC236}">
                  <a16:creationId xmlns:a16="http://schemas.microsoft.com/office/drawing/2014/main" id="{00000000-0008-0000-1600-00001C000000}"/>
                </a:ext>
              </a:extLst>
            </xdr:cNvPr>
            <xdr:cNvCxnSpPr>
              <a:stCxn id="17" idx="0"/>
            </xdr:cNvCxnSpPr>
          </xdr:nvCxnSpPr>
          <xdr:spPr>
            <a:xfrm flipH="1" flipV="1">
              <a:off x="911680" y="5646967"/>
              <a:ext cx="3514724" cy="1496783"/>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a:extLst>
                <a:ext uri="{FF2B5EF4-FFF2-40B4-BE49-F238E27FC236}">
                  <a16:creationId xmlns:a16="http://schemas.microsoft.com/office/drawing/2014/main" id="{00000000-0008-0000-1600-00001D000000}"/>
                </a:ext>
              </a:extLst>
            </xdr:cNvPr>
            <xdr:cNvCxnSpPr>
              <a:stCxn id="14" idx="2"/>
              <a:endCxn id="15" idx="1"/>
            </xdr:cNvCxnSpPr>
          </xdr:nvCxnSpPr>
          <xdr:spPr>
            <a:xfrm>
              <a:off x="10106251" y="1434192"/>
              <a:ext cx="126321" cy="364459"/>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左右矢印 29">
              <a:extLst>
                <a:ext uri="{FF2B5EF4-FFF2-40B4-BE49-F238E27FC236}">
                  <a16:creationId xmlns:a16="http://schemas.microsoft.com/office/drawing/2014/main" id="{00000000-0008-0000-1600-00001E000000}"/>
                </a:ext>
              </a:extLst>
            </xdr:cNvPr>
            <xdr:cNvSpPr/>
          </xdr:nvSpPr>
          <xdr:spPr>
            <a:xfrm>
              <a:off x="10953750" y="1771649"/>
              <a:ext cx="4027713" cy="228601"/>
            </a:xfrm>
            <a:prstGeom prst="leftRightArrow">
              <a:avLst>
                <a:gd name="adj1" fmla="val 72695"/>
                <a:gd name="adj2" fmla="val 50000"/>
              </a:avLst>
            </a:prstGeom>
            <a:solidFill>
              <a:srgbClr val="0000FF"/>
            </a:solid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endParaRPr kumimoji="1" lang="ja-JP" altLang="en-US" sz="1100">
                <a:solidFill>
                  <a:srgbClr val="0000FF"/>
                </a:solidFill>
                <a:latin typeface="Meiryo UI" panose="020B0604030504040204" pitchFamily="50" charset="-128"/>
                <a:ea typeface="Meiryo UI" panose="020B0604030504040204" pitchFamily="50" charset="-128"/>
              </a:endParaRPr>
            </a:p>
          </xdr:txBody>
        </xdr:sp>
        <xdr:cxnSp macro="">
          <xdr:nvCxnSpPr>
            <xdr:cNvPr id="31" name="直線矢印コネクタ 30">
              <a:extLst>
                <a:ext uri="{FF2B5EF4-FFF2-40B4-BE49-F238E27FC236}">
                  <a16:creationId xmlns:a16="http://schemas.microsoft.com/office/drawing/2014/main" id="{00000000-0008-0000-1600-00001F000000}"/>
                </a:ext>
              </a:extLst>
            </xdr:cNvPr>
            <xdr:cNvCxnSpPr>
              <a:endCxn id="30" idx="1"/>
            </xdr:cNvCxnSpPr>
          </xdr:nvCxnSpPr>
          <xdr:spPr>
            <a:xfrm flipH="1">
              <a:off x="12967607" y="1423307"/>
              <a:ext cx="366258" cy="379552"/>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mc:AlternateContent xmlns:mc="http://schemas.openxmlformats.org/markup-compatibility/2006">
        <mc:Choice xmlns:a14="http://schemas.microsoft.com/office/drawing/2010/main" Requires="a14">
          <xdr:sp macro="" textlink="">
            <xdr:nvSpPr>
              <xdr:cNvPr id="210945" name="Object 1" hidden="1">
                <a:extLst>
                  <a:ext uri="{63B3BB69-23CF-44E3-9099-C40C66FF867C}">
                    <a14:compatExt spid="_x0000_s210945"/>
                  </a:ext>
                  <a:ext uri="{FF2B5EF4-FFF2-40B4-BE49-F238E27FC236}">
                    <a16:creationId xmlns:a16="http://schemas.microsoft.com/office/drawing/2014/main" id="{00000000-0008-0000-1600-000001380300}"/>
                  </a:ext>
                </a:extLst>
              </xdr:cNvPr>
              <xdr:cNvSpPr/>
            </xdr:nvSpPr>
            <xdr:spPr bwMode="auto">
              <a:xfrm>
                <a:off x="11865429" y="7866289"/>
                <a:ext cx="3878035" cy="1714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242889</xdr:colOff>
      <xdr:row>37</xdr:row>
      <xdr:rowOff>581025</xdr:rowOff>
    </xdr:from>
    <xdr:to>
      <xdr:col>17</xdr:col>
      <xdr:colOff>578645</xdr:colOff>
      <xdr:row>37</xdr:row>
      <xdr:rowOff>2914651</xdr:rowOff>
    </xdr:to>
    <xdr:sp macro="" textlink="">
      <xdr:nvSpPr>
        <xdr:cNvPr id="2" name="角丸四角形 1">
          <a:extLst>
            <a:ext uri="{FF2B5EF4-FFF2-40B4-BE49-F238E27FC236}">
              <a16:creationId xmlns:a16="http://schemas.microsoft.com/office/drawing/2014/main" id="{00000000-0008-0000-1700-000002000000}"/>
            </a:ext>
          </a:extLst>
        </xdr:cNvPr>
        <xdr:cNvSpPr/>
      </xdr:nvSpPr>
      <xdr:spPr bwMode="auto">
        <a:xfrm>
          <a:off x="242889" y="13344525"/>
          <a:ext cx="6936581" cy="233362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100">
              <a:solidFill>
                <a:sysClr val="windowText" lastClr="000000"/>
              </a:solidFill>
              <a:latin typeface="ＭＳ ゴシック" pitchFamily="49" charset="-128"/>
              <a:ea typeface="ＭＳ ゴシック" pitchFamily="49" charset="-128"/>
              <a:cs typeface="+mn-cs"/>
            </a:rPr>
            <a:t>・「求職者支援訓練の選定方法」で評価の観点をご確認の上、ご記入ください。</a:t>
          </a:r>
          <a:endParaRPr kumimoji="1" lang="en-US" altLang="ja-JP" sz="1100">
            <a:solidFill>
              <a:sysClr val="windowText" lastClr="000000"/>
            </a:solidFill>
            <a:latin typeface="ＭＳ ゴシック" pitchFamily="49" charset="-128"/>
            <a:ea typeface="ＭＳ ゴシック" pitchFamily="49" charset="-128"/>
            <a:cs typeface="+mn-cs"/>
          </a:endParaRPr>
        </a:p>
        <a:p>
          <a:pPr eaLnBrk="1" fontAlgn="auto" latinLnBrk="0" hangingPunct="1"/>
          <a:r>
            <a:rPr kumimoji="1" lang="ja-JP" altLang="en-US" sz="1100">
              <a:solidFill>
                <a:sysClr val="windowText" lastClr="000000"/>
              </a:solidFill>
              <a:latin typeface="ＭＳ ゴシック" pitchFamily="49" charset="-128"/>
              <a:ea typeface="ＭＳ ゴシック" pitchFamily="49" charset="-128"/>
              <a:cs typeface="+mn-cs"/>
            </a:rPr>
            <a:t>・「書類」とは、ご記載いただいた「訓練科設定の背景・ねらい」の内容を記載するに至った根拠が記載できる資料や独自に行ったヒアリング調査の書類を指します。また、「労働局・地方自治体の要請等」の場合は、その要請文書等要請の事実が記載された書類となります（</a:t>
          </a:r>
          <a:r>
            <a:rPr kumimoji="1" lang="en-US" altLang="ja-JP" sz="1100">
              <a:solidFill>
                <a:sysClr val="windowText" lastClr="000000"/>
              </a:solidFill>
              <a:latin typeface="ＭＳ ゴシック" pitchFamily="49" charset="-128"/>
              <a:ea typeface="ＭＳ ゴシック" pitchFamily="49" charset="-128"/>
              <a:cs typeface="+mn-cs"/>
            </a:rPr>
            <a:t>※</a:t>
          </a:r>
          <a:r>
            <a:rPr kumimoji="1" lang="ja-JP" altLang="en-US" sz="1100">
              <a:solidFill>
                <a:sysClr val="windowText" lastClr="000000"/>
              </a:solidFill>
              <a:latin typeface="ＭＳ ゴシック" pitchFamily="49" charset="-128"/>
              <a:ea typeface="ＭＳ ゴシック" pitchFamily="49" charset="-128"/>
              <a:cs typeface="+mn-cs"/>
            </a:rPr>
            <a:t>）。</a:t>
          </a:r>
          <a:endParaRPr kumimoji="1" lang="en-US" altLang="ja-JP" sz="1100">
            <a:solidFill>
              <a:sysClr val="windowText" lastClr="000000"/>
            </a:solidFill>
            <a:latin typeface="ＭＳ ゴシック" pitchFamily="49" charset="-128"/>
            <a:ea typeface="ＭＳ ゴシック" pitchFamily="49" charset="-128"/>
            <a:cs typeface="+mn-cs"/>
          </a:endParaRPr>
        </a:p>
        <a:p>
          <a:pPr eaLnBrk="1" fontAlgn="auto" latinLnBrk="0" hangingPunct="1"/>
          <a:r>
            <a:rPr kumimoji="1" lang="en-US" altLang="ja-JP" sz="1100">
              <a:solidFill>
                <a:sysClr val="windowText" lastClr="000000"/>
              </a:solidFill>
              <a:latin typeface="ＭＳ ゴシック" pitchFamily="49" charset="-128"/>
              <a:ea typeface="ＭＳ ゴシック" pitchFamily="49" charset="-128"/>
              <a:cs typeface="+mn-cs"/>
            </a:rPr>
            <a:t>※</a:t>
          </a:r>
          <a:r>
            <a:rPr kumimoji="1" lang="ja-JP" altLang="en-US" sz="1100">
              <a:solidFill>
                <a:sysClr val="windowText" lastClr="000000"/>
              </a:solidFill>
              <a:latin typeface="ＭＳ ゴシック" pitchFamily="49" charset="-128"/>
              <a:ea typeface="ＭＳ ゴシック" pitchFamily="49" charset="-128"/>
              <a:cs typeface="+mn-cs"/>
            </a:rPr>
            <a:t>必要に応じて機構から要請元に確認させていただく場合があります。</a:t>
          </a:r>
          <a:endParaRPr kumimoji="1" lang="en-US" altLang="ja-JP" sz="1100">
            <a:solidFill>
              <a:sysClr val="windowText" lastClr="000000"/>
            </a:solidFill>
            <a:latin typeface="ＭＳ ゴシック" pitchFamily="49" charset="-128"/>
            <a:ea typeface="ＭＳ ゴシック" pitchFamily="49" charset="-128"/>
            <a:cs typeface="+mn-cs"/>
          </a:endParaRPr>
        </a:p>
        <a:p>
          <a:pPr eaLnBrk="1" fontAlgn="auto" latinLnBrk="0" hangingPunct="1"/>
          <a:r>
            <a:rPr kumimoji="1" lang="ja-JP" altLang="en-US" sz="1100" strike="noStrike" baseline="0">
              <a:solidFill>
                <a:sysClr val="windowText" lastClr="000000"/>
              </a:solidFill>
              <a:latin typeface="ＭＳ ゴシック" pitchFamily="49" charset="-128"/>
              <a:ea typeface="ＭＳ ゴシック" pitchFamily="49" charset="-128"/>
              <a:cs typeface="+mn-cs"/>
            </a:rPr>
            <a:t>・</a:t>
          </a:r>
          <a:r>
            <a:rPr kumimoji="1" lang="ja-JP" altLang="en-US" sz="1100" strike="noStrike" baseline="0">
              <a:solidFill>
                <a:schemeClr val="tx1"/>
              </a:solidFill>
              <a:latin typeface="ＭＳ ゴシック" pitchFamily="49" charset="-128"/>
              <a:ea typeface="ＭＳ ゴシック" pitchFamily="49" charset="-128"/>
              <a:cs typeface="+mn-cs"/>
            </a:rPr>
            <a:t>添付する書類がなく、機構はその根拠や客観性を確認できない場合は加点対象にはなりません。</a:t>
          </a:r>
          <a:endParaRPr kumimoji="1" lang="en-US" altLang="ja-JP" sz="1100" strike="noStrike" baseline="0">
            <a:solidFill>
              <a:schemeClr val="tx1"/>
            </a:solidFill>
            <a:latin typeface="ＭＳ ゴシック" pitchFamily="49" charset="-128"/>
            <a:ea typeface="ＭＳ ゴシック" pitchFamily="49" charset="-128"/>
            <a:cs typeface="+mn-cs"/>
          </a:endParaRPr>
        </a:p>
        <a:p>
          <a:pPr eaLnBrk="1" fontAlgn="auto" latinLnBrk="0" hangingPunct="1"/>
          <a:r>
            <a:rPr kumimoji="1" lang="ja-JP" altLang="en-US" sz="1100">
              <a:solidFill>
                <a:sysClr val="windowText" lastClr="000000"/>
              </a:solidFill>
              <a:latin typeface="ＭＳ ゴシック" pitchFamily="49" charset="-128"/>
              <a:ea typeface="ＭＳ ゴシック" pitchFamily="49" charset="-128"/>
              <a:cs typeface="+mn-cs"/>
            </a:rPr>
            <a:t>・記載した内容の出典と根拠や客観性を示す添付書類の該当部分に、マーカー等で線を引いてください。</a:t>
          </a:r>
          <a:endParaRPr kumimoji="1" lang="en-US" altLang="ja-JP" sz="1100">
            <a:solidFill>
              <a:sysClr val="windowText" lastClr="000000"/>
            </a:solidFill>
            <a:latin typeface="ＭＳ ゴシック" pitchFamily="49" charset="-128"/>
            <a:ea typeface="ＭＳ ゴシック" pitchFamily="49" charset="-128"/>
            <a:cs typeface="+mn-cs"/>
          </a:endParaRPr>
        </a:p>
        <a:p>
          <a:pPr eaLnBrk="1" fontAlgn="auto" latinLnBrk="0" hangingPunct="1"/>
          <a:r>
            <a:rPr kumimoji="1" lang="ja-JP" altLang="en-US" sz="1100">
              <a:solidFill>
                <a:sysClr val="windowText" lastClr="000000"/>
              </a:solidFill>
              <a:latin typeface="ＭＳ ゴシック" pitchFamily="49" charset="-128"/>
              <a:ea typeface="ＭＳ ゴシック" pitchFamily="49" charset="-128"/>
              <a:cs typeface="+mn-cs"/>
            </a:rPr>
            <a:t>・記載内容と直接の関連性がない書類の添付は控えてください。多量に書類が添付されていても、根拠や客観性を証明しないものは考慮されません。</a:t>
          </a:r>
          <a:endParaRPr kumimoji="1" lang="en-US" altLang="ja-JP" sz="1100">
            <a:solidFill>
              <a:sysClr val="windowText" lastClr="000000"/>
            </a:solidFill>
            <a:latin typeface="ＭＳ ゴシック" pitchFamily="49" charset="-128"/>
            <a:ea typeface="ＭＳ ゴシック" pitchFamily="49" charset="-128"/>
            <a:cs typeface="+mn-cs"/>
          </a:endParaRPr>
        </a:p>
      </xdr:txBody>
    </xdr:sp>
    <xdr:clientData/>
  </xdr:twoCellAnchor>
  <xdr:twoCellAnchor>
    <xdr:from>
      <xdr:col>15</xdr:col>
      <xdr:colOff>200025</xdr:colOff>
      <xdr:row>26</xdr:row>
      <xdr:rowOff>200025</xdr:rowOff>
    </xdr:from>
    <xdr:to>
      <xdr:col>17</xdr:col>
      <xdr:colOff>561975</xdr:colOff>
      <xdr:row>28</xdr:row>
      <xdr:rowOff>4481</xdr:rowOff>
    </xdr:to>
    <xdr:sp macro="" textlink="">
      <xdr:nvSpPr>
        <xdr:cNvPr id="3" name="正方形/長方形 2">
          <a:extLst>
            <a:ext uri="{FF2B5EF4-FFF2-40B4-BE49-F238E27FC236}">
              <a16:creationId xmlns:a16="http://schemas.microsoft.com/office/drawing/2014/main" id="{00000000-0008-0000-1700-000003000000}"/>
            </a:ext>
          </a:extLst>
        </xdr:cNvPr>
        <xdr:cNvSpPr/>
      </xdr:nvSpPr>
      <xdr:spPr bwMode="auto">
        <a:xfrm>
          <a:off x="5943600" y="10191750"/>
          <a:ext cx="1219200" cy="347381"/>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400" b="1">
              <a:solidFill>
                <a:srgbClr val="FF0000"/>
              </a:solidFill>
            </a:rPr>
            <a:t>記　入　例</a:t>
          </a:r>
        </a:p>
      </xdr:txBody>
    </xdr:sp>
    <xdr:clientData/>
  </xdr:twoCellAnchor>
  <xdr:twoCellAnchor>
    <xdr:from>
      <xdr:col>18</xdr:col>
      <xdr:colOff>533399</xdr:colOff>
      <xdr:row>8</xdr:row>
      <xdr:rowOff>47625</xdr:rowOff>
    </xdr:from>
    <xdr:to>
      <xdr:col>22</xdr:col>
      <xdr:colOff>561974</xdr:colOff>
      <xdr:row>11</xdr:row>
      <xdr:rowOff>542925</xdr:rowOff>
    </xdr:to>
    <xdr:grpSp>
      <xdr:nvGrpSpPr>
        <xdr:cNvPr id="4" name="グループ化 3">
          <a:extLst>
            <a:ext uri="{FF2B5EF4-FFF2-40B4-BE49-F238E27FC236}">
              <a16:creationId xmlns:a16="http://schemas.microsoft.com/office/drawing/2014/main" id="{00000000-0008-0000-1700-000004000000}"/>
            </a:ext>
          </a:extLst>
        </xdr:cNvPr>
        <xdr:cNvGrpSpPr/>
      </xdr:nvGrpSpPr>
      <xdr:grpSpPr>
        <a:xfrm>
          <a:off x="7794811" y="1986243"/>
          <a:ext cx="2762810" cy="1425388"/>
          <a:chOff x="11949545" y="3238499"/>
          <a:chExt cx="4139045" cy="2008909"/>
        </a:xfrm>
      </xdr:grpSpPr>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700-000006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7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700-000009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7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700-00000B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twoCellAnchor>
    <xdr:from>
      <xdr:col>2</xdr:col>
      <xdr:colOff>66675</xdr:colOff>
      <xdr:row>0</xdr:row>
      <xdr:rowOff>180975</xdr:rowOff>
    </xdr:from>
    <xdr:to>
      <xdr:col>18</xdr:col>
      <xdr:colOff>1</xdr:colOff>
      <xdr:row>22</xdr:row>
      <xdr:rowOff>190500</xdr:rowOff>
    </xdr:to>
    <xdr:grpSp>
      <xdr:nvGrpSpPr>
        <xdr:cNvPr id="19" name="グループ化 18">
          <a:extLst>
            <a:ext uri="{FF2B5EF4-FFF2-40B4-BE49-F238E27FC236}">
              <a16:creationId xmlns:a16="http://schemas.microsoft.com/office/drawing/2014/main" id="{00000000-0008-0000-1700-000013000000}"/>
            </a:ext>
          </a:extLst>
        </xdr:cNvPr>
        <xdr:cNvGrpSpPr/>
      </xdr:nvGrpSpPr>
      <xdr:grpSpPr>
        <a:xfrm>
          <a:off x="626969" y="180975"/>
          <a:ext cx="6634444" cy="10106025"/>
          <a:chOff x="619125" y="180975"/>
          <a:chExt cx="6638926" cy="10058964"/>
        </a:xfrm>
      </xdr:grpSpPr>
      <xdr:grpSp>
        <xdr:nvGrpSpPr>
          <xdr:cNvPr id="12" name="グループ化 11">
            <a:extLst>
              <a:ext uri="{FF2B5EF4-FFF2-40B4-BE49-F238E27FC236}">
                <a16:creationId xmlns:a16="http://schemas.microsoft.com/office/drawing/2014/main" id="{00000000-0008-0000-1700-00000C000000}"/>
              </a:ext>
            </a:extLst>
          </xdr:cNvPr>
          <xdr:cNvGrpSpPr/>
        </xdr:nvGrpSpPr>
        <xdr:grpSpPr>
          <a:xfrm>
            <a:off x="619125" y="180975"/>
            <a:ext cx="6638926" cy="10058964"/>
            <a:chOff x="590549" y="342899"/>
            <a:chExt cx="6638926" cy="8702809"/>
          </a:xfrm>
        </xdr:grpSpPr>
        <xdr:sp macro="" textlink="">
          <xdr:nvSpPr>
            <xdr:cNvPr id="13" name="角丸四角形 12">
              <a:extLst>
                <a:ext uri="{FF2B5EF4-FFF2-40B4-BE49-F238E27FC236}">
                  <a16:creationId xmlns:a16="http://schemas.microsoft.com/office/drawing/2014/main" id="{00000000-0008-0000-1700-00000D000000}"/>
                </a:ext>
              </a:extLst>
            </xdr:cNvPr>
            <xdr:cNvSpPr/>
          </xdr:nvSpPr>
          <xdr:spPr>
            <a:xfrm>
              <a:off x="4448174" y="342899"/>
              <a:ext cx="857249" cy="314325"/>
            </a:xfrm>
            <a:prstGeom prst="roundRect">
              <a:avLst/>
            </a:prstGeom>
            <a:noFill/>
            <a:ln w="3810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rgbClr val="FF0000"/>
                </a:solidFill>
                <a:latin typeface="Meiryo UI" panose="020B0604030504040204" pitchFamily="50" charset="-128"/>
                <a:ea typeface="Meiryo UI" panose="020B0604030504040204" pitchFamily="50" charset="-128"/>
              </a:endParaRPr>
            </a:p>
          </xdr:txBody>
        </xdr:sp>
        <xdr:sp macro="" textlink="">
          <xdr:nvSpPr>
            <xdr:cNvPr id="14" name="角丸四角形吹き出し 13">
              <a:extLst>
                <a:ext uri="{FF2B5EF4-FFF2-40B4-BE49-F238E27FC236}">
                  <a16:creationId xmlns:a16="http://schemas.microsoft.com/office/drawing/2014/main" id="{00000000-0008-0000-1700-00000E000000}"/>
                </a:ext>
              </a:extLst>
            </xdr:cNvPr>
            <xdr:cNvSpPr/>
          </xdr:nvSpPr>
          <xdr:spPr>
            <a:xfrm>
              <a:off x="1295400" y="781050"/>
              <a:ext cx="4381501" cy="304800"/>
            </a:xfrm>
            <a:prstGeom prst="wedgeRoundRectCallout">
              <a:avLst>
                <a:gd name="adj1" fmla="val -1931"/>
                <a:gd name="adj2" fmla="val 49375"/>
                <a:gd name="adj3" fmla="val 16667"/>
              </a:avLst>
            </a:prstGeom>
            <a:solidFill>
              <a:srgbClr val="FFFF99"/>
            </a:solidFill>
            <a:ln w="2540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b="1">
                  <a:solidFill>
                    <a:sysClr val="windowText" lastClr="000000"/>
                  </a:solidFill>
                  <a:latin typeface="Meiryo UI" panose="020B0604030504040204" pitchFamily="50" charset="-128"/>
                  <a:ea typeface="Meiryo UI" panose="020B0604030504040204" pitchFamily="50" charset="-128"/>
                </a:rPr>
                <a:t>実績枠で申請する場合は、当該様式を提出してください。</a:t>
              </a:r>
            </a:p>
          </xdr:txBody>
        </xdr:sp>
        <xdr:sp macro="" textlink="">
          <xdr:nvSpPr>
            <xdr:cNvPr id="15" name="角丸四角形 14">
              <a:extLst>
                <a:ext uri="{FF2B5EF4-FFF2-40B4-BE49-F238E27FC236}">
                  <a16:creationId xmlns:a16="http://schemas.microsoft.com/office/drawing/2014/main" id="{00000000-0008-0000-1700-00000F000000}"/>
                </a:ext>
              </a:extLst>
            </xdr:cNvPr>
            <xdr:cNvSpPr/>
          </xdr:nvSpPr>
          <xdr:spPr>
            <a:xfrm>
              <a:off x="590549" y="7648574"/>
              <a:ext cx="733425" cy="228600"/>
            </a:xfrm>
            <a:prstGeom prst="roundRect">
              <a:avLst/>
            </a:prstGeom>
            <a:noFill/>
            <a:ln w="41275">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rgbClr val="FF0000"/>
                </a:solidFill>
                <a:latin typeface="Meiryo UI" panose="020B0604030504040204" pitchFamily="50" charset="-128"/>
                <a:ea typeface="Meiryo UI" panose="020B0604030504040204" pitchFamily="50" charset="-128"/>
              </a:endParaRPr>
            </a:p>
          </xdr:txBody>
        </xdr:sp>
        <xdr:sp macro="" textlink="">
          <xdr:nvSpPr>
            <xdr:cNvPr id="16" name="フローチャート : 代替処理 3">
              <a:extLst>
                <a:ext uri="{FF2B5EF4-FFF2-40B4-BE49-F238E27FC236}">
                  <a16:creationId xmlns:a16="http://schemas.microsoft.com/office/drawing/2014/main" id="{00000000-0008-0000-1700-000010000000}"/>
                </a:ext>
              </a:extLst>
            </xdr:cNvPr>
            <xdr:cNvSpPr/>
          </xdr:nvSpPr>
          <xdr:spPr>
            <a:xfrm>
              <a:off x="4038600" y="8286749"/>
              <a:ext cx="3190875" cy="758959"/>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rPr>
                <a:t>申請受付開始日の</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年前の日が属する月の初日から申請受付開始日</a:t>
              </a:r>
            </a:p>
          </xdr:txBody>
        </xdr:sp>
        <xdr:cxnSp macro="">
          <xdr:nvCxnSpPr>
            <xdr:cNvPr id="17" name="直線矢印コネクタ 16">
              <a:extLst>
                <a:ext uri="{FF2B5EF4-FFF2-40B4-BE49-F238E27FC236}">
                  <a16:creationId xmlns:a16="http://schemas.microsoft.com/office/drawing/2014/main" id="{00000000-0008-0000-1700-000011000000}"/>
                </a:ext>
              </a:extLst>
            </xdr:cNvPr>
            <xdr:cNvCxnSpPr>
              <a:stCxn id="16" idx="1"/>
            </xdr:cNvCxnSpPr>
          </xdr:nvCxnSpPr>
          <xdr:spPr>
            <a:xfrm flipH="1" flipV="1">
              <a:off x="1266825" y="7753350"/>
              <a:ext cx="2771775" cy="912879"/>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8" name="角丸四角形 17">
            <a:extLst>
              <a:ext uri="{FF2B5EF4-FFF2-40B4-BE49-F238E27FC236}">
                <a16:creationId xmlns:a16="http://schemas.microsoft.com/office/drawing/2014/main" id="{00000000-0008-0000-1700-000012000000}"/>
              </a:ext>
            </a:extLst>
          </xdr:cNvPr>
          <xdr:cNvSpPr/>
        </xdr:nvSpPr>
        <xdr:spPr>
          <a:xfrm>
            <a:off x="771525" y="3476625"/>
            <a:ext cx="6067424" cy="3272206"/>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eaLnBrk="1" fontAlgn="auto" latinLnBrk="0" hangingPunct="1"/>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・「求職者支援訓練の選定方法」で評価の観点をご確認の上、ご記入ください。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記載内容が確認できる</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書類」とは、記載いただいた「訓練科設定の背景・ねらい」の内容</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の</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根拠</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となる</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資料や独自に行ったヒアリング調査の書類を指します。また、「労働局・地方自治体の要請等」の場合は、その要請文書等</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要請の事実が記載された書類となります（</a:t>
            </a:r>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必要に応じて機構から要請元に確認させていただく場合があります。</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ja-JP" sz="1100" b="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b="0" u="none">
                <a:solidFill>
                  <a:sysClr val="windowText" lastClr="000000"/>
                </a:solidFill>
                <a:latin typeface="Meiryo UI" panose="020B0604030504040204" pitchFamily="50" charset="-128"/>
                <a:ea typeface="Meiryo UI" panose="020B0604030504040204" pitchFamily="50" charset="-128"/>
                <a:cs typeface="+mn-cs"/>
              </a:rPr>
              <a:t>添付する書類がなく、その根拠や客観性を確認できない場合は加点対象にはなりません。</a:t>
            </a:r>
            <a:endParaRPr kumimoji="1" lang="en-US" altLang="ja-JP" sz="1100" b="0" u="none">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ja-JP" sz="1100" b="0" u="none">
                <a:solidFill>
                  <a:sysClr val="windowText" lastClr="000000"/>
                </a:solidFill>
                <a:latin typeface="Meiryo UI" panose="020B0604030504040204" pitchFamily="50" charset="-128"/>
                <a:ea typeface="Meiryo UI" panose="020B0604030504040204" pitchFamily="50" charset="-128"/>
                <a:cs typeface="+mn-cs"/>
              </a:rPr>
              <a:t>・記載した内容の出典と根拠や客観性を示す</a:t>
            </a:r>
            <a:r>
              <a:rPr kumimoji="1" lang="ja-JP" altLang="ja-JP" sz="1100" b="0" u="sng">
                <a:solidFill>
                  <a:sysClr val="windowText" lastClr="000000"/>
                </a:solidFill>
                <a:latin typeface="Meiryo UI" panose="020B0604030504040204" pitchFamily="50" charset="-128"/>
                <a:ea typeface="Meiryo UI" panose="020B0604030504040204" pitchFamily="50" charset="-128"/>
                <a:cs typeface="+mn-cs"/>
              </a:rPr>
              <a:t>添付書類の該当部分に、マーカー等で線を引いてください。</a:t>
            </a:r>
            <a:endParaRPr kumimoji="1" lang="en-US" altLang="ja-JP" sz="1100" b="0" u="sng">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・記載内容と直接の関連性がない書類の添付は控えてください。多量に書類が添付されていても、根拠や客観性を証明しないものは考慮されません。</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57150</xdr:colOff>
      <xdr:row>57</xdr:row>
      <xdr:rowOff>247650</xdr:rowOff>
    </xdr:from>
    <xdr:to>
      <xdr:col>20</xdr:col>
      <xdr:colOff>742951</xdr:colOff>
      <xdr:row>57</xdr:row>
      <xdr:rowOff>2400300</xdr:rowOff>
    </xdr:to>
    <xdr:sp macro="" textlink="">
      <xdr:nvSpPr>
        <xdr:cNvPr id="2" name="角丸四角形 1">
          <a:extLst>
            <a:ext uri="{FF2B5EF4-FFF2-40B4-BE49-F238E27FC236}">
              <a16:creationId xmlns:a16="http://schemas.microsoft.com/office/drawing/2014/main" id="{00000000-0008-0000-1800-000002000000}"/>
            </a:ext>
          </a:extLst>
        </xdr:cNvPr>
        <xdr:cNvSpPr/>
      </xdr:nvSpPr>
      <xdr:spPr bwMode="auto">
        <a:xfrm>
          <a:off x="57150" y="15297150"/>
          <a:ext cx="7315201" cy="215265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100">
              <a:solidFill>
                <a:sysClr val="windowText" lastClr="000000"/>
              </a:solidFill>
              <a:latin typeface="ＭＳ ゴシック" pitchFamily="49" charset="-128"/>
              <a:ea typeface="ＭＳ ゴシック" pitchFamily="49" charset="-128"/>
              <a:cs typeface="+mn-cs"/>
            </a:rPr>
            <a:t>・「求職者支援訓練の選定方法」で評価の観点をご確認の上、ご記入ください。</a:t>
          </a:r>
          <a:endParaRPr kumimoji="1" lang="en-US" altLang="ja-JP" sz="1100">
            <a:solidFill>
              <a:sysClr val="windowText" lastClr="000000"/>
            </a:solidFill>
            <a:latin typeface="ＭＳ ゴシック" pitchFamily="49" charset="-128"/>
            <a:ea typeface="ＭＳ ゴシック" pitchFamily="49" charset="-128"/>
            <a:cs typeface="+mn-cs"/>
          </a:endParaRPr>
        </a:p>
        <a:p>
          <a:pPr eaLnBrk="1" fontAlgn="auto" latinLnBrk="0" hangingPunct="1"/>
          <a:r>
            <a:rPr kumimoji="1" lang="ja-JP" altLang="en-US" sz="1100">
              <a:solidFill>
                <a:sysClr val="windowText" lastClr="000000"/>
              </a:solidFill>
              <a:latin typeface="ＭＳ ゴシック" pitchFamily="49" charset="-128"/>
              <a:ea typeface="ＭＳ ゴシック" pitchFamily="49" charset="-128"/>
              <a:cs typeface="+mn-cs"/>
            </a:rPr>
            <a:t>・「書類」とは、ご記載いただいた「訓練科設定の背景・ねらい」の内容を記載するに至った根拠が記載できる資料や独自に行ったヒアリング調査の書類を指します。また、「労働局・地方自治体の要請等」の場合は、その要請文書等要請の事実が記載された書類となります（</a:t>
          </a:r>
          <a:r>
            <a:rPr kumimoji="1" lang="en-US" altLang="ja-JP" sz="1100">
              <a:solidFill>
                <a:sysClr val="windowText" lastClr="000000"/>
              </a:solidFill>
              <a:latin typeface="ＭＳ ゴシック" pitchFamily="49" charset="-128"/>
              <a:ea typeface="ＭＳ ゴシック" pitchFamily="49" charset="-128"/>
              <a:cs typeface="+mn-cs"/>
            </a:rPr>
            <a:t>※</a:t>
          </a:r>
          <a:r>
            <a:rPr kumimoji="1" lang="ja-JP" altLang="en-US" sz="1100">
              <a:solidFill>
                <a:sysClr val="windowText" lastClr="000000"/>
              </a:solidFill>
              <a:latin typeface="ＭＳ ゴシック" pitchFamily="49" charset="-128"/>
              <a:ea typeface="ＭＳ ゴシック" pitchFamily="49" charset="-128"/>
              <a:cs typeface="+mn-cs"/>
            </a:rPr>
            <a:t>）。</a:t>
          </a:r>
          <a:endParaRPr kumimoji="1" lang="en-US" altLang="ja-JP" sz="1100">
            <a:solidFill>
              <a:sysClr val="windowText" lastClr="000000"/>
            </a:solidFill>
            <a:latin typeface="ＭＳ ゴシック" pitchFamily="49" charset="-128"/>
            <a:ea typeface="ＭＳ ゴシック" pitchFamily="49" charset="-128"/>
            <a:cs typeface="+mn-cs"/>
          </a:endParaRPr>
        </a:p>
        <a:p>
          <a:pPr eaLnBrk="1" fontAlgn="auto" latinLnBrk="0" hangingPunct="1"/>
          <a:r>
            <a:rPr kumimoji="1" lang="en-US" altLang="ja-JP" sz="1100">
              <a:solidFill>
                <a:sysClr val="windowText" lastClr="000000"/>
              </a:solidFill>
              <a:latin typeface="ＭＳ ゴシック" pitchFamily="49" charset="-128"/>
              <a:ea typeface="ＭＳ ゴシック" pitchFamily="49" charset="-128"/>
              <a:cs typeface="+mn-cs"/>
            </a:rPr>
            <a:t>※</a:t>
          </a:r>
          <a:r>
            <a:rPr kumimoji="1" lang="ja-JP" altLang="en-US" sz="1100">
              <a:solidFill>
                <a:sysClr val="windowText" lastClr="000000"/>
              </a:solidFill>
              <a:latin typeface="ＭＳ ゴシック" pitchFamily="49" charset="-128"/>
              <a:ea typeface="ＭＳ ゴシック" pitchFamily="49" charset="-128"/>
              <a:cs typeface="+mn-cs"/>
            </a:rPr>
            <a:t>必要に応じて機構から要請元に確認させていただく場合があります。</a:t>
          </a:r>
          <a:endParaRPr kumimoji="1" lang="en-US" altLang="ja-JP" sz="1100">
            <a:solidFill>
              <a:sysClr val="windowText" lastClr="000000"/>
            </a:solidFill>
            <a:latin typeface="ＭＳ ゴシック" pitchFamily="49" charset="-128"/>
            <a:ea typeface="ＭＳ ゴシック" pitchFamily="49" charset="-128"/>
            <a:cs typeface="+mn-cs"/>
          </a:endParaRPr>
        </a:p>
        <a:p>
          <a:pPr eaLnBrk="1" fontAlgn="auto" latinLnBrk="0" hangingPunct="1"/>
          <a:r>
            <a:rPr kumimoji="1" lang="ja-JP" altLang="en-US" sz="1100">
              <a:solidFill>
                <a:sysClr val="windowText" lastClr="000000"/>
              </a:solidFill>
              <a:latin typeface="ＭＳ ゴシック" pitchFamily="49" charset="-128"/>
              <a:ea typeface="ＭＳ ゴシック" pitchFamily="49" charset="-128"/>
              <a:cs typeface="+mn-cs"/>
            </a:rPr>
            <a:t>・添付する書類がなく、機構はその根拠や客観性を確認できない場合は加点対象にはなりません。</a:t>
          </a:r>
          <a:endParaRPr kumimoji="1" lang="en-US" altLang="ja-JP" sz="1100">
            <a:solidFill>
              <a:sysClr val="windowText" lastClr="000000"/>
            </a:solidFill>
            <a:latin typeface="ＭＳ ゴシック" pitchFamily="49" charset="-128"/>
            <a:ea typeface="ＭＳ ゴシック" pitchFamily="49" charset="-128"/>
            <a:cs typeface="+mn-cs"/>
          </a:endParaRPr>
        </a:p>
        <a:p>
          <a:pPr eaLnBrk="1" fontAlgn="auto" latinLnBrk="0" hangingPunct="1"/>
          <a:r>
            <a:rPr kumimoji="1" lang="ja-JP" altLang="en-US" sz="1100">
              <a:solidFill>
                <a:sysClr val="windowText" lastClr="000000"/>
              </a:solidFill>
              <a:latin typeface="ＭＳ ゴシック" pitchFamily="49" charset="-128"/>
              <a:ea typeface="ＭＳ ゴシック" pitchFamily="49" charset="-128"/>
              <a:cs typeface="+mn-cs"/>
            </a:rPr>
            <a:t>・記載した内容の出典と根拠や客観性を示す添付書類の該当部分に、マーカー等で線を引いてください。</a:t>
          </a:r>
          <a:endParaRPr kumimoji="1" lang="en-US" altLang="ja-JP" sz="1100">
            <a:solidFill>
              <a:sysClr val="windowText" lastClr="000000"/>
            </a:solidFill>
            <a:latin typeface="ＭＳ ゴシック" pitchFamily="49" charset="-128"/>
            <a:ea typeface="ＭＳ ゴシック" pitchFamily="49" charset="-128"/>
            <a:cs typeface="+mn-cs"/>
          </a:endParaRPr>
        </a:p>
        <a:p>
          <a:pPr eaLnBrk="1" fontAlgn="auto" latinLnBrk="0" hangingPunct="1"/>
          <a:r>
            <a:rPr kumimoji="1" lang="ja-JP" altLang="en-US" sz="1100">
              <a:solidFill>
                <a:sysClr val="windowText" lastClr="000000"/>
              </a:solidFill>
              <a:latin typeface="ＭＳ ゴシック" pitchFamily="49" charset="-128"/>
              <a:ea typeface="ＭＳ ゴシック" pitchFamily="49" charset="-128"/>
              <a:cs typeface="+mn-cs"/>
            </a:rPr>
            <a:t>・記載内容と直接の関連性がない書類の添付は控えてください。多量に書類が添付されていても、根拠や客観性を証明しないものは考慮されません。</a:t>
          </a:r>
          <a:endParaRPr kumimoji="1" lang="en-US" altLang="ja-JP" sz="1100">
            <a:solidFill>
              <a:sysClr val="windowText" lastClr="000000"/>
            </a:solidFill>
            <a:latin typeface="ＭＳ ゴシック" pitchFamily="49" charset="-128"/>
            <a:ea typeface="ＭＳ ゴシック" pitchFamily="49" charset="-128"/>
            <a:cs typeface="+mn-cs"/>
          </a:endParaRPr>
        </a:p>
      </xdr:txBody>
    </xdr:sp>
    <xdr:clientData/>
  </xdr:twoCellAnchor>
  <xdr:twoCellAnchor>
    <xdr:from>
      <xdr:col>19</xdr:col>
      <xdr:colOff>47625</xdr:colOff>
      <xdr:row>46</xdr:row>
      <xdr:rowOff>228600</xdr:rowOff>
    </xdr:from>
    <xdr:to>
      <xdr:col>20</xdr:col>
      <xdr:colOff>742950</xdr:colOff>
      <xdr:row>48</xdr:row>
      <xdr:rowOff>28575</xdr:rowOff>
    </xdr:to>
    <xdr:sp macro="" textlink="">
      <xdr:nvSpPr>
        <xdr:cNvPr id="3" name="正方形/長方形 2">
          <a:extLst>
            <a:ext uri="{FF2B5EF4-FFF2-40B4-BE49-F238E27FC236}">
              <a16:creationId xmlns:a16="http://schemas.microsoft.com/office/drawing/2014/main" id="{00000000-0008-0000-1800-000003000000}"/>
            </a:ext>
          </a:extLst>
        </xdr:cNvPr>
        <xdr:cNvSpPr/>
      </xdr:nvSpPr>
      <xdr:spPr bwMode="auto">
        <a:xfrm>
          <a:off x="6248400" y="12887325"/>
          <a:ext cx="1123950" cy="342900"/>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400" b="1">
              <a:solidFill>
                <a:srgbClr val="FF0000"/>
              </a:solidFill>
            </a:rPr>
            <a:t>記　入　例</a:t>
          </a:r>
        </a:p>
      </xdr:txBody>
    </xdr:sp>
    <xdr:clientData/>
  </xdr:twoCellAnchor>
  <xdr:twoCellAnchor>
    <xdr:from>
      <xdr:col>22</xdr:col>
      <xdr:colOff>0</xdr:colOff>
      <xdr:row>11</xdr:row>
      <xdr:rowOff>0</xdr:rowOff>
    </xdr:from>
    <xdr:to>
      <xdr:col>26</xdr:col>
      <xdr:colOff>37540</xdr:colOff>
      <xdr:row>11</xdr:row>
      <xdr:rowOff>1428750</xdr:rowOff>
    </xdr:to>
    <xdr:grpSp>
      <xdr:nvGrpSpPr>
        <xdr:cNvPr id="20" name="グループ化 19">
          <a:extLst>
            <a:ext uri="{FF2B5EF4-FFF2-40B4-BE49-F238E27FC236}">
              <a16:creationId xmlns:a16="http://schemas.microsoft.com/office/drawing/2014/main" id="{00000000-0008-0000-1800-000014000000}"/>
            </a:ext>
          </a:extLst>
        </xdr:cNvPr>
        <xdr:cNvGrpSpPr/>
      </xdr:nvGrpSpPr>
      <xdr:grpSpPr>
        <a:xfrm>
          <a:off x="8023412" y="2510118"/>
          <a:ext cx="2771775" cy="1428750"/>
          <a:chOff x="11949545" y="3238499"/>
          <a:chExt cx="4139045" cy="2008909"/>
        </a:xfrm>
      </xdr:grpSpPr>
      <xdr:sp macro="" textlink="">
        <xdr:nvSpPr>
          <xdr:cNvPr id="21" name="正方形/長方形 20">
            <a:extLst>
              <a:ext uri="{FF2B5EF4-FFF2-40B4-BE49-F238E27FC236}">
                <a16:creationId xmlns:a16="http://schemas.microsoft.com/office/drawing/2014/main" id="{00000000-0008-0000-1800-00001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テキスト ボックス 21">
            <a:extLst>
              <a:ext uri="{FF2B5EF4-FFF2-40B4-BE49-F238E27FC236}">
                <a16:creationId xmlns:a16="http://schemas.microsoft.com/office/drawing/2014/main" id="{00000000-0008-0000-1800-000016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23" name="正方形/長方形 22">
            <a:extLst>
              <a:ext uri="{FF2B5EF4-FFF2-40B4-BE49-F238E27FC236}">
                <a16:creationId xmlns:a16="http://schemas.microsoft.com/office/drawing/2014/main" id="{00000000-0008-0000-1800-00001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正方形/長方形 23">
            <a:extLst>
              <a:ext uri="{FF2B5EF4-FFF2-40B4-BE49-F238E27FC236}">
                <a16:creationId xmlns:a16="http://schemas.microsoft.com/office/drawing/2014/main" id="{00000000-0008-0000-1800-00001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テキスト ボックス 24">
            <a:extLst>
              <a:ext uri="{FF2B5EF4-FFF2-40B4-BE49-F238E27FC236}">
                <a16:creationId xmlns:a16="http://schemas.microsoft.com/office/drawing/2014/main" id="{00000000-0008-0000-1800-000019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26" name="正方形/長方形 25">
            <a:extLst>
              <a:ext uri="{FF2B5EF4-FFF2-40B4-BE49-F238E27FC236}">
                <a16:creationId xmlns:a16="http://schemas.microsoft.com/office/drawing/2014/main" id="{00000000-0008-0000-1800-00001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1800-00001B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twoCellAnchor>
    <xdr:from>
      <xdr:col>2</xdr:col>
      <xdr:colOff>22413</xdr:colOff>
      <xdr:row>1</xdr:row>
      <xdr:rowOff>0</xdr:rowOff>
    </xdr:from>
    <xdr:to>
      <xdr:col>20</xdr:col>
      <xdr:colOff>677396</xdr:colOff>
      <xdr:row>29</xdr:row>
      <xdr:rowOff>78442</xdr:rowOff>
    </xdr:to>
    <xdr:grpSp>
      <xdr:nvGrpSpPr>
        <xdr:cNvPr id="4" name="グループ化 3">
          <a:extLst>
            <a:ext uri="{FF2B5EF4-FFF2-40B4-BE49-F238E27FC236}">
              <a16:creationId xmlns:a16="http://schemas.microsoft.com/office/drawing/2014/main" id="{00000000-0008-0000-1800-000004000000}"/>
            </a:ext>
          </a:extLst>
        </xdr:cNvPr>
        <xdr:cNvGrpSpPr/>
      </xdr:nvGrpSpPr>
      <xdr:grpSpPr>
        <a:xfrm>
          <a:off x="459442" y="224118"/>
          <a:ext cx="6784601" cy="8953500"/>
          <a:chOff x="459442" y="224118"/>
          <a:chExt cx="6784601" cy="8953500"/>
        </a:xfrm>
      </xdr:grpSpPr>
      <xdr:grpSp>
        <xdr:nvGrpSpPr>
          <xdr:cNvPr id="12" name="グループ化 11">
            <a:extLst>
              <a:ext uri="{FF2B5EF4-FFF2-40B4-BE49-F238E27FC236}">
                <a16:creationId xmlns:a16="http://schemas.microsoft.com/office/drawing/2014/main" id="{00000000-0008-0000-1800-00000C000000}"/>
              </a:ext>
            </a:extLst>
          </xdr:cNvPr>
          <xdr:cNvGrpSpPr/>
        </xdr:nvGrpSpPr>
        <xdr:grpSpPr>
          <a:xfrm>
            <a:off x="459442" y="224118"/>
            <a:ext cx="6784601" cy="8953500"/>
            <a:chOff x="459442" y="247650"/>
            <a:chExt cx="6846233" cy="8888837"/>
          </a:xfrm>
        </xdr:grpSpPr>
        <xdr:sp macro="" textlink="">
          <xdr:nvSpPr>
            <xdr:cNvPr id="13" name="角丸四角形 12">
              <a:extLst>
                <a:ext uri="{FF2B5EF4-FFF2-40B4-BE49-F238E27FC236}">
                  <a16:creationId xmlns:a16="http://schemas.microsoft.com/office/drawing/2014/main" id="{00000000-0008-0000-1800-00000D000000}"/>
                </a:ext>
              </a:extLst>
            </xdr:cNvPr>
            <xdr:cNvSpPr/>
          </xdr:nvSpPr>
          <xdr:spPr>
            <a:xfrm>
              <a:off x="4343399" y="247650"/>
              <a:ext cx="1171575" cy="314325"/>
            </a:xfrm>
            <a:prstGeom prst="roundRect">
              <a:avLst/>
            </a:prstGeom>
            <a:noFill/>
            <a:ln w="3810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rgbClr val="FF0000"/>
                </a:solidFill>
                <a:latin typeface="Meiryo UI" panose="020B0604030504040204" pitchFamily="50" charset="-128"/>
                <a:ea typeface="Meiryo UI" panose="020B0604030504040204" pitchFamily="50" charset="-128"/>
              </a:endParaRPr>
            </a:p>
          </xdr:txBody>
        </xdr:sp>
        <xdr:sp macro="" textlink="">
          <xdr:nvSpPr>
            <xdr:cNvPr id="14" name="角丸四角形吹き出し 13">
              <a:extLst>
                <a:ext uri="{FF2B5EF4-FFF2-40B4-BE49-F238E27FC236}">
                  <a16:creationId xmlns:a16="http://schemas.microsoft.com/office/drawing/2014/main" id="{00000000-0008-0000-1800-00000E000000}"/>
                </a:ext>
              </a:extLst>
            </xdr:cNvPr>
            <xdr:cNvSpPr/>
          </xdr:nvSpPr>
          <xdr:spPr>
            <a:xfrm>
              <a:off x="1114425" y="647700"/>
              <a:ext cx="4752975" cy="285750"/>
            </a:xfrm>
            <a:prstGeom prst="wedgeRoundRectCallout">
              <a:avLst>
                <a:gd name="adj1" fmla="val -1931"/>
                <a:gd name="adj2" fmla="val 49375"/>
                <a:gd name="adj3" fmla="val 16667"/>
              </a:avLst>
            </a:prstGeom>
            <a:solidFill>
              <a:srgbClr val="FFFF99"/>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b="1">
                  <a:solidFill>
                    <a:sysClr val="windowText" lastClr="000000"/>
                  </a:solidFill>
                  <a:latin typeface="Meiryo UI" panose="020B0604030504040204" pitchFamily="50" charset="-128"/>
                  <a:ea typeface="Meiryo UI" panose="020B0604030504040204" pitchFamily="50" charset="-128"/>
                </a:rPr>
                <a:t>新規参入枠で申請する場合は、当該様式を提出してください。</a:t>
              </a:r>
            </a:p>
          </xdr:txBody>
        </xdr:sp>
        <xdr:sp macro="" textlink="">
          <xdr:nvSpPr>
            <xdr:cNvPr id="15" name="角丸四角形 14">
              <a:extLst>
                <a:ext uri="{FF2B5EF4-FFF2-40B4-BE49-F238E27FC236}">
                  <a16:creationId xmlns:a16="http://schemas.microsoft.com/office/drawing/2014/main" id="{00000000-0008-0000-1800-00000F000000}"/>
                </a:ext>
              </a:extLst>
            </xdr:cNvPr>
            <xdr:cNvSpPr/>
          </xdr:nvSpPr>
          <xdr:spPr>
            <a:xfrm>
              <a:off x="459442" y="7593106"/>
              <a:ext cx="704850" cy="228600"/>
            </a:xfrm>
            <a:prstGeom prst="roundRect">
              <a:avLst/>
            </a:prstGeom>
            <a:noFill/>
            <a:ln w="41275">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rgbClr val="FF0000"/>
                </a:solidFill>
                <a:latin typeface="Meiryo UI" panose="020B0604030504040204" pitchFamily="50" charset="-128"/>
                <a:ea typeface="Meiryo UI" panose="020B0604030504040204" pitchFamily="50" charset="-128"/>
              </a:endParaRPr>
            </a:p>
          </xdr:txBody>
        </xdr:sp>
        <xdr:sp macro="" textlink="">
          <xdr:nvSpPr>
            <xdr:cNvPr id="16" name="フローチャート : 代替処理 3">
              <a:extLst>
                <a:ext uri="{FF2B5EF4-FFF2-40B4-BE49-F238E27FC236}">
                  <a16:creationId xmlns:a16="http://schemas.microsoft.com/office/drawing/2014/main" id="{00000000-0008-0000-1800-000010000000}"/>
                </a:ext>
              </a:extLst>
            </xdr:cNvPr>
            <xdr:cNvSpPr/>
          </xdr:nvSpPr>
          <xdr:spPr>
            <a:xfrm>
              <a:off x="4114800" y="8167407"/>
              <a:ext cx="3190875" cy="969080"/>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eiryo UI" panose="020B0604030504040204" pitchFamily="50" charset="-128"/>
                  <a:ea typeface="Meiryo UI" panose="020B0604030504040204" pitchFamily="50" charset="-128"/>
                </a:rPr>
                <a:t>申請受付開始日の</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年前の日が属する月の初日から申請受付開始日</a:t>
              </a:r>
            </a:p>
          </xdr:txBody>
        </xdr:sp>
        <xdr:cxnSp macro="">
          <xdr:nvCxnSpPr>
            <xdr:cNvPr id="17" name="直線矢印コネクタ 16">
              <a:extLst>
                <a:ext uri="{FF2B5EF4-FFF2-40B4-BE49-F238E27FC236}">
                  <a16:creationId xmlns:a16="http://schemas.microsoft.com/office/drawing/2014/main" id="{00000000-0008-0000-1800-000011000000}"/>
                </a:ext>
              </a:extLst>
            </xdr:cNvPr>
            <xdr:cNvCxnSpPr>
              <a:stCxn id="16" idx="1"/>
              <a:endCxn id="15" idx="3"/>
            </xdr:cNvCxnSpPr>
          </xdr:nvCxnSpPr>
          <xdr:spPr>
            <a:xfrm flipH="1" flipV="1">
              <a:off x="1164292" y="7707406"/>
              <a:ext cx="2950507" cy="944541"/>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8" name="角丸四角形 17">
            <a:extLst>
              <a:ext uri="{FF2B5EF4-FFF2-40B4-BE49-F238E27FC236}">
                <a16:creationId xmlns:a16="http://schemas.microsoft.com/office/drawing/2014/main" id="{00000000-0008-0000-1800-000012000000}"/>
              </a:ext>
            </a:extLst>
          </xdr:cNvPr>
          <xdr:cNvSpPr/>
        </xdr:nvSpPr>
        <xdr:spPr>
          <a:xfrm>
            <a:off x="574857" y="2500593"/>
            <a:ext cx="6067424" cy="2732554"/>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eaLnBrk="1" fontAlgn="auto" latinLnBrk="0" hangingPunct="1"/>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・「求職者支援訓練の選定方法」で評価の観点をご確認の上、ご記入ください。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記載内容が確認できる</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書類」とは、記載いただいた「訓練科設定の背景・ねらい」の内容</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の</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根拠</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となる</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資料や独自に行ったヒアリング調査の書類を指します。また、「労働局・地方自治体の要請等」の場合は、その要請文書等</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要請の事実が記載された書類となります（</a:t>
            </a:r>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必要に応じて機構から要請元に確認させていただく場合があります。</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ja-JP" sz="1100" b="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100" b="0" u="none">
                <a:solidFill>
                  <a:sysClr val="windowText" lastClr="000000"/>
                </a:solidFill>
                <a:latin typeface="Meiryo UI" panose="020B0604030504040204" pitchFamily="50" charset="-128"/>
                <a:ea typeface="Meiryo UI" panose="020B0604030504040204" pitchFamily="50" charset="-128"/>
                <a:cs typeface="+mn-cs"/>
              </a:rPr>
              <a:t>添付する書類がなく、その根拠や客観性を確認できない場合は加点対象にはなりません。</a:t>
            </a:r>
            <a:endParaRPr kumimoji="1" lang="en-US" altLang="ja-JP" sz="1100" b="0" u="none">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ja-JP" sz="1100" b="0" u="none">
                <a:solidFill>
                  <a:sysClr val="windowText" lastClr="000000"/>
                </a:solidFill>
                <a:latin typeface="Meiryo UI" panose="020B0604030504040204" pitchFamily="50" charset="-128"/>
                <a:ea typeface="Meiryo UI" panose="020B0604030504040204" pitchFamily="50" charset="-128"/>
                <a:cs typeface="+mn-cs"/>
              </a:rPr>
              <a:t>・記載した内容の出典と根拠や客観性を示す</a:t>
            </a:r>
            <a:r>
              <a:rPr kumimoji="1" lang="ja-JP" altLang="ja-JP" sz="1100" b="0" u="sng">
                <a:solidFill>
                  <a:sysClr val="windowText" lastClr="000000"/>
                </a:solidFill>
                <a:latin typeface="Meiryo UI" panose="020B0604030504040204" pitchFamily="50" charset="-128"/>
                <a:ea typeface="Meiryo UI" panose="020B0604030504040204" pitchFamily="50" charset="-128"/>
                <a:cs typeface="+mn-cs"/>
              </a:rPr>
              <a:t>添付書類の該当部分に、マーカー等で線を引いてください。</a:t>
            </a:r>
            <a:endParaRPr kumimoji="1" lang="en-US" altLang="ja-JP" sz="1100" b="0" u="sng">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ja-JP" sz="1100">
                <a:solidFill>
                  <a:sysClr val="windowText" lastClr="000000"/>
                </a:solidFill>
                <a:latin typeface="Meiryo UI" panose="020B0604030504040204" pitchFamily="50" charset="-128"/>
                <a:ea typeface="Meiryo UI" panose="020B0604030504040204" pitchFamily="50" charset="-128"/>
                <a:cs typeface="+mn-cs"/>
              </a:rPr>
              <a:t>・記載内容と直接の関連性がない書類の添付は控えてください。多量に書類が添付されていても、根拠や客観性を証明しないものは考慮されません。</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9</xdr:col>
      <xdr:colOff>0</xdr:colOff>
      <xdr:row>7</xdr:row>
      <xdr:rowOff>0</xdr:rowOff>
    </xdr:from>
    <xdr:to>
      <xdr:col>13</xdr:col>
      <xdr:colOff>11469</xdr:colOff>
      <xdr:row>11</xdr:row>
      <xdr:rowOff>252704</xdr:rowOff>
    </xdr:to>
    <xdr:grpSp>
      <xdr:nvGrpSpPr>
        <xdr:cNvPr id="2" name="グループ化 1">
          <a:extLst>
            <a:ext uri="{FF2B5EF4-FFF2-40B4-BE49-F238E27FC236}">
              <a16:creationId xmlns:a16="http://schemas.microsoft.com/office/drawing/2014/main" id="{00000000-0008-0000-1900-000002000000}"/>
            </a:ext>
          </a:extLst>
        </xdr:cNvPr>
        <xdr:cNvGrpSpPr/>
      </xdr:nvGrpSpPr>
      <xdr:grpSpPr>
        <a:xfrm>
          <a:off x="9552214" y="2217964"/>
          <a:ext cx="2732898" cy="1422919"/>
          <a:chOff x="11949545" y="3238499"/>
          <a:chExt cx="4139045" cy="2008909"/>
        </a:xfrm>
      </xdr:grpSpPr>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9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900-000007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9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900-000009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twoCellAnchor>
    <xdr:from>
      <xdr:col>3</xdr:col>
      <xdr:colOff>-1</xdr:colOff>
      <xdr:row>10</xdr:row>
      <xdr:rowOff>145676</xdr:rowOff>
    </xdr:from>
    <xdr:to>
      <xdr:col>7</xdr:col>
      <xdr:colOff>190499</xdr:colOff>
      <xdr:row>16</xdr:row>
      <xdr:rowOff>296582</xdr:rowOff>
    </xdr:to>
    <xdr:sp macro="" textlink="">
      <xdr:nvSpPr>
        <xdr:cNvPr id="10" name="角丸四角形 9">
          <a:extLst>
            <a:ext uri="{FF2B5EF4-FFF2-40B4-BE49-F238E27FC236}">
              <a16:creationId xmlns:a16="http://schemas.microsoft.com/office/drawing/2014/main" id="{00000000-0008-0000-1900-00000A000000}"/>
            </a:ext>
          </a:extLst>
        </xdr:cNvPr>
        <xdr:cNvSpPr/>
      </xdr:nvSpPr>
      <xdr:spPr>
        <a:xfrm>
          <a:off x="2229970" y="3204882"/>
          <a:ext cx="6320117" cy="2235200"/>
        </a:xfrm>
        <a:prstGeom prst="roundRect">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　過去に</a:t>
          </a:r>
          <a:r>
            <a:rPr kumimoji="1" lang="ja-JP" altLang="en-US" sz="1100" b="0">
              <a:solidFill>
                <a:sysClr val="windowText" lastClr="000000"/>
              </a:solidFill>
              <a:latin typeface="Meiryo UI" panose="020B0604030504040204" pitchFamily="50" charset="-128"/>
              <a:ea typeface="Meiryo UI" panose="020B0604030504040204" pitchFamily="50" charset="-128"/>
            </a:rPr>
            <a:t>愛知</a:t>
          </a:r>
          <a:r>
            <a:rPr kumimoji="1" lang="ja-JP" altLang="en-US" sz="1100" b="0" baseline="0">
              <a:solidFill>
                <a:sysClr val="windowText" lastClr="000000"/>
              </a:solidFill>
              <a:latin typeface="Meiryo UI" panose="020B0604030504040204" pitchFamily="50" charset="-128"/>
              <a:ea typeface="Meiryo UI" panose="020B0604030504040204" pitchFamily="50" charset="-128"/>
            </a:rPr>
            <a:t>で</a:t>
          </a:r>
          <a:r>
            <a:rPr kumimoji="1" lang="ja-JP" altLang="en-US" sz="1100" b="0">
              <a:solidFill>
                <a:sysClr val="windowText" lastClr="000000"/>
              </a:solidFill>
              <a:latin typeface="Meiryo UI" panose="020B0604030504040204" pitchFamily="50" charset="-128"/>
              <a:ea typeface="Meiryo UI" panose="020B0604030504040204" pitchFamily="50" charset="-128"/>
            </a:rPr>
            <a:t>実施した</a:t>
          </a:r>
          <a:r>
            <a:rPr kumimoji="1" lang="ja-JP" altLang="en-US" sz="1100" b="0" u="none">
              <a:solidFill>
                <a:sysClr val="windowText" lastClr="000000"/>
              </a:solidFill>
              <a:latin typeface="Meiryo UI" panose="020B0604030504040204" pitchFamily="50" charset="-128"/>
              <a:ea typeface="Meiryo UI" panose="020B0604030504040204" pitchFamily="50" charset="-128"/>
            </a:rPr>
            <a:t>求職者支援訓練の雇用保険適用就職率が、基礎コースで</a:t>
          </a:r>
          <a:r>
            <a:rPr kumimoji="1" lang="en-US" altLang="ja-JP" sz="1100" b="0" u="none">
              <a:solidFill>
                <a:sysClr val="windowText" lastClr="000000"/>
              </a:solidFill>
              <a:latin typeface="Meiryo UI" panose="020B0604030504040204" pitchFamily="50" charset="-128"/>
              <a:ea typeface="Meiryo UI" panose="020B0604030504040204" pitchFamily="50" charset="-128"/>
            </a:rPr>
            <a:t>30</a:t>
          </a:r>
          <a:r>
            <a:rPr kumimoji="1" lang="ja-JP" altLang="en-US" sz="1100" b="0" u="none">
              <a:solidFill>
                <a:sysClr val="windowText" lastClr="000000"/>
              </a:solidFill>
              <a:latin typeface="Meiryo UI" panose="020B0604030504040204" pitchFamily="50" charset="-128"/>
              <a:ea typeface="Meiryo UI" panose="020B0604030504040204" pitchFamily="50" charset="-128"/>
            </a:rPr>
            <a:t>％、実践コースで</a:t>
          </a:r>
          <a:r>
            <a:rPr kumimoji="1" lang="en-US" altLang="ja-JP" sz="1100" b="0" u="none">
              <a:solidFill>
                <a:sysClr val="windowText" lastClr="000000"/>
              </a:solidFill>
              <a:latin typeface="Meiryo UI" panose="020B0604030504040204" pitchFamily="50" charset="-128"/>
              <a:ea typeface="Meiryo UI" panose="020B0604030504040204" pitchFamily="50" charset="-128"/>
            </a:rPr>
            <a:t>35</a:t>
          </a:r>
          <a:r>
            <a:rPr kumimoji="1" lang="ja-JP" altLang="en-US" sz="1100" b="0" u="none">
              <a:solidFill>
                <a:sysClr val="windowText" lastClr="000000"/>
              </a:solidFill>
              <a:latin typeface="Meiryo UI" panose="020B0604030504040204" pitchFamily="50" charset="-128"/>
              <a:ea typeface="Meiryo UI" panose="020B0604030504040204" pitchFamily="50" charset="-128"/>
            </a:rPr>
            <a:t>％を下回った場合、当該内容の就職状況報告書を提出した日以降、最初に愛知で認定申請する同一分野の訓練について、当該様式により改善</a:t>
          </a:r>
          <a:r>
            <a:rPr kumimoji="1" lang="ja-JP" altLang="en-US" sz="1100" b="0">
              <a:solidFill>
                <a:sysClr val="windowText" lastClr="000000"/>
              </a:solidFill>
              <a:latin typeface="Meiryo UI" panose="020B0604030504040204" pitchFamily="50" charset="-128"/>
              <a:ea typeface="Meiryo UI" panose="020B0604030504040204" pitchFamily="50" charset="-128"/>
            </a:rPr>
            <a:t>計画の提出が必要になります。</a:t>
          </a:r>
          <a:endParaRPr kumimoji="1" lang="en-US" altLang="ja-JP" sz="11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　なお、改善計画の提出以降の認定申請に係る取扱いについては、留意事項の第</a:t>
          </a:r>
          <a:r>
            <a:rPr kumimoji="1" lang="en-US" altLang="ja-JP" sz="1100" b="0">
              <a:solidFill>
                <a:sysClr val="windowText" lastClr="000000"/>
              </a:solidFill>
              <a:latin typeface="Meiryo UI" panose="020B0604030504040204" pitchFamily="50" charset="-128"/>
              <a:ea typeface="Meiryo UI" panose="020B0604030504040204" pitchFamily="50" charset="-128"/>
            </a:rPr>
            <a:t>6</a:t>
          </a:r>
          <a:r>
            <a:rPr kumimoji="1" lang="ja-JP" altLang="en-US" sz="1100" b="0">
              <a:solidFill>
                <a:sysClr val="windowText" lastClr="000000"/>
              </a:solidFill>
              <a:latin typeface="Meiryo UI" panose="020B0604030504040204" pitchFamily="50" charset="-128"/>
              <a:ea typeface="Meiryo UI" panose="020B0604030504040204" pitchFamily="50" charset="-128"/>
            </a:rPr>
            <a:t>の</a:t>
          </a:r>
          <a:r>
            <a:rPr kumimoji="1" lang="en-US" altLang="ja-JP" sz="1100" b="0">
              <a:solidFill>
                <a:sysClr val="windowText" lastClr="000000"/>
              </a:solidFill>
              <a:latin typeface="Meiryo UI" panose="020B0604030504040204" pitchFamily="50" charset="-128"/>
              <a:ea typeface="Meiryo UI" panose="020B0604030504040204" pitchFamily="50" charset="-128"/>
            </a:rPr>
            <a:t>1</a:t>
          </a:r>
          <a:r>
            <a:rPr kumimoji="1" lang="ja-JP" altLang="en-US" sz="1100" b="0">
              <a:solidFill>
                <a:sysClr val="windowText" lastClr="000000"/>
              </a:solidFill>
              <a:latin typeface="Meiryo UI" panose="020B0604030504040204" pitchFamily="50" charset="-128"/>
              <a:ea typeface="Meiryo UI" panose="020B0604030504040204" pitchFamily="50" charset="-128"/>
            </a:rPr>
            <a:t>（</a:t>
          </a:r>
          <a:r>
            <a:rPr kumimoji="1" lang="en-US" altLang="ja-JP" sz="1100" b="0">
              <a:solidFill>
                <a:sysClr val="windowText" lastClr="000000"/>
              </a:solidFill>
              <a:latin typeface="Meiryo UI" panose="020B0604030504040204" pitchFamily="50" charset="-128"/>
              <a:ea typeface="Meiryo UI" panose="020B0604030504040204" pitchFamily="50" charset="-128"/>
            </a:rPr>
            <a:t>7</a:t>
          </a:r>
          <a:r>
            <a:rPr kumimoji="1" lang="ja-JP" altLang="en-US" sz="1100" b="0">
              <a:solidFill>
                <a:sysClr val="windowText" lastClr="000000"/>
              </a:solidFill>
              <a:latin typeface="Meiryo UI" panose="020B0604030504040204" pitchFamily="50" charset="-128"/>
              <a:ea typeface="Meiryo UI" panose="020B0604030504040204" pitchFamily="50" charset="-128"/>
            </a:rPr>
            <a:t>）に記載しておりますので、ご確認ください。</a:t>
          </a:r>
          <a:endParaRPr kumimoji="1" lang="en-US" altLang="ja-JP" sz="11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31</xdr:col>
      <xdr:colOff>0</xdr:colOff>
      <xdr:row>9</xdr:row>
      <xdr:rowOff>0</xdr:rowOff>
    </xdr:from>
    <xdr:to>
      <xdr:col>35</xdr:col>
      <xdr:colOff>69397</xdr:colOff>
      <xdr:row>14</xdr:row>
      <xdr:rowOff>205468</xdr:rowOff>
    </xdr:to>
    <xdr:grpSp>
      <xdr:nvGrpSpPr>
        <xdr:cNvPr id="2" name="グループ化 1">
          <a:extLst>
            <a:ext uri="{FF2B5EF4-FFF2-40B4-BE49-F238E27FC236}">
              <a16:creationId xmlns:a16="http://schemas.microsoft.com/office/drawing/2014/main" id="{00000000-0008-0000-1A00-000002000000}"/>
            </a:ext>
          </a:extLst>
        </xdr:cNvPr>
        <xdr:cNvGrpSpPr/>
      </xdr:nvGrpSpPr>
      <xdr:grpSpPr>
        <a:xfrm>
          <a:off x="15501938" y="3286125"/>
          <a:ext cx="2831647" cy="1396093"/>
          <a:chOff x="11949545" y="3238499"/>
          <a:chExt cx="4139045" cy="2008909"/>
        </a:xfrm>
      </xdr:grpSpPr>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A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A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A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A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twoCellAnchor>
    <xdr:from>
      <xdr:col>2</xdr:col>
      <xdr:colOff>40822</xdr:colOff>
      <xdr:row>3</xdr:row>
      <xdr:rowOff>0</xdr:rowOff>
    </xdr:from>
    <xdr:to>
      <xdr:col>29</xdr:col>
      <xdr:colOff>462644</xdr:colOff>
      <xdr:row>97</xdr:row>
      <xdr:rowOff>188885</xdr:rowOff>
    </xdr:to>
    <xdr:grpSp>
      <xdr:nvGrpSpPr>
        <xdr:cNvPr id="23" name="グループ化 22">
          <a:extLst>
            <a:ext uri="{FF2B5EF4-FFF2-40B4-BE49-F238E27FC236}">
              <a16:creationId xmlns:a16="http://schemas.microsoft.com/office/drawing/2014/main" id="{00000000-0008-0000-1A00-000017000000}"/>
            </a:ext>
          </a:extLst>
        </xdr:cNvPr>
        <xdr:cNvGrpSpPr/>
      </xdr:nvGrpSpPr>
      <xdr:grpSpPr>
        <a:xfrm>
          <a:off x="874260" y="904875"/>
          <a:ext cx="13899697" cy="27073198"/>
          <a:chOff x="870858" y="898071"/>
          <a:chExt cx="13852072" cy="27879421"/>
        </a:xfrm>
      </xdr:grpSpPr>
      <xdr:sp macro="" textlink="">
        <xdr:nvSpPr>
          <xdr:cNvPr id="10" name="角丸四角形 9">
            <a:extLst>
              <a:ext uri="{FF2B5EF4-FFF2-40B4-BE49-F238E27FC236}">
                <a16:creationId xmlns:a16="http://schemas.microsoft.com/office/drawing/2014/main" id="{00000000-0008-0000-1A00-00000A000000}"/>
              </a:ext>
            </a:extLst>
          </xdr:cNvPr>
          <xdr:cNvSpPr/>
        </xdr:nvSpPr>
        <xdr:spPr>
          <a:xfrm>
            <a:off x="2221921" y="898071"/>
            <a:ext cx="10823246" cy="994046"/>
          </a:xfrm>
          <a:prstGeom prst="roundRect">
            <a:avLst/>
          </a:prstGeom>
          <a:solidFill>
            <a:srgbClr val="FFFFCC"/>
          </a:solidFill>
          <a:ln>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今年度開講コース認定申請で既に提出したもの</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取り下げ書類を除く</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が省略の対象です。また、今年度開講コースで複数コース申請される場合は、</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1</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つの訓練科で提出したものについては他の訓練科でも省略することが可能です。</a:t>
            </a:r>
          </a:p>
        </xdr:txBody>
      </xdr:sp>
      <xdr:sp macro="" textlink="">
        <xdr:nvSpPr>
          <xdr:cNvPr id="11" name="角丸四角形 10">
            <a:extLst>
              <a:ext uri="{FF2B5EF4-FFF2-40B4-BE49-F238E27FC236}">
                <a16:creationId xmlns:a16="http://schemas.microsoft.com/office/drawing/2014/main" id="{00000000-0008-0000-1A00-00000B000000}"/>
              </a:ext>
            </a:extLst>
          </xdr:cNvPr>
          <xdr:cNvSpPr/>
        </xdr:nvSpPr>
        <xdr:spPr>
          <a:xfrm>
            <a:off x="983300" y="2817546"/>
            <a:ext cx="7942986" cy="526984"/>
          </a:xfrm>
          <a:prstGeom prst="roundRect">
            <a:avLst/>
          </a:prstGeom>
          <a:solidFill>
            <a:srgbClr val="FFFFCC"/>
          </a:solidFill>
          <a:ln>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該当する内容にチェックマークを入れてください。</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以下の項目も同じ</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endParaRPr kumimoji="1" lang="ja-JP" altLang="en-US" sz="1400" b="0" spc="20" baseline="0">
              <a:solidFill>
                <a:sysClr val="windowText" lastClr="000000"/>
              </a:solidFill>
              <a:latin typeface="Meiryo UI" panose="020B0604030504040204" pitchFamily="50" charset="-128"/>
              <a:ea typeface="Meiryo UI" panose="020B0604030504040204" pitchFamily="50" charset="-128"/>
            </a:endParaRPr>
          </a:p>
        </xdr:txBody>
      </xdr:sp>
      <xdr:cxnSp macro="">
        <xdr:nvCxnSpPr>
          <xdr:cNvPr id="12" name="直線矢印コネクタ 11">
            <a:extLst>
              <a:ext uri="{FF2B5EF4-FFF2-40B4-BE49-F238E27FC236}">
                <a16:creationId xmlns:a16="http://schemas.microsoft.com/office/drawing/2014/main" id="{00000000-0008-0000-1A00-00000C000000}"/>
              </a:ext>
            </a:extLst>
          </xdr:cNvPr>
          <xdr:cNvCxnSpPr>
            <a:stCxn id="11" idx="1"/>
          </xdr:cNvCxnSpPr>
        </xdr:nvCxnSpPr>
        <xdr:spPr>
          <a:xfrm flipH="1">
            <a:off x="870858" y="3081038"/>
            <a:ext cx="112442" cy="429605"/>
          </a:xfrm>
          <a:prstGeom prst="straightConnector1">
            <a:avLst/>
          </a:prstGeom>
          <a:ln w="22225">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角丸四角形 12">
            <a:extLst>
              <a:ext uri="{FF2B5EF4-FFF2-40B4-BE49-F238E27FC236}">
                <a16:creationId xmlns:a16="http://schemas.microsoft.com/office/drawing/2014/main" id="{00000000-0008-0000-1A00-00000D000000}"/>
              </a:ext>
            </a:extLst>
          </xdr:cNvPr>
          <xdr:cNvSpPr/>
        </xdr:nvSpPr>
        <xdr:spPr>
          <a:xfrm>
            <a:off x="6926036" y="4423805"/>
            <a:ext cx="7728857" cy="1835481"/>
          </a:xfrm>
          <a:prstGeom prst="roundRect">
            <a:avLst/>
          </a:prstGeom>
          <a:solidFill>
            <a:srgbClr val="FFFFCC"/>
          </a:solidFill>
          <a:ln>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800"/>
              </a:lnSpc>
            </a:pP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次の内容を記入してください。</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以下の項目も同じ</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endParaRPr kumimoji="1" lang="ja-JP" altLang="en-US" sz="1400" b="0" spc="20" baseline="0">
              <a:solidFill>
                <a:sysClr val="windowText" lastClr="000000"/>
              </a:solidFill>
              <a:latin typeface="Meiryo UI" panose="020B0604030504040204" pitchFamily="50" charset="-128"/>
              <a:ea typeface="Meiryo UI" panose="020B0604030504040204" pitchFamily="50" charset="-128"/>
            </a:endParaRPr>
          </a:p>
          <a:p>
            <a:pPr algn="l">
              <a:lnSpc>
                <a:spcPts val="1800"/>
              </a:lnSpc>
            </a:pP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①　省略を希望する書類を提出した認定申請の開講年月・受理番号</a:t>
            </a:r>
          </a:p>
          <a:p>
            <a:pPr algn="l">
              <a:lnSpc>
                <a:spcPts val="1800"/>
              </a:lnSpc>
            </a:pP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②　①の訓練科の認定後に変更届書</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様式</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A-13)</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又は変更・中止願</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様式</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A-43)</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を提出している場合、チェック及び</a:t>
            </a:r>
            <a:r>
              <a:rPr kumimoji="1" lang="ja-JP" altLang="en-US" sz="1400" b="0" u="sng" spc="20" baseline="0">
                <a:solidFill>
                  <a:sysClr val="windowText" lastClr="000000"/>
                </a:solidFill>
                <a:latin typeface="Meiryo UI" panose="020B0604030504040204" pitchFamily="50" charset="-128"/>
                <a:ea typeface="Meiryo UI" panose="020B0604030504040204" pitchFamily="50" charset="-128"/>
              </a:rPr>
              <a:t>変更届出書等の受理日</a:t>
            </a:r>
            <a:r>
              <a:rPr kumimoji="1" lang="ja-JP" altLang="en-US" sz="1400" b="0" u="none" spc="20" baseline="0">
                <a:solidFill>
                  <a:sysClr val="windowText" lastClr="000000"/>
                </a:solidFill>
                <a:latin typeface="Meiryo UI" panose="020B0604030504040204" pitchFamily="50" charset="-128"/>
                <a:ea typeface="Meiryo UI" panose="020B0604030504040204" pitchFamily="50" charset="-128"/>
              </a:rPr>
              <a:t>　</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認定申請の受理日ではありません。</a:t>
            </a:r>
          </a:p>
        </xdr:txBody>
      </xdr:sp>
      <xdr:sp macro="" textlink="">
        <xdr:nvSpPr>
          <xdr:cNvPr id="14" name="角丸四角形 13">
            <a:extLst>
              <a:ext uri="{FF2B5EF4-FFF2-40B4-BE49-F238E27FC236}">
                <a16:creationId xmlns:a16="http://schemas.microsoft.com/office/drawing/2014/main" id="{00000000-0008-0000-1A00-00000E000000}"/>
              </a:ext>
            </a:extLst>
          </xdr:cNvPr>
          <xdr:cNvSpPr/>
        </xdr:nvSpPr>
        <xdr:spPr>
          <a:xfrm>
            <a:off x="6738751" y="6735042"/>
            <a:ext cx="7807285" cy="1170708"/>
          </a:xfrm>
          <a:prstGeom prst="roundRect">
            <a:avLst/>
          </a:prstGeom>
          <a:solidFill>
            <a:srgbClr val="FFFFCC"/>
          </a:solidFill>
          <a:ln>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800"/>
              </a:lnSpc>
            </a:pP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事務室を訓練実施施設の同一建物外に整備するなど、</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(1)</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の内容では確認できない場合には、「</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(1)</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の内容では確認できない。」にチェックを記入してください。</a:t>
            </a:r>
          </a:p>
        </xdr:txBody>
      </xdr:sp>
      <xdr:cxnSp macro="">
        <xdr:nvCxnSpPr>
          <xdr:cNvPr id="15" name="直線矢印コネクタ 14">
            <a:extLst>
              <a:ext uri="{FF2B5EF4-FFF2-40B4-BE49-F238E27FC236}">
                <a16:creationId xmlns:a16="http://schemas.microsoft.com/office/drawing/2014/main" id="{00000000-0008-0000-1A00-00000F000000}"/>
              </a:ext>
            </a:extLst>
          </xdr:cNvPr>
          <xdr:cNvCxnSpPr>
            <a:stCxn id="14" idx="1"/>
          </xdr:cNvCxnSpPr>
        </xdr:nvCxnSpPr>
        <xdr:spPr>
          <a:xfrm flipH="1" flipV="1">
            <a:off x="6653893" y="6667500"/>
            <a:ext cx="84858" cy="652896"/>
          </a:xfrm>
          <a:prstGeom prst="straightConnector1">
            <a:avLst/>
          </a:prstGeom>
          <a:ln w="22225">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00000000-0008-0000-1A00-000010000000}"/>
              </a:ext>
            </a:extLst>
          </xdr:cNvPr>
          <xdr:cNvCxnSpPr>
            <a:stCxn id="17" idx="0"/>
          </xdr:cNvCxnSpPr>
        </xdr:nvCxnSpPr>
        <xdr:spPr>
          <a:xfrm flipV="1">
            <a:off x="12111122" y="14954250"/>
            <a:ext cx="257771" cy="805789"/>
          </a:xfrm>
          <a:prstGeom prst="straightConnector1">
            <a:avLst/>
          </a:prstGeom>
          <a:ln w="22225">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角丸四角形 16">
            <a:extLst>
              <a:ext uri="{FF2B5EF4-FFF2-40B4-BE49-F238E27FC236}">
                <a16:creationId xmlns:a16="http://schemas.microsoft.com/office/drawing/2014/main" id="{00000000-0008-0000-1A00-000011000000}"/>
              </a:ext>
            </a:extLst>
          </xdr:cNvPr>
          <xdr:cNvSpPr/>
        </xdr:nvSpPr>
        <xdr:spPr>
          <a:xfrm>
            <a:off x="9636621" y="15760039"/>
            <a:ext cx="4949001" cy="1351559"/>
          </a:xfrm>
          <a:prstGeom prst="roundRect">
            <a:avLst/>
          </a:prstGeom>
          <a:solidFill>
            <a:srgbClr val="FFFFCC"/>
          </a:solidFill>
          <a:ln>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800"/>
              </a:lnSpc>
            </a:pP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同時に複数の訓練科を認定申請する場合で、</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1</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つの訓練科で提出した認定申請書類を他の訓練科で使用略する場合、「受理番号」は空欄のままで提出してください。</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受理後、支部で記入します。</a:t>
            </a:r>
            <a:r>
              <a:rPr kumimoji="1" lang="en-US" altLang="ja-JP" sz="1400" b="0" spc="20" baseline="0">
                <a:solidFill>
                  <a:sysClr val="windowText" lastClr="000000"/>
                </a:solidFill>
                <a:latin typeface="Meiryo UI" panose="020B0604030504040204" pitchFamily="50" charset="-128"/>
                <a:ea typeface="Meiryo UI" panose="020B0604030504040204" pitchFamily="50" charset="-128"/>
              </a:rPr>
              <a:t>)</a:t>
            </a:r>
            <a:endParaRPr kumimoji="1" lang="ja-JP" altLang="en-US" sz="1400" b="0" spc="20" baseline="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18" name="角丸四角形 17">
            <a:extLst>
              <a:ext uri="{FF2B5EF4-FFF2-40B4-BE49-F238E27FC236}">
                <a16:creationId xmlns:a16="http://schemas.microsoft.com/office/drawing/2014/main" id="{00000000-0008-0000-1A00-000012000000}"/>
              </a:ext>
            </a:extLst>
          </xdr:cNvPr>
          <xdr:cNvSpPr/>
        </xdr:nvSpPr>
        <xdr:spPr>
          <a:xfrm>
            <a:off x="4374824" y="26460319"/>
            <a:ext cx="10312606" cy="1652533"/>
          </a:xfrm>
          <a:prstGeom prst="round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a:latin typeface="Meiryo UI" panose="020B0604030504040204" pitchFamily="50" charset="-128"/>
              <a:ea typeface="Meiryo UI" panose="020B0604030504040204" pitchFamily="50" charset="-128"/>
            </a:endParaRPr>
          </a:p>
        </xdr:txBody>
      </xdr:sp>
      <xdr:sp macro="" textlink="">
        <xdr:nvSpPr>
          <xdr:cNvPr id="19" name="角丸四角形 18">
            <a:extLst>
              <a:ext uri="{FF2B5EF4-FFF2-40B4-BE49-F238E27FC236}">
                <a16:creationId xmlns:a16="http://schemas.microsoft.com/office/drawing/2014/main" id="{00000000-0008-0000-1A00-000013000000}"/>
              </a:ext>
            </a:extLst>
          </xdr:cNvPr>
          <xdr:cNvSpPr/>
        </xdr:nvSpPr>
        <xdr:spPr>
          <a:xfrm>
            <a:off x="7852602" y="28286910"/>
            <a:ext cx="4636561" cy="490582"/>
          </a:xfrm>
          <a:prstGeom prst="roundRect">
            <a:avLst/>
          </a:prstGeom>
          <a:solidFill>
            <a:srgbClr val="FFFFCC"/>
          </a:solidFill>
          <a:ln>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0" spc="20" baseline="0">
                <a:solidFill>
                  <a:sysClr val="windowText" lastClr="000000"/>
                </a:solidFill>
                <a:latin typeface="Meiryo UI" panose="020B0604030504040204" pitchFamily="50" charset="-128"/>
                <a:ea typeface="Meiryo UI" panose="020B0604030504040204" pitchFamily="50" charset="-128"/>
              </a:rPr>
              <a:t>複数人いる場合は、記入欄を追加してください。</a:t>
            </a:r>
          </a:p>
        </xdr:txBody>
      </xdr:sp>
      <xdr:cxnSp macro="">
        <xdr:nvCxnSpPr>
          <xdr:cNvPr id="20" name="直線矢印コネクタ 19">
            <a:extLst>
              <a:ext uri="{FF2B5EF4-FFF2-40B4-BE49-F238E27FC236}">
                <a16:creationId xmlns:a16="http://schemas.microsoft.com/office/drawing/2014/main" id="{00000000-0008-0000-1A00-000014000000}"/>
              </a:ext>
            </a:extLst>
          </xdr:cNvPr>
          <xdr:cNvCxnSpPr/>
        </xdr:nvCxnSpPr>
        <xdr:spPr>
          <a:xfrm flipV="1">
            <a:off x="10119336" y="28002832"/>
            <a:ext cx="0" cy="285096"/>
          </a:xfrm>
          <a:prstGeom prst="straightConnector1">
            <a:avLst/>
          </a:prstGeom>
          <a:ln w="19050">
            <a:solidFill>
              <a:srgbClr val="FF3332"/>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角丸四角形 23">
            <a:extLst>
              <a:ext uri="{FF2B5EF4-FFF2-40B4-BE49-F238E27FC236}">
                <a16:creationId xmlns:a16="http://schemas.microsoft.com/office/drawing/2014/main" id="{00000000-0008-0000-1A00-000018000000}"/>
              </a:ext>
            </a:extLst>
          </xdr:cNvPr>
          <xdr:cNvSpPr/>
        </xdr:nvSpPr>
        <xdr:spPr>
          <a:xfrm>
            <a:off x="6926036" y="3347357"/>
            <a:ext cx="7796894" cy="758415"/>
          </a:xfrm>
          <a:prstGeom prst="roundRect">
            <a:avLst/>
          </a:prstGeom>
          <a:noFill/>
          <a:ln w="57150">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a:latin typeface="Meiryo UI" panose="020B0604030504040204" pitchFamily="50" charset="-128"/>
              <a:ea typeface="Meiryo UI" panose="020B0604030504040204" pitchFamily="50" charset="-128"/>
            </a:endParaRPr>
          </a:p>
        </xdr:txBody>
      </xdr:sp>
      <xdr:cxnSp macro="">
        <xdr:nvCxnSpPr>
          <xdr:cNvPr id="25" name="直線矢印コネクタ 24">
            <a:extLst>
              <a:ext uri="{FF2B5EF4-FFF2-40B4-BE49-F238E27FC236}">
                <a16:creationId xmlns:a16="http://schemas.microsoft.com/office/drawing/2014/main" id="{00000000-0008-0000-1A00-000019000000}"/>
              </a:ext>
            </a:extLst>
          </xdr:cNvPr>
          <xdr:cNvCxnSpPr>
            <a:stCxn id="13" idx="0"/>
            <a:endCxn id="24" idx="2"/>
          </xdr:cNvCxnSpPr>
        </xdr:nvCxnSpPr>
        <xdr:spPr>
          <a:xfrm flipV="1">
            <a:off x="10790465" y="4105772"/>
            <a:ext cx="34018" cy="318033"/>
          </a:xfrm>
          <a:prstGeom prst="straightConnector1">
            <a:avLst/>
          </a:prstGeom>
          <a:ln w="22225">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7.xml><?xml version="1.0" encoding="utf-8"?>
<xdr:wsDr xmlns:xdr="http://schemas.openxmlformats.org/drawingml/2006/spreadsheetDrawing" xmlns:a="http://schemas.openxmlformats.org/drawingml/2006/main">
  <xdr:twoCellAnchor>
    <xdr:from>
      <xdr:col>17</xdr:col>
      <xdr:colOff>80720</xdr:colOff>
      <xdr:row>7</xdr:row>
      <xdr:rowOff>193729</xdr:rowOff>
    </xdr:from>
    <xdr:to>
      <xdr:col>20</xdr:col>
      <xdr:colOff>624615</xdr:colOff>
      <xdr:row>13</xdr:row>
      <xdr:rowOff>32288</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7857602" y="2143553"/>
          <a:ext cx="2628189" cy="1384970"/>
          <a:chOff x="11949545" y="3238499"/>
          <a:chExt cx="4139045" cy="2008909"/>
        </a:xfrm>
      </xdr:grpSpPr>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12784511" y="3382486"/>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B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12787606" y="3912524"/>
            <a:ext cx="3030682" cy="484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749089" y="4401358"/>
            <a:ext cx="3030682" cy="484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twoCellAnchor>
    <xdr:from>
      <xdr:col>2</xdr:col>
      <xdr:colOff>56029</xdr:colOff>
      <xdr:row>4</xdr:row>
      <xdr:rowOff>156882</xdr:rowOff>
    </xdr:from>
    <xdr:to>
      <xdr:col>15</xdr:col>
      <xdr:colOff>378198</xdr:colOff>
      <xdr:row>6</xdr:row>
      <xdr:rowOff>25213</xdr:rowOff>
    </xdr:to>
    <xdr:sp macro="" textlink="">
      <xdr:nvSpPr>
        <xdr:cNvPr id="10" name="角丸四角形吹き出し 9">
          <a:extLst>
            <a:ext uri="{FF2B5EF4-FFF2-40B4-BE49-F238E27FC236}">
              <a16:creationId xmlns:a16="http://schemas.microsoft.com/office/drawing/2014/main" id="{00000000-0008-0000-1B00-00000A000000}"/>
            </a:ext>
          </a:extLst>
        </xdr:cNvPr>
        <xdr:cNvSpPr/>
      </xdr:nvSpPr>
      <xdr:spPr>
        <a:xfrm>
          <a:off x="907676" y="1299882"/>
          <a:ext cx="5857875" cy="428625"/>
        </a:xfrm>
        <a:prstGeom prst="wedgeRoundRectCallout">
          <a:avLst>
            <a:gd name="adj1" fmla="val -1931"/>
            <a:gd name="adj2" fmla="val 49375"/>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基礎コースで「職業能力開発講習」を外部委託する場合に提出してください。</a:t>
          </a:r>
        </a:p>
      </xdr:txBody>
    </xdr:sp>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1C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5</xdr:col>
      <xdr:colOff>214312</xdr:colOff>
      <xdr:row>0</xdr:row>
      <xdr:rowOff>381000</xdr:rowOff>
    </xdr:from>
    <xdr:to>
      <xdr:col>26</xdr:col>
      <xdr:colOff>1047750</xdr:colOff>
      <xdr:row>26</xdr:row>
      <xdr:rowOff>214312</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3414712" y="381000"/>
          <a:ext cx="16416338" cy="13244512"/>
          <a:chOff x="3414712" y="381000"/>
          <a:chExt cx="16416338" cy="13244512"/>
        </a:xfrm>
      </xdr:grpSpPr>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3414712" y="381000"/>
            <a:ext cx="12758743" cy="609597"/>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144000" bIns="0" rtlCol="0" anchor="ctr"/>
          <a:lstStyle/>
          <a:p>
            <a:pPr algn="ctr">
              <a:lnSpc>
                <a:spcPts val="1600"/>
              </a:lnSpc>
            </a:pPr>
            <a:r>
              <a:rPr lang="ja-JP" altLang="en-US" sz="2400" kern="700" baseline="0">
                <a:solidFill>
                  <a:schemeClr val="tx1"/>
                </a:solidFill>
                <a:effectLst/>
                <a:latin typeface="メイリオ" panose="020B0604030504040204" pitchFamily="50" charset="-128"/>
                <a:ea typeface="メイリオ" panose="020B0604030504040204" pitchFamily="50" charset="-128"/>
              </a:rPr>
              <a:t>認定基準、当該様式の記２の誓約内容をよく確認し記載してください。</a:t>
            </a:r>
            <a:endParaRPr lang="ja-JP" altLang="ja-JP" sz="2400" kern="700" baseline="0">
              <a:solidFill>
                <a:schemeClr val="tx1"/>
              </a:solidFill>
              <a:effectLst/>
              <a:latin typeface="メイリオ" panose="020B0604030504040204" pitchFamily="50" charset="-128"/>
              <a:ea typeface="メイリオ" panose="020B0604030504040204" pitchFamily="50" charset="-128"/>
            </a:endParaRPr>
          </a:p>
        </xdr:txBody>
      </xdr:sp>
      <xdr:sp macro="" textlink="">
        <xdr:nvSpPr>
          <xdr:cNvPr id="3" name="角丸四角形吹き出し 2">
            <a:extLst>
              <a:ext uri="{FF2B5EF4-FFF2-40B4-BE49-F238E27FC236}">
                <a16:creationId xmlns:a16="http://schemas.microsoft.com/office/drawing/2014/main" id="{00000000-0008-0000-0200-000003000000}"/>
              </a:ext>
            </a:extLst>
          </xdr:cNvPr>
          <xdr:cNvSpPr/>
        </xdr:nvSpPr>
        <xdr:spPr>
          <a:xfrm>
            <a:off x="17668874" y="5915024"/>
            <a:ext cx="2162176" cy="5376863"/>
          </a:xfrm>
          <a:prstGeom prst="wedgeRoundRectCallout">
            <a:avLst>
              <a:gd name="adj1" fmla="val -58016"/>
              <a:gd name="adj2" fmla="val -16922"/>
              <a:gd name="adj3" fmla="val 16667"/>
            </a:avLst>
          </a:prstGeom>
          <a:solidFill>
            <a:srgbClr val="FFFF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3200">
                <a:solidFill>
                  <a:sysClr val="windowText" lastClr="000000"/>
                </a:solidFill>
                <a:latin typeface="メイリオ" panose="020B0604030504040204" pitchFamily="50" charset="-128"/>
                <a:ea typeface="メイリオ" panose="020B0604030504040204" pitchFamily="50" charset="-128"/>
              </a:rPr>
              <a:t>自動表示されますので、入力は不要です。</a:t>
            </a:r>
          </a:p>
        </xdr:txBody>
      </xdr:sp>
      <xdr:sp macro="" textlink="">
        <xdr:nvSpPr>
          <xdr:cNvPr id="4" name="右中かっこ 3">
            <a:extLst>
              <a:ext uri="{FF2B5EF4-FFF2-40B4-BE49-F238E27FC236}">
                <a16:creationId xmlns:a16="http://schemas.microsoft.com/office/drawing/2014/main" id="{00000000-0008-0000-0200-000004000000}"/>
              </a:ext>
            </a:extLst>
          </xdr:cNvPr>
          <xdr:cNvSpPr/>
        </xdr:nvSpPr>
        <xdr:spPr>
          <a:xfrm>
            <a:off x="16659224" y="4057650"/>
            <a:ext cx="1033462" cy="9567862"/>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0</xdr:colOff>
      <xdr:row>6</xdr:row>
      <xdr:rowOff>0</xdr:rowOff>
    </xdr:from>
    <xdr:to>
      <xdr:col>31</xdr:col>
      <xdr:colOff>675409</xdr:colOff>
      <xdr:row>12</xdr:row>
      <xdr:rowOff>147205</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4916150" y="2038350"/>
          <a:ext cx="4104409" cy="1976005"/>
          <a:chOff x="11949545" y="3238499"/>
          <a:chExt cx="4139045" cy="2008909"/>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2</xdr:col>
      <xdr:colOff>0</xdr:colOff>
      <xdr:row>1</xdr:row>
      <xdr:rowOff>121226</xdr:rowOff>
    </xdr:from>
    <xdr:to>
      <xdr:col>24</xdr:col>
      <xdr:colOff>149678</xdr:colOff>
      <xdr:row>65</xdr:row>
      <xdr:rowOff>393229</xdr:rowOff>
    </xdr:to>
    <xdr:grpSp>
      <xdr:nvGrpSpPr>
        <xdr:cNvPr id="58" name="グループ化 57">
          <a:extLst>
            <a:ext uri="{FF2B5EF4-FFF2-40B4-BE49-F238E27FC236}">
              <a16:creationId xmlns:a16="http://schemas.microsoft.com/office/drawing/2014/main" id="{00000000-0008-0000-0300-00003A000000}"/>
            </a:ext>
          </a:extLst>
        </xdr:cNvPr>
        <xdr:cNvGrpSpPr/>
      </xdr:nvGrpSpPr>
      <xdr:grpSpPr>
        <a:xfrm>
          <a:off x="609600" y="445076"/>
          <a:ext cx="13541828" cy="25551353"/>
          <a:chOff x="609600" y="445076"/>
          <a:chExt cx="13541828" cy="25551353"/>
        </a:xfrm>
      </xdr:grpSpPr>
      <xdr:grpSp>
        <xdr:nvGrpSpPr>
          <xdr:cNvPr id="35" name="グループ化 34">
            <a:extLst>
              <a:ext uri="{FF2B5EF4-FFF2-40B4-BE49-F238E27FC236}">
                <a16:creationId xmlns:a16="http://schemas.microsoft.com/office/drawing/2014/main" id="{00000000-0008-0000-0300-000023000000}"/>
              </a:ext>
            </a:extLst>
          </xdr:cNvPr>
          <xdr:cNvGrpSpPr/>
        </xdr:nvGrpSpPr>
        <xdr:grpSpPr>
          <a:xfrm>
            <a:off x="762668" y="445076"/>
            <a:ext cx="13388760" cy="25551353"/>
            <a:chOff x="758250" y="443037"/>
            <a:chExt cx="13280610" cy="25390600"/>
          </a:xfrm>
        </xdr:grpSpPr>
        <xdr:grpSp>
          <xdr:nvGrpSpPr>
            <xdr:cNvPr id="30" name="グループ化 29">
              <a:extLst>
                <a:ext uri="{FF2B5EF4-FFF2-40B4-BE49-F238E27FC236}">
                  <a16:creationId xmlns:a16="http://schemas.microsoft.com/office/drawing/2014/main" id="{00000000-0008-0000-0300-00001E000000}"/>
                </a:ext>
              </a:extLst>
            </xdr:cNvPr>
            <xdr:cNvGrpSpPr/>
          </xdr:nvGrpSpPr>
          <xdr:grpSpPr>
            <a:xfrm>
              <a:off x="758250" y="443037"/>
              <a:ext cx="13231725" cy="25390600"/>
              <a:chOff x="748393" y="440789"/>
              <a:chExt cx="13190720" cy="25261725"/>
            </a:xfrm>
          </xdr:grpSpPr>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748393" y="440789"/>
                <a:ext cx="13190720" cy="25261725"/>
                <a:chOff x="779112" y="129250"/>
                <a:chExt cx="13337136" cy="25543328"/>
              </a:xfrm>
            </xdr:grpSpPr>
            <xdr:cxnSp macro="">
              <xdr:nvCxnSpPr>
                <xdr:cNvPr id="11" name="直線矢印コネクタ 10">
                  <a:extLst>
                    <a:ext uri="{FF2B5EF4-FFF2-40B4-BE49-F238E27FC236}">
                      <a16:creationId xmlns:a16="http://schemas.microsoft.com/office/drawing/2014/main" id="{00000000-0008-0000-0300-00000B000000}"/>
                    </a:ext>
                  </a:extLst>
                </xdr:cNvPr>
                <xdr:cNvCxnSpPr>
                  <a:stCxn id="26" idx="2"/>
                </xdr:cNvCxnSpPr>
              </xdr:nvCxnSpPr>
              <xdr:spPr>
                <a:xfrm>
                  <a:off x="10751942" y="903131"/>
                  <a:ext cx="178371" cy="133308"/>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角丸四角形 13">
                  <a:extLst>
                    <a:ext uri="{FF2B5EF4-FFF2-40B4-BE49-F238E27FC236}">
                      <a16:creationId xmlns:a16="http://schemas.microsoft.com/office/drawing/2014/main" id="{00000000-0008-0000-0300-00000E000000}"/>
                    </a:ext>
                  </a:extLst>
                </xdr:cNvPr>
                <xdr:cNvSpPr/>
              </xdr:nvSpPr>
              <xdr:spPr>
                <a:xfrm>
                  <a:off x="6587675" y="5943742"/>
                  <a:ext cx="7358016" cy="1472443"/>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36000" rtlCol="0" anchor="ctr" anchorCtr="0"/>
                <a:lstStyle/>
                <a:p>
                  <a:pPr algn="l">
                    <a:lnSpc>
                      <a:spcPts val="1600"/>
                    </a:lnSpc>
                  </a:pPr>
                  <a:r>
                    <a:rPr lang="en-US" altLang="ja-JP" sz="1200" kern="700" baseline="0">
                      <a:solidFill>
                        <a:schemeClr val="tx1"/>
                      </a:solidFill>
                      <a:effectLst/>
                      <a:latin typeface="Meiryo UI" panose="020B0604030504040204" pitchFamily="50" charset="-128"/>
                      <a:ea typeface="Meiryo UI" panose="020B0604030504040204" pitchFamily="50" charset="-128"/>
                    </a:rPr>
                    <a:t>1.65</a:t>
                  </a:r>
                  <a:r>
                    <a:rPr lang="ja-JP" altLang="en-US" sz="1200" kern="700" baseline="0">
                      <a:solidFill>
                        <a:schemeClr val="tx1"/>
                      </a:solidFill>
                      <a:effectLst/>
                      <a:latin typeface="Meiryo UI" panose="020B0604030504040204" pitchFamily="50" charset="-128"/>
                      <a:ea typeface="Meiryo UI" panose="020B0604030504040204" pitchFamily="50" charset="-128"/>
                    </a:rPr>
                    <a:t>㎡以上が必要条件になります。</a:t>
                  </a:r>
                </a:p>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教室・実習室及び事務室の平面図を添付してください。</a:t>
                  </a:r>
                  <a:r>
                    <a:rPr lang="en-US" altLang="ja-JP" sz="1200" kern="700" baseline="0">
                      <a:solidFill>
                        <a:schemeClr val="tx1"/>
                      </a:solidFill>
                      <a:effectLst/>
                      <a:latin typeface="Meiryo UI" panose="020B0604030504040204" pitchFamily="50" charset="-128"/>
                      <a:ea typeface="Meiryo UI" panose="020B0604030504040204" pitchFamily="50" charset="-128"/>
                    </a:rPr>
                    <a:t>(</a:t>
                  </a:r>
                  <a:r>
                    <a:rPr lang="ja-JP" altLang="en-US" sz="1200" kern="700" baseline="0">
                      <a:solidFill>
                        <a:schemeClr val="tx1"/>
                      </a:solidFill>
                      <a:effectLst/>
                      <a:latin typeface="Meiryo UI" panose="020B0604030504040204" pitchFamily="50" charset="-128"/>
                      <a:ea typeface="Meiryo UI" panose="020B0604030504040204" pitchFamily="50" charset="-128"/>
                    </a:rPr>
                    <a:t>教室・実習室については、面積を計算するため平面図には必ず内寸法を記載し、面積計算の根拠となる計算式を記載してください。）</a:t>
                  </a:r>
                </a:p>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また、教室設備（プリンタ、ビデオプロジェクター、ホワイトボード、机、いす等）について、平面図に記載してください。</a:t>
                  </a:r>
                  <a:endParaRPr lang="en-US" altLang="ja-JP" sz="1200" kern="700" baseline="0">
                    <a:solidFill>
                      <a:schemeClr val="tx1"/>
                    </a:solidFill>
                    <a:effectLst/>
                    <a:latin typeface="Meiryo UI" panose="020B0604030504040204" pitchFamily="50" charset="-128"/>
                    <a:ea typeface="Meiryo UI" panose="020B0604030504040204" pitchFamily="50" charset="-128"/>
                  </a:endParaRPr>
                </a:p>
                <a:p>
                  <a:pPr algn="l">
                    <a:lnSpc>
                      <a:spcPts val="1600"/>
                    </a:lnSpc>
                  </a:pP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cxnSp macro="">
              <xdr:nvCxnSpPr>
                <xdr:cNvPr id="15" name="直線矢印コネクタ 14">
                  <a:extLst>
                    <a:ext uri="{FF2B5EF4-FFF2-40B4-BE49-F238E27FC236}">
                      <a16:creationId xmlns:a16="http://schemas.microsoft.com/office/drawing/2014/main" id="{00000000-0008-0000-0300-00000F000000}"/>
                    </a:ext>
                  </a:extLst>
                </xdr:cNvPr>
                <xdr:cNvCxnSpPr>
                  <a:stCxn id="14" idx="1"/>
                </xdr:cNvCxnSpPr>
              </xdr:nvCxnSpPr>
              <xdr:spPr>
                <a:xfrm flipH="1" flipV="1">
                  <a:off x="6002280" y="5781371"/>
                  <a:ext cx="585394" cy="898593"/>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角丸四角形 15">
                  <a:extLst>
                    <a:ext uri="{FF2B5EF4-FFF2-40B4-BE49-F238E27FC236}">
                      <a16:creationId xmlns:a16="http://schemas.microsoft.com/office/drawing/2014/main" id="{00000000-0008-0000-0300-000010000000}"/>
                    </a:ext>
                  </a:extLst>
                </xdr:cNvPr>
                <xdr:cNvSpPr/>
              </xdr:nvSpPr>
              <xdr:spPr>
                <a:xfrm>
                  <a:off x="779112" y="7478090"/>
                  <a:ext cx="4028916" cy="614836"/>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教室とは別に実習室を使用する場合は、その面積を入力してください。</a:t>
                  </a: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cxnSp macro="">
              <xdr:nvCxnSpPr>
                <xdr:cNvPr id="17" name="直線矢印コネクタ 16">
                  <a:extLst>
                    <a:ext uri="{FF2B5EF4-FFF2-40B4-BE49-F238E27FC236}">
                      <a16:creationId xmlns:a16="http://schemas.microsoft.com/office/drawing/2014/main" id="{00000000-0008-0000-0300-000011000000}"/>
                    </a:ext>
                  </a:extLst>
                </xdr:cNvPr>
                <xdr:cNvCxnSpPr/>
              </xdr:nvCxnSpPr>
              <xdr:spPr>
                <a:xfrm flipV="1">
                  <a:off x="4309005" y="6201975"/>
                  <a:ext cx="818955" cy="1294316"/>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8114473" y="8516680"/>
                  <a:ext cx="5812898" cy="1027918"/>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bIns="0" rtlCol="0" anchor="t"/>
                <a:lstStyle/>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パソコンを使用する訓練カリキュラムの場合は、講師のパソコン画面を確認するための使用機器等を記載して下さい（画面印刷したものの配付により操作画面を確認する方法は認められません。）。</a:t>
                  </a: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cxnSp macro="">
              <xdr:nvCxnSpPr>
                <xdr:cNvPr id="19" name="直線矢印コネクタ 18">
                  <a:extLst>
                    <a:ext uri="{FF2B5EF4-FFF2-40B4-BE49-F238E27FC236}">
                      <a16:creationId xmlns:a16="http://schemas.microsoft.com/office/drawing/2014/main" id="{00000000-0008-0000-0300-000013000000}"/>
                    </a:ext>
                  </a:extLst>
                </xdr:cNvPr>
                <xdr:cNvCxnSpPr>
                  <a:stCxn id="18" idx="1"/>
                </xdr:cNvCxnSpPr>
              </xdr:nvCxnSpPr>
              <xdr:spPr>
                <a:xfrm flipH="1">
                  <a:off x="6700526" y="9030639"/>
                  <a:ext cx="1413947" cy="496538"/>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角丸四角形 19">
                  <a:extLst>
                    <a:ext uri="{FF2B5EF4-FFF2-40B4-BE49-F238E27FC236}">
                      <a16:creationId xmlns:a16="http://schemas.microsoft.com/office/drawing/2014/main" id="{00000000-0008-0000-0300-000014000000}"/>
                    </a:ext>
                  </a:extLst>
                </xdr:cNvPr>
                <xdr:cNvSpPr/>
              </xdr:nvSpPr>
              <xdr:spPr>
                <a:xfrm>
                  <a:off x="7945169" y="14563087"/>
                  <a:ext cx="5657746" cy="1048418"/>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トイレの水洗タンクの上に付いている手洗い場は、”洗面所”には該当しません。洗面所は洗面台が設けられているものを指します。なお、給湯室は洗面所として代用可能です。平面図には洗面所も記載してください。</a:t>
                  </a: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cxnSp macro="">
              <xdr:nvCxnSpPr>
                <xdr:cNvPr id="21" name="直線矢印コネクタ 20">
                  <a:extLst>
                    <a:ext uri="{FF2B5EF4-FFF2-40B4-BE49-F238E27FC236}">
                      <a16:creationId xmlns:a16="http://schemas.microsoft.com/office/drawing/2014/main" id="{00000000-0008-0000-0300-000015000000}"/>
                    </a:ext>
                  </a:extLst>
                </xdr:cNvPr>
                <xdr:cNvCxnSpPr>
                  <a:stCxn id="20" idx="1"/>
                </xdr:cNvCxnSpPr>
              </xdr:nvCxnSpPr>
              <xdr:spPr>
                <a:xfrm flipH="1">
                  <a:off x="4947841" y="15087296"/>
                  <a:ext cx="2997328" cy="831668"/>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300-000016000000}"/>
                    </a:ext>
                  </a:extLst>
                </xdr:cNvPr>
                <xdr:cNvCxnSpPr>
                  <a:stCxn id="23" idx="1"/>
                </xdr:cNvCxnSpPr>
              </xdr:nvCxnSpPr>
              <xdr:spPr>
                <a:xfrm flipH="1">
                  <a:off x="7314248" y="16846572"/>
                  <a:ext cx="3375614" cy="572103"/>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3" name="角丸四角形 22">
                  <a:extLst>
                    <a:ext uri="{FF2B5EF4-FFF2-40B4-BE49-F238E27FC236}">
                      <a16:creationId xmlns:a16="http://schemas.microsoft.com/office/drawing/2014/main" id="{00000000-0008-0000-0300-000017000000}"/>
                    </a:ext>
                  </a:extLst>
                </xdr:cNvPr>
                <xdr:cNvSpPr/>
              </xdr:nvSpPr>
              <xdr:spPr>
                <a:xfrm>
                  <a:off x="10689862" y="16384539"/>
                  <a:ext cx="3379653" cy="924066"/>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教室、実習室または事務室をプライバシーに配慮の上使用する場合は、こちらを選択してください。</a:t>
                  </a: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sp macro="" textlink="">
              <xdr:nvSpPr>
                <xdr:cNvPr id="24" name="角丸四角形 23">
                  <a:extLst>
                    <a:ext uri="{FF2B5EF4-FFF2-40B4-BE49-F238E27FC236}">
                      <a16:creationId xmlns:a16="http://schemas.microsoft.com/office/drawing/2014/main" id="{00000000-0008-0000-0300-000018000000}"/>
                    </a:ext>
                  </a:extLst>
                </xdr:cNvPr>
                <xdr:cNvSpPr/>
              </xdr:nvSpPr>
              <xdr:spPr>
                <a:xfrm>
                  <a:off x="8359870" y="25283526"/>
                  <a:ext cx="4419419" cy="389052"/>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託児サービス付き訓練として設定する場合のみ記載</a:t>
                  </a: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cxnSp macro="">
              <xdr:nvCxnSpPr>
                <xdr:cNvPr id="25" name="直線矢印コネクタ 24">
                  <a:extLst>
                    <a:ext uri="{FF2B5EF4-FFF2-40B4-BE49-F238E27FC236}">
                      <a16:creationId xmlns:a16="http://schemas.microsoft.com/office/drawing/2014/main" id="{00000000-0008-0000-0300-000019000000}"/>
                    </a:ext>
                  </a:extLst>
                </xdr:cNvPr>
                <xdr:cNvCxnSpPr>
                  <a:stCxn id="24" idx="1"/>
                </xdr:cNvCxnSpPr>
              </xdr:nvCxnSpPr>
              <xdr:spPr>
                <a:xfrm flipH="1">
                  <a:off x="7644444" y="25478052"/>
                  <a:ext cx="715426" cy="3296"/>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 name="角丸四角形 25">
                  <a:extLst>
                    <a:ext uri="{FF2B5EF4-FFF2-40B4-BE49-F238E27FC236}">
                      <a16:creationId xmlns:a16="http://schemas.microsoft.com/office/drawing/2014/main" id="{00000000-0008-0000-0300-00001A000000}"/>
                    </a:ext>
                  </a:extLst>
                </xdr:cNvPr>
                <xdr:cNvSpPr/>
              </xdr:nvSpPr>
              <xdr:spPr>
                <a:xfrm>
                  <a:off x="7387635" y="129250"/>
                  <a:ext cx="6728613" cy="773881"/>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800"/>
                    </a:lnSpc>
                  </a:pPr>
                  <a:r>
                    <a:rPr lang="ja-JP" altLang="en-US" sz="1200" kern="700" baseline="0">
                      <a:solidFill>
                        <a:schemeClr val="tx1"/>
                      </a:solidFill>
                      <a:effectLst/>
                      <a:latin typeface="Meiryo UI" panose="020B0604030504040204" pitchFamily="50" charset="-128"/>
                      <a:ea typeface="Meiryo UI" panose="020B0604030504040204" pitchFamily="50" charset="-128"/>
                    </a:rPr>
                    <a:t>作成者名は原則として申請者、または訓練実施機関に雇用されている方で様式</a:t>
                  </a:r>
                  <a:r>
                    <a:rPr lang="en-US" altLang="ja-JP" sz="1200" kern="700" baseline="0">
                      <a:solidFill>
                        <a:schemeClr val="tx1"/>
                      </a:solidFill>
                      <a:effectLst/>
                      <a:latin typeface="Meiryo UI" panose="020B0604030504040204" pitchFamily="50" charset="-128"/>
                      <a:ea typeface="Meiryo UI" panose="020B0604030504040204" pitchFamily="50" charset="-128"/>
                    </a:rPr>
                    <a:t>4</a:t>
                  </a:r>
                  <a:r>
                    <a:rPr lang="ja-JP" altLang="en-US" sz="1200" kern="700" baseline="0">
                      <a:solidFill>
                        <a:schemeClr val="tx1"/>
                      </a:solidFill>
                      <a:effectLst/>
                      <a:latin typeface="Meiryo UI" panose="020B0604030504040204" pitchFamily="50" charset="-128"/>
                      <a:ea typeface="Meiryo UI" panose="020B0604030504040204" pitchFamily="50" charset="-128"/>
                    </a:rPr>
                    <a:t>号「訓練実施運営体制」に記載されている方のうち申請者が指名した方を記載。</a:t>
                  </a: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grpSp>
          <xdr:sp macro="" textlink="">
            <xdr:nvSpPr>
              <xdr:cNvPr id="27" name="角丸四角形 26">
                <a:extLst>
                  <a:ext uri="{FF2B5EF4-FFF2-40B4-BE49-F238E27FC236}">
                    <a16:creationId xmlns:a16="http://schemas.microsoft.com/office/drawing/2014/main" id="{00000000-0008-0000-0300-00001B000000}"/>
                  </a:ext>
                </a:extLst>
              </xdr:cNvPr>
              <xdr:cNvSpPr/>
            </xdr:nvSpPr>
            <xdr:spPr>
              <a:xfrm>
                <a:off x="8082643" y="3347356"/>
                <a:ext cx="5796641" cy="1230080"/>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介護職員養成研修を求職者支援訓練として実施する場合、県の指定の有無を記載し指定通知書（写）を添付。申請の段階で提出できない場合は様式第</a:t>
                </a:r>
                <a:r>
                  <a:rPr lang="en-US" altLang="ja-JP" sz="1200" kern="700" baseline="0">
                    <a:solidFill>
                      <a:schemeClr val="tx1"/>
                    </a:solidFill>
                    <a:effectLst/>
                    <a:latin typeface="Meiryo UI" panose="020B0604030504040204" pitchFamily="50" charset="-128"/>
                    <a:ea typeface="Meiryo UI" panose="020B0604030504040204" pitchFamily="50" charset="-128"/>
                  </a:rPr>
                  <a:t>5</a:t>
                </a:r>
                <a:r>
                  <a:rPr lang="ja-JP" altLang="en-US" sz="1200" kern="700" baseline="0">
                    <a:solidFill>
                      <a:schemeClr val="tx1"/>
                    </a:solidFill>
                    <a:effectLst/>
                    <a:latin typeface="Meiryo UI" panose="020B0604030504040204" pitchFamily="50" charset="-128"/>
                    <a:ea typeface="Meiryo UI" panose="020B0604030504040204" pitchFamily="50" charset="-128"/>
                  </a:rPr>
                  <a:t>号の「訓練修了後に取得できる資格」欄の資格名の後に</a:t>
                </a:r>
                <a:r>
                  <a:rPr lang="en-US" altLang="ja-JP" sz="1200" kern="700" baseline="0">
                    <a:solidFill>
                      <a:schemeClr val="tx1"/>
                    </a:solidFill>
                    <a:effectLst/>
                    <a:latin typeface="Meiryo UI" panose="020B0604030504040204" pitchFamily="50" charset="-128"/>
                    <a:ea typeface="Meiryo UI" panose="020B0604030504040204" pitchFamily="50" charset="-128"/>
                  </a:rPr>
                  <a:t>『</a:t>
                </a:r>
                <a:r>
                  <a:rPr lang="ja-JP" altLang="en-US" sz="1200" kern="700" baseline="0">
                    <a:solidFill>
                      <a:schemeClr val="tx1"/>
                    </a:solidFill>
                    <a:effectLst/>
                    <a:latin typeface="Meiryo UI" panose="020B0604030504040204" pitchFamily="50" charset="-128"/>
                    <a:ea typeface="Meiryo UI" panose="020B0604030504040204" pitchFamily="50" charset="-128"/>
                  </a:rPr>
                  <a:t>令和〇年〇月〇日時点指定申請中</a:t>
                </a:r>
                <a:r>
                  <a:rPr lang="en-US" altLang="ja-JP" sz="1200" kern="700" baseline="0">
                    <a:solidFill>
                      <a:schemeClr val="tx1"/>
                    </a:solidFill>
                    <a:effectLst/>
                    <a:latin typeface="Meiryo UI" panose="020B0604030504040204" pitchFamily="50" charset="-128"/>
                    <a:ea typeface="Meiryo UI" panose="020B0604030504040204" pitchFamily="50" charset="-128"/>
                  </a:rPr>
                  <a:t>』</a:t>
                </a:r>
                <a:r>
                  <a:rPr lang="ja-JP" altLang="en-US" sz="1200" kern="700" baseline="0">
                    <a:solidFill>
                      <a:schemeClr val="tx1"/>
                    </a:solidFill>
                    <a:effectLst/>
                    <a:latin typeface="Meiryo UI" panose="020B0604030504040204" pitchFamily="50" charset="-128"/>
                    <a:ea typeface="Meiryo UI" panose="020B0604030504040204" pitchFamily="50" charset="-128"/>
                  </a:rPr>
                  <a:t>と記載してください。</a:t>
                </a:r>
                <a:r>
                  <a:rPr lang="en-US" altLang="ja-JP" sz="1200" kern="700" baseline="0">
                    <a:solidFill>
                      <a:schemeClr val="tx1"/>
                    </a:solidFill>
                    <a:effectLst/>
                    <a:latin typeface="Meiryo UI" panose="020B0604030504040204" pitchFamily="50" charset="-128"/>
                    <a:ea typeface="Meiryo UI" panose="020B0604030504040204" pitchFamily="50" charset="-128"/>
                  </a:rPr>
                  <a:t>(</a:t>
                </a:r>
                <a:r>
                  <a:rPr lang="ja-JP" altLang="en-US" sz="1200" kern="700" baseline="0">
                    <a:solidFill>
                      <a:schemeClr val="tx1"/>
                    </a:solidFill>
                    <a:effectLst/>
                    <a:latin typeface="Meiryo UI" panose="020B0604030504040204" pitchFamily="50" charset="-128"/>
                    <a:ea typeface="Meiryo UI" panose="020B0604030504040204" pitchFamily="50" charset="-128"/>
                  </a:rPr>
                  <a:t>日付は申請日</a:t>
                </a:r>
                <a:r>
                  <a:rPr lang="en-US" altLang="ja-JP" sz="1200" kern="700" baseline="0">
                    <a:solidFill>
                      <a:schemeClr val="tx1"/>
                    </a:solidFill>
                    <a:effectLst/>
                    <a:latin typeface="Meiryo UI" panose="020B0604030504040204" pitchFamily="50" charset="-128"/>
                    <a:ea typeface="Meiryo UI" panose="020B0604030504040204" pitchFamily="50" charset="-128"/>
                  </a:rPr>
                  <a:t>)</a:t>
                </a: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cxnSp macro="">
            <xdr:nvCxnSpPr>
              <xdr:cNvPr id="28" name="直線矢印コネクタ 27">
                <a:extLst>
                  <a:ext uri="{FF2B5EF4-FFF2-40B4-BE49-F238E27FC236}">
                    <a16:creationId xmlns:a16="http://schemas.microsoft.com/office/drawing/2014/main" id="{00000000-0008-0000-0300-00001C000000}"/>
                  </a:ext>
                </a:extLst>
              </xdr:cNvPr>
              <xdr:cNvCxnSpPr>
                <a:stCxn id="27" idx="1"/>
              </xdr:cNvCxnSpPr>
            </xdr:nvCxnSpPr>
            <xdr:spPr>
              <a:xfrm flipH="1">
                <a:off x="4109357" y="3962396"/>
                <a:ext cx="3973286" cy="1031425"/>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8101198" y="10030938"/>
              <a:ext cx="5937662" cy="3488376"/>
              <a:chOff x="8101198" y="10030938"/>
              <a:chExt cx="5937662" cy="3488376"/>
            </a:xfrm>
          </xdr:grpSpPr>
          <xdr:sp macro="" textlink="">
            <xdr:nvSpPr>
              <xdr:cNvPr id="31" name="角丸四角形 30">
                <a:extLst>
                  <a:ext uri="{FF2B5EF4-FFF2-40B4-BE49-F238E27FC236}">
                    <a16:creationId xmlns:a16="http://schemas.microsoft.com/office/drawing/2014/main" id="{00000000-0008-0000-0300-00001F000000}"/>
                  </a:ext>
                </a:extLst>
              </xdr:cNvPr>
              <xdr:cNvSpPr/>
            </xdr:nvSpPr>
            <xdr:spPr>
              <a:xfrm>
                <a:off x="8428584" y="10656866"/>
                <a:ext cx="2152827" cy="711283"/>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bIns="0" rtlCol="0" anchor="t"/>
              <a:lstStyle/>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その他を選択した場合は、詳細を記載</a:t>
                </a: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cxnSp macro="">
            <xdr:nvCxnSpPr>
              <xdr:cNvPr id="32" name="直線矢印コネクタ 31">
                <a:extLst>
                  <a:ext uri="{FF2B5EF4-FFF2-40B4-BE49-F238E27FC236}">
                    <a16:creationId xmlns:a16="http://schemas.microsoft.com/office/drawing/2014/main" id="{00000000-0008-0000-0300-000020000000}"/>
                  </a:ext>
                </a:extLst>
              </xdr:cNvPr>
              <xdr:cNvCxnSpPr>
                <a:stCxn id="31" idx="0"/>
              </xdr:cNvCxnSpPr>
            </xdr:nvCxnSpPr>
            <xdr:spPr>
              <a:xfrm flipV="1">
                <a:off x="9504997" y="10408227"/>
                <a:ext cx="1947269" cy="248639"/>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a:extLst>
                  <a:ext uri="{FF2B5EF4-FFF2-40B4-BE49-F238E27FC236}">
                    <a16:creationId xmlns:a16="http://schemas.microsoft.com/office/drawing/2014/main" id="{00000000-0008-0000-0300-000024000000}"/>
                  </a:ext>
                </a:extLst>
              </xdr:cNvPr>
              <xdr:cNvCxnSpPr>
                <a:stCxn id="31" idx="0"/>
              </xdr:cNvCxnSpPr>
            </xdr:nvCxnSpPr>
            <xdr:spPr>
              <a:xfrm flipH="1" flipV="1">
                <a:off x="8101198" y="10030938"/>
                <a:ext cx="1403799" cy="625928"/>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3" name="角丸四角形 42">
                <a:extLst>
                  <a:ext uri="{FF2B5EF4-FFF2-40B4-BE49-F238E27FC236}">
                    <a16:creationId xmlns:a16="http://schemas.microsoft.com/office/drawing/2014/main" id="{00000000-0008-0000-0300-00002B000000}"/>
                  </a:ext>
                </a:extLst>
              </xdr:cNvPr>
              <xdr:cNvSpPr/>
            </xdr:nvSpPr>
            <xdr:spPr>
              <a:xfrm>
                <a:off x="10771909" y="10620575"/>
                <a:ext cx="3266951" cy="2763802"/>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bIns="0" rtlCol="0" anchor="t"/>
              <a:lstStyle/>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訓練期間中にサポートが終了すると判明している場合は、理由書の添付とセキュリティ対策を行う必要があります。</a:t>
                </a:r>
                <a:endParaRPr lang="en-US" altLang="ja-JP" sz="1200" kern="700" baseline="0">
                  <a:solidFill>
                    <a:schemeClr val="tx1"/>
                  </a:solidFill>
                  <a:effectLst/>
                  <a:latin typeface="Meiryo UI" panose="020B0604030504040204" pitchFamily="50" charset="-128"/>
                  <a:ea typeface="Meiryo UI" panose="020B0604030504040204" pitchFamily="50" charset="-128"/>
                </a:endParaRPr>
              </a:p>
              <a:p>
                <a:pPr algn="l">
                  <a:lnSpc>
                    <a:spcPts val="1600"/>
                  </a:lnSpc>
                </a:pPr>
                <a:endParaRPr lang="en-US" altLang="ja-JP" sz="1200" kern="700" baseline="0">
                  <a:solidFill>
                    <a:schemeClr val="tx1"/>
                  </a:solidFill>
                  <a:effectLst/>
                  <a:latin typeface="Meiryo UI" panose="020B0604030504040204" pitchFamily="50" charset="-128"/>
                  <a:ea typeface="Meiryo UI" panose="020B0604030504040204" pitchFamily="50" charset="-128"/>
                </a:endParaRPr>
              </a:p>
              <a:p>
                <a:pPr algn="l">
                  <a:lnSpc>
                    <a:spcPts val="1600"/>
                  </a:lnSpc>
                </a:pPr>
                <a:r>
                  <a:rPr lang="en-US" altLang="ja-JP" sz="1200" kern="700" baseline="0">
                    <a:solidFill>
                      <a:schemeClr val="tx1"/>
                    </a:solidFill>
                    <a:effectLst/>
                    <a:latin typeface="Meiryo UI" panose="020B0604030504040204" pitchFamily="50" charset="-128"/>
                    <a:ea typeface="Meiryo UI" panose="020B0604030504040204" pitchFamily="50" charset="-128"/>
                  </a:rPr>
                  <a:t>※</a:t>
                </a:r>
                <a:r>
                  <a:rPr lang="ja-JP" altLang="en-US" sz="1200" kern="700" baseline="0">
                    <a:solidFill>
                      <a:schemeClr val="tx1"/>
                    </a:solidFill>
                    <a:effectLst/>
                    <a:latin typeface="Meiryo UI" panose="020B0604030504040204" pitchFamily="50" charset="-128"/>
                    <a:ea typeface="Meiryo UI" panose="020B0604030504040204" pitchFamily="50" charset="-128"/>
                  </a:rPr>
                  <a:t>サポート終了後は更新プログラムの提供が無くなり脆弱性が発見されても修正されず、リスクが高まります。セキュリティ対策を講じても充分とは言えません。計画的にバージョンアップし最新の状態にアップデートしましょう。</a:t>
                </a:r>
                <a:endParaRPr lang="en-US" altLang="ja-JP" sz="1200" kern="700" baseline="0">
                  <a:solidFill>
                    <a:schemeClr val="tx1"/>
                  </a:solidFill>
                  <a:effectLst/>
                  <a:latin typeface="Meiryo UI" panose="020B0604030504040204" pitchFamily="50" charset="-128"/>
                  <a:ea typeface="Meiryo UI" panose="020B0604030504040204" pitchFamily="50" charset="-128"/>
                </a:endParaRPr>
              </a:p>
              <a:p>
                <a:pPr algn="l">
                  <a:lnSpc>
                    <a:spcPts val="1600"/>
                  </a:lnSpc>
                </a:pP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cxnSp macro="">
            <xdr:nvCxnSpPr>
              <xdr:cNvPr id="45" name="直線矢印コネクタ 44">
                <a:extLst>
                  <a:ext uri="{FF2B5EF4-FFF2-40B4-BE49-F238E27FC236}">
                    <a16:creationId xmlns:a16="http://schemas.microsoft.com/office/drawing/2014/main" id="{00000000-0008-0000-0300-00002D000000}"/>
                  </a:ext>
                </a:extLst>
              </xdr:cNvPr>
              <xdr:cNvCxnSpPr>
                <a:stCxn id="43" idx="1"/>
              </xdr:cNvCxnSpPr>
            </xdr:nvCxnSpPr>
            <xdr:spPr>
              <a:xfrm flipH="1">
                <a:off x="9075965" y="12002476"/>
                <a:ext cx="1695944" cy="64586"/>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8" name="直線矢印コネクタ 47">
                <a:extLst>
                  <a:ext uri="{FF2B5EF4-FFF2-40B4-BE49-F238E27FC236}">
                    <a16:creationId xmlns:a16="http://schemas.microsoft.com/office/drawing/2014/main" id="{00000000-0008-0000-0300-000030000000}"/>
                  </a:ext>
                </a:extLst>
              </xdr:cNvPr>
              <xdr:cNvCxnSpPr>
                <a:stCxn id="43" idx="1"/>
              </xdr:cNvCxnSpPr>
            </xdr:nvCxnSpPr>
            <xdr:spPr>
              <a:xfrm flipH="1">
                <a:off x="8701150" y="12002476"/>
                <a:ext cx="2070759" cy="1516838"/>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grpSp>
      </xdr:grpSp>
      <xdr:grpSp>
        <xdr:nvGrpSpPr>
          <xdr:cNvPr id="54" name="グループ化 53">
            <a:extLst>
              <a:ext uri="{FF2B5EF4-FFF2-40B4-BE49-F238E27FC236}">
                <a16:creationId xmlns:a16="http://schemas.microsoft.com/office/drawing/2014/main" id="{00000000-0008-0000-0300-000036000000}"/>
              </a:ext>
            </a:extLst>
          </xdr:cNvPr>
          <xdr:cNvGrpSpPr/>
        </xdr:nvGrpSpPr>
        <xdr:grpSpPr>
          <a:xfrm>
            <a:off x="609600" y="5505450"/>
            <a:ext cx="3186546" cy="1489364"/>
            <a:chOff x="1627909" y="4970318"/>
            <a:chExt cx="3186546" cy="1489364"/>
          </a:xfrm>
        </xdr:grpSpPr>
        <xdr:sp macro="" textlink="">
          <xdr:nvSpPr>
            <xdr:cNvPr id="55" name="角丸四角形 26">
              <a:extLst>
                <a:ext uri="{FF2B5EF4-FFF2-40B4-BE49-F238E27FC236}">
                  <a16:creationId xmlns:a16="http://schemas.microsoft.com/office/drawing/2014/main" id="{00000000-0008-0000-0300-000037000000}"/>
                </a:ext>
              </a:extLst>
            </xdr:cNvPr>
            <xdr:cNvSpPr/>
          </xdr:nvSpPr>
          <xdr:spPr>
            <a:xfrm>
              <a:off x="1627909" y="5640467"/>
              <a:ext cx="2874818" cy="819215"/>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600"/>
                </a:lnSpc>
              </a:pPr>
              <a:r>
                <a:rPr lang="ja-JP" altLang="en-US" sz="1200" kern="700" baseline="0">
                  <a:solidFill>
                    <a:schemeClr val="tx1"/>
                  </a:solidFill>
                  <a:effectLst/>
                  <a:latin typeface="Meiryo UI" panose="020B0604030504040204" pitchFamily="50" charset="-128"/>
                  <a:ea typeface="Meiryo UI" panose="020B0604030504040204" pitchFamily="50" charset="-128"/>
                </a:rPr>
                <a:t>複数の教室を使用する場合は、行を挿入して増やしてすべて記載して下さい。</a:t>
              </a:r>
              <a:endParaRPr lang="ja-JP" altLang="ja-JP" sz="1200" kern="700" baseline="0">
                <a:solidFill>
                  <a:schemeClr val="tx1"/>
                </a:solidFill>
                <a:effectLst/>
                <a:latin typeface="Meiryo UI" panose="020B0604030504040204" pitchFamily="50" charset="-128"/>
                <a:ea typeface="Meiryo UI" panose="020B0604030504040204" pitchFamily="50" charset="-128"/>
              </a:endParaRPr>
            </a:p>
          </xdr:txBody>
        </xdr:sp>
        <xdr:cxnSp macro="">
          <xdr:nvCxnSpPr>
            <xdr:cNvPr id="56" name="直線矢印コネクタ 55">
              <a:extLst>
                <a:ext uri="{FF2B5EF4-FFF2-40B4-BE49-F238E27FC236}">
                  <a16:creationId xmlns:a16="http://schemas.microsoft.com/office/drawing/2014/main" id="{00000000-0008-0000-0300-000038000000}"/>
                </a:ext>
              </a:extLst>
            </xdr:cNvPr>
            <xdr:cNvCxnSpPr>
              <a:stCxn id="55" idx="0"/>
              <a:endCxn id="57" idx="1"/>
            </xdr:cNvCxnSpPr>
          </xdr:nvCxnSpPr>
          <xdr:spPr>
            <a:xfrm flipV="1">
              <a:off x="3065318" y="5359977"/>
              <a:ext cx="1472046" cy="280490"/>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7" name="左中かっこ 56">
              <a:extLst>
                <a:ext uri="{FF2B5EF4-FFF2-40B4-BE49-F238E27FC236}">
                  <a16:creationId xmlns:a16="http://schemas.microsoft.com/office/drawing/2014/main" id="{00000000-0008-0000-0300-000039000000}"/>
                </a:ext>
              </a:extLst>
            </xdr:cNvPr>
            <xdr:cNvSpPr/>
          </xdr:nvSpPr>
          <xdr:spPr>
            <a:xfrm>
              <a:off x="4537364" y="4970318"/>
              <a:ext cx="277091" cy="779317"/>
            </a:xfrm>
            <a:prstGeom prst="leftBrace">
              <a:avLst/>
            </a:prstGeom>
            <a:ln w="28575">
              <a:solidFill>
                <a:srgbClr val="FF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rtlCol="0" anchor="ctr"/>
            <a:lstStyle/>
            <a:p>
              <a:pPr algn="l"/>
              <a:endParaRPr kumimoji="1" lang="ja-JP" altLang="en-US" sz="11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523875</xdr:colOff>
      <xdr:row>50</xdr:row>
      <xdr:rowOff>19050</xdr:rowOff>
    </xdr:to>
    <xdr:pic>
      <xdr:nvPicPr>
        <xdr:cNvPr id="2" name="図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2182475" cy="859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85727</xdr:rowOff>
    </xdr:to>
    <xdr:sp macro="" textlink="">
      <xdr:nvSpPr>
        <xdr:cNvPr id="3" name="Text Box 1">
          <a:extLst>
            <a:ext uri="{FF2B5EF4-FFF2-40B4-BE49-F238E27FC236}">
              <a16:creationId xmlns:a16="http://schemas.microsoft.com/office/drawing/2014/main" id="{00000000-0008-0000-05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85727</xdr:rowOff>
    </xdr:to>
    <xdr:sp macro="" textlink="">
      <xdr:nvSpPr>
        <xdr:cNvPr id="4" name="Text Box 1">
          <a:extLst>
            <a:ext uri="{FF2B5EF4-FFF2-40B4-BE49-F238E27FC236}">
              <a16:creationId xmlns:a16="http://schemas.microsoft.com/office/drawing/2014/main" id="{00000000-0008-0000-05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20</xdr:col>
      <xdr:colOff>1</xdr:colOff>
      <xdr:row>7</xdr:row>
      <xdr:rowOff>137584</xdr:rowOff>
    </xdr:from>
    <xdr:to>
      <xdr:col>25</xdr:col>
      <xdr:colOff>52918</xdr:colOff>
      <xdr:row>12</xdr:row>
      <xdr:rowOff>177992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10314215" y="2083405"/>
          <a:ext cx="3454703" cy="1591623"/>
          <a:chOff x="11949545" y="3238499"/>
          <a:chExt cx="4139045" cy="2008909"/>
        </a:xfrm>
      </xdr:grpSpPr>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500-00000B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2" name="正方形/長方形 11">
            <a:extLst>
              <a:ext uri="{FF2B5EF4-FFF2-40B4-BE49-F238E27FC236}">
                <a16:creationId xmlns:a16="http://schemas.microsoft.com/office/drawing/2014/main" id="{00000000-0008-0000-0500-00000C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00000000-0008-0000-0500-00000E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テキスト ボックス 15">
            <a:extLst>
              <a:ext uri="{FF2B5EF4-FFF2-40B4-BE49-F238E27FC236}">
                <a16:creationId xmlns:a16="http://schemas.microsoft.com/office/drawing/2014/main" id="{00000000-0008-0000-0500-000010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0</xdr:col>
      <xdr:colOff>528638</xdr:colOff>
      <xdr:row>3</xdr:row>
      <xdr:rowOff>238125</xdr:rowOff>
    </xdr:from>
    <xdr:to>
      <xdr:col>18</xdr:col>
      <xdr:colOff>603775</xdr:colOff>
      <xdr:row>48</xdr:row>
      <xdr:rowOff>149679</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28638" y="1000125"/>
          <a:ext cx="9055851" cy="11981090"/>
          <a:chOff x="361950" y="1501492"/>
          <a:chExt cx="8936832" cy="11795975"/>
        </a:xfrm>
      </xdr:grpSpPr>
      <xdr:grpSp>
        <xdr:nvGrpSpPr>
          <xdr:cNvPr id="18" name="グループ化 17">
            <a:extLst>
              <a:ext uri="{FF2B5EF4-FFF2-40B4-BE49-F238E27FC236}">
                <a16:creationId xmlns:a16="http://schemas.microsoft.com/office/drawing/2014/main" id="{00000000-0008-0000-0500-000012000000}"/>
              </a:ext>
            </a:extLst>
          </xdr:cNvPr>
          <xdr:cNvGrpSpPr/>
        </xdr:nvGrpSpPr>
        <xdr:grpSpPr>
          <a:xfrm>
            <a:off x="361950" y="1501492"/>
            <a:ext cx="8936832" cy="11648610"/>
            <a:chOff x="373871" y="972935"/>
            <a:chExt cx="8936832" cy="11362263"/>
          </a:xfrm>
        </xdr:grpSpPr>
        <xdr:sp macro="" textlink="">
          <xdr:nvSpPr>
            <xdr:cNvPr id="24" name="角丸四角形 23">
              <a:extLst>
                <a:ext uri="{FF2B5EF4-FFF2-40B4-BE49-F238E27FC236}">
                  <a16:creationId xmlns:a16="http://schemas.microsoft.com/office/drawing/2014/main" id="{00000000-0008-0000-0500-000018000000}"/>
                </a:ext>
              </a:extLst>
            </xdr:cNvPr>
            <xdr:cNvSpPr/>
          </xdr:nvSpPr>
          <xdr:spPr>
            <a:xfrm>
              <a:off x="5595953" y="995907"/>
              <a:ext cx="3619500" cy="812948"/>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600"/>
                </a:lnSpc>
              </a:pPr>
              <a:r>
                <a:rPr lang="ja-JP" altLang="en-US" sz="1100" kern="700" baseline="0">
                  <a:solidFill>
                    <a:schemeClr val="tx1"/>
                  </a:solidFill>
                  <a:effectLst/>
                  <a:latin typeface="メイリオ" panose="020B0604030504040204" pitchFamily="50" charset="-128"/>
                  <a:ea typeface="メイリオ" panose="020B0604030504040204" pitchFamily="50" charset="-128"/>
                </a:rPr>
                <a:t>求職者支援訓練の実施機関番号を付与されていない場合は、「初回の申請」欄にチェックを入れてください。</a:t>
              </a:r>
              <a:endParaRPr lang="ja-JP" altLang="ja-JP" sz="1100" kern="700" baseline="0">
                <a:solidFill>
                  <a:schemeClr val="tx1"/>
                </a:solidFill>
                <a:effectLst/>
                <a:latin typeface="メイリオ" panose="020B0604030504040204" pitchFamily="50" charset="-128"/>
                <a:ea typeface="メイリオ" panose="020B0604030504040204" pitchFamily="50" charset="-128"/>
              </a:endParaRPr>
            </a:p>
          </xdr:txBody>
        </xdr:sp>
        <xdr:cxnSp macro="">
          <xdr:nvCxnSpPr>
            <xdr:cNvPr id="25" name="直線矢印コネクタ 24">
              <a:extLst>
                <a:ext uri="{FF2B5EF4-FFF2-40B4-BE49-F238E27FC236}">
                  <a16:creationId xmlns:a16="http://schemas.microsoft.com/office/drawing/2014/main" id="{00000000-0008-0000-0500-000019000000}"/>
                </a:ext>
              </a:extLst>
            </xdr:cNvPr>
            <xdr:cNvCxnSpPr>
              <a:stCxn id="24" idx="1"/>
            </xdr:cNvCxnSpPr>
          </xdr:nvCxnSpPr>
          <xdr:spPr>
            <a:xfrm flipH="1" flipV="1">
              <a:off x="5512608" y="972935"/>
              <a:ext cx="83345" cy="429447"/>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7" name="角丸四角形 26">
              <a:extLst>
                <a:ext uri="{FF2B5EF4-FFF2-40B4-BE49-F238E27FC236}">
                  <a16:creationId xmlns:a16="http://schemas.microsoft.com/office/drawing/2014/main" id="{00000000-0008-0000-0500-00001B000000}"/>
                </a:ext>
              </a:extLst>
            </xdr:cNvPr>
            <xdr:cNvSpPr/>
          </xdr:nvSpPr>
          <xdr:spPr>
            <a:xfrm>
              <a:off x="6167452" y="2807527"/>
              <a:ext cx="3143251" cy="621507"/>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600"/>
                </a:lnSpc>
              </a:pPr>
              <a:r>
                <a:rPr lang="ja-JP" altLang="en-US" sz="1100" kern="700" baseline="0">
                  <a:solidFill>
                    <a:schemeClr val="tx1"/>
                  </a:solidFill>
                  <a:effectLst/>
                  <a:latin typeface="メイリオ" panose="020B0604030504040204" pitchFamily="50" charset="-128"/>
                  <a:ea typeface="メイリオ" panose="020B0604030504040204" pitchFamily="50" charset="-128"/>
                </a:rPr>
                <a:t>「代表者氏名・役員一覧」の記載内</a:t>
              </a:r>
            </a:p>
            <a:p>
              <a:pPr algn="l">
                <a:lnSpc>
                  <a:spcPts val="1600"/>
                </a:lnSpc>
              </a:pPr>
              <a:r>
                <a:rPr lang="ja-JP" altLang="en-US" sz="1100" kern="700" baseline="0">
                  <a:solidFill>
                    <a:schemeClr val="tx1"/>
                  </a:solidFill>
                  <a:effectLst/>
                  <a:latin typeface="メイリオ" panose="020B0604030504040204" pitchFamily="50" charset="-128"/>
                  <a:ea typeface="メイリオ" panose="020B0604030504040204" pitchFamily="50" charset="-128"/>
                </a:rPr>
                <a:t>容と一致するよう記載してください。</a:t>
              </a:r>
              <a:endParaRPr lang="ja-JP" altLang="ja-JP" sz="1100" kern="700" baseline="0">
                <a:solidFill>
                  <a:schemeClr val="tx1"/>
                </a:solidFill>
                <a:effectLst/>
                <a:latin typeface="メイリオ" panose="020B0604030504040204" pitchFamily="50" charset="-128"/>
                <a:ea typeface="メイリオ" panose="020B0604030504040204" pitchFamily="50" charset="-128"/>
              </a:endParaRPr>
            </a:p>
          </xdr:txBody>
        </xdr:sp>
        <xdr:cxnSp macro="">
          <xdr:nvCxnSpPr>
            <xdr:cNvPr id="28" name="直線矢印コネクタ 27">
              <a:extLst>
                <a:ext uri="{FF2B5EF4-FFF2-40B4-BE49-F238E27FC236}">
                  <a16:creationId xmlns:a16="http://schemas.microsoft.com/office/drawing/2014/main" id="{00000000-0008-0000-0500-00001C000000}"/>
                </a:ext>
              </a:extLst>
            </xdr:cNvPr>
            <xdr:cNvCxnSpPr/>
          </xdr:nvCxnSpPr>
          <xdr:spPr>
            <a:xfrm flipH="1">
              <a:off x="5293536" y="3073719"/>
              <a:ext cx="873915" cy="4654"/>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9" name="角丸四角形 28">
              <a:extLst>
                <a:ext uri="{FF2B5EF4-FFF2-40B4-BE49-F238E27FC236}">
                  <a16:creationId xmlns:a16="http://schemas.microsoft.com/office/drawing/2014/main" id="{00000000-0008-0000-0500-00001D000000}"/>
                </a:ext>
              </a:extLst>
            </xdr:cNvPr>
            <xdr:cNvSpPr/>
          </xdr:nvSpPr>
          <xdr:spPr>
            <a:xfrm>
              <a:off x="373871" y="4624420"/>
              <a:ext cx="1638300" cy="621509"/>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600"/>
                </a:lnSpc>
              </a:pPr>
              <a:r>
                <a:rPr lang="ja-JP" altLang="en-US" sz="1100" kern="700" baseline="0">
                  <a:solidFill>
                    <a:schemeClr val="tx1"/>
                  </a:solidFill>
                  <a:effectLst/>
                  <a:latin typeface="メイリオ" panose="020B0604030504040204" pitchFamily="50" charset="-128"/>
                  <a:ea typeface="メイリオ" panose="020B0604030504040204" pitchFamily="50" charset="-128"/>
                </a:rPr>
                <a:t>加盟団体がない場合、空白で結構です。</a:t>
              </a:r>
              <a:endParaRPr lang="ja-JP" altLang="ja-JP" sz="1100" kern="700" baseline="0">
                <a:solidFill>
                  <a:schemeClr val="tx1"/>
                </a:solidFill>
                <a:effectLst/>
                <a:latin typeface="メイリオ" panose="020B0604030504040204" pitchFamily="50" charset="-128"/>
                <a:ea typeface="メイリオ" panose="020B0604030504040204" pitchFamily="50" charset="-128"/>
              </a:endParaRPr>
            </a:p>
          </xdr:txBody>
        </xdr:sp>
        <xdr:cxnSp macro="">
          <xdr:nvCxnSpPr>
            <xdr:cNvPr id="30" name="直線矢印コネクタ 29">
              <a:extLst>
                <a:ext uri="{FF2B5EF4-FFF2-40B4-BE49-F238E27FC236}">
                  <a16:creationId xmlns:a16="http://schemas.microsoft.com/office/drawing/2014/main" id="{00000000-0008-0000-0500-00001E000000}"/>
                </a:ext>
              </a:extLst>
            </xdr:cNvPr>
            <xdr:cNvCxnSpPr/>
          </xdr:nvCxnSpPr>
          <xdr:spPr>
            <a:xfrm flipV="1">
              <a:off x="1833577" y="4267200"/>
              <a:ext cx="314330" cy="352459"/>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1" name="角丸四角形 30">
              <a:extLst>
                <a:ext uri="{FF2B5EF4-FFF2-40B4-BE49-F238E27FC236}">
                  <a16:creationId xmlns:a16="http://schemas.microsoft.com/office/drawing/2014/main" id="{00000000-0008-0000-0500-00001F000000}"/>
                </a:ext>
              </a:extLst>
            </xdr:cNvPr>
            <xdr:cNvSpPr/>
          </xdr:nvSpPr>
          <xdr:spPr>
            <a:xfrm>
              <a:off x="4810140" y="6174541"/>
              <a:ext cx="4455284" cy="376330"/>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600"/>
                </a:lnSpc>
              </a:pPr>
              <a:r>
                <a:rPr lang="ja-JP" altLang="en-US" sz="1100" kern="700" baseline="0">
                  <a:solidFill>
                    <a:schemeClr val="tx1"/>
                  </a:solidFill>
                  <a:effectLst/>
                  <a:latin typeface="メイリオ" panose="020B0604030504040204" pitchFamily="50" charset="-128"/>
                  <a:ea typeface="メイリオ" panose="020B0604030504040204" pitchFamily="50" charset="-128"/>
                </a:rPr>
                <a:t>訓練実施施設の代表者の役員名・氏名を記入してください。</a:t>
              </a:r>
              <a:endParaRPr lang="ja-JP" altLang="ja-JP" sz="1100" kern="700" baseline="0">
                <a:solidFill>
                  <a:schemeClr val="tx1"/>
                </a:solidFill>
                <a:effectLst/>
                <a:latin typeface="メイリオ" panose="020B0604030504040204" pitchFamily="50" charset="-128"/>
                <a:ea typeface="メイリオ" panose="020B0604030504040204" pitchFamily="50" charset="-128"/>
              </a:endParaRPr>
            </a:p>
          </xdr:txBody>
        </xdr:sp>
        <xdr:cxnSp macro="">
          <xdr:nvCxnSpPr>
            <xdr:cNvPr id="32" name="直線矢印コネクタ 31">
              <a:extLst>
                <a:ext uri="{FF2B5EF4-FFF2-40B4-BE49-F238E27FC236}">
                  <a16:creationId xmlns:a16="http://schemas.microsoft.com/office/drawing/2014/main" id="{00000000-0008-0000-0500-000020000000}"/>
                </a:ext>
              </a:extLst>
            </xdr:cNvPr>
            <xdr:cNvCxnSpPr>
              <a:stCxn id="31" idx="1"/>
            </xdr:cNvCxnSpPr>
          </xdr:nvCxnSpPr>
          <xdr:spPr>
            <a:xfrm flipH="1">
              <a:off x="3655233" y="6362707"/>
              <a:ext cx="1154906" cy="9266"/>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3" name="角丸四角形 32">
              <a:extLst>
                <a:ext uri="{FF2B5EF4-FFF2-40B4-BE49-F238E27FC236}">
                  <a16:creationId xmlns:a16="http://schemas.microsoft.com/office/drawing/2014/main" id="{00000000-0008-0000-0500-000021000000}"/>
                </a:ext>
              </a:extLst>
            </xdr:cNvPr>
            <xdr:cNvSpPr/>
          </xdr:nvSpPr>
          <xdr:spPr>
            <a:xfrm>
              <a:off x="2893232" y="7901478"/>
              <a:ext cx="6381751" cy="796258"/>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600"/>
                </a:lnSpc>
              </a:pPr>
              <a:r>
                <a:rPr lang="ja-JP" altLang="en-US" sz="1100" kern="700" baseline="0">
                  <a:solidFill>
                    <a:schemeClr val="tx1"/>
                  </a:solidFill>
                  <a:effectLst/>
                  <a:latin typeface="メイリオ" panose="020B0604030504040204" pitchFamily="50" charset="-128"/>
                  <a:ea typeface="メイリオ" panose="020B0604030504040204" pitchFamily="50" charset="-128"/>
                </a:rPr>
                <a:t>申請する職業訓練を開始しようとする日から溯って</a:t>
              </a:r>
              <a:r>
                <a:rPr lang="en-US" altLang="ja-JP" sz="1100" kern="700" baseline="0">
                  <a:solidFill>
                    <a:schemeClr val="tx1"/>
                  </a:solidFill>
                  <a:effectLst/>
                  <a:latin typeface="メイリオ" panose="020B0604030504040204" pitchFamily="50" charset="-128"/>
                  <a:ea typeface="メイリオ" panose="020B0604030504040204" pitchFamily="50" charset="-128"/>
                </a:rPr>
                <a:t>3</a:t>
              </a:r>
              <a:r>
                <a:rPr lang="ja-JP" altLang="en-US" sz="1100" kern="700" baseline="0">
                  <a:solidFill>
                    <a:schemeClr val="tx1"/>
                  </a:solidFill>
                  <a:effectLst/>
                  <a:latin typeface="メイリオ" panose="020B0604030504040204" pitchFamily="50" charset="-128"/>
                  <a:ea typeface="メイリオ" panose="020B0604030504040204" pitchFamily="50" charset="-128"/>
                </a:rPr>
                <a:t>年間に実施した職業訓練実績を記入してください。様式</a:t>
              </a:r>
              <a:r>
                <a:rPr lang="en-US" altLang="ja-JP" sz="1100" kern="700" baseline="0">
                  <a:solidFill>
                    <a:schemeClr val="tx1"/>
                  </a:solidFill>
                  <a:effectLst/>
                  <a:latin typeface="メイリオ" panose="020B0604030504040204" pitchFamily="50" charset="-128"/>
                  <a:ea typeface="メイリオ" panose="020B0604030504040204" pitchFamily="50" charset="-128"/>
                </a:rPr>
                <a:t>14</a:t>
              </a:r>
              <a:r>
                <a:rPr lang="ja-JP" altLang="en-US" sz="1100" kern="700" baseline="0">
                  <a:solidFill>
                    <a:schemeClr val="tx1"/>
                  </a:solidFill>
                  <a:effectLst/>
                  <a:latin typeface="メイリオ" panose="020B0604030504040204" pitchFamily="50" charset="-128"/>
                  <a:ea typeface="メイリオ" panose="020B0604030504040204" pitchFamily="50" charset="-128"/>
                </a:rPr>
                <a:t>号に記入する実績がこれに当たる場合であっても記入が必要です。</a:t>
              </a:r>
              <a:endParaRPr lang="ja-JP" altLang="ja-JP" sz="1100" kern="700" baseline="0">
                <a:solidFill>
                  <a:schemeClr val="tx1"/>
                </a:solidFill>
                <a:effectLst/>
                <a:latin typeface="メイリオ" panose="020B0604030504040204" pitchFamily="50" charset="-128"/>
                <a:ea typeface="メイリオ" panose="020B0604030504040204" pitchFamily="50" charset="-128"/>
              </a:endParaRPr>
            </a:p>
          </xdr:txBody>
        </xdr:sp>
        <xdr:cxnSp macro="">
          <xdr:nvCxnSpPr>
            <xdr:cNvPr id="34" name="直線矢印コネクタ 33">
              <a:extLst>
                <a:ext uri="{FF2B5EF4-FFF2-40B4-BE49-F238E27FC236}">
                  <a16:creationId xmlns:a16="http://schemas.microsoft.com/office/drawing/2014/main" id="{00000000-0008-0000-0500-000022000000}"/>
                </a:ext>
              </a:extLst>
            </xdr:cNvPr>
            <xdr:cNvCxnSpPr>
              <a:stCxn id="33" idx="1"/>
            </xdr:cNvCxnSpPr>
          </xdr:nvCxnSpPr>
          <xdr:spPr>
            <a:xfrm flipH="1" flipV="1">
              <a:off x="2297922" y="8000921"/>
              <a:ext cx="595310" cy="298687"/>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5" name="角丸四角形 34">
              <a:extLst>
                <a:ext uri="{FF2B5EF4-FFF2-40B4-BE49-F238E27FC236}">
                  <a16:creationId xmlns:a16="http://schemas.microsoft.com/office/drawing/2014/main" id="{00000000-0008-0000-0500-000023000000}"/>
                </a:ext>
              </a:extLst>
            </xdr:cNvPr>
            <xdr:cNvSpPr/>
          </xdr:nvSpPr>
          <xdr:spPr>
            <a:xfrm>
              <a:off x="476265" y="8992810"/>
              <a:ext cx="4619611" cy="914400"/>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lang="ja-JP" altLang="en-US" sz="1100" kern="700" baseline="0">
                  <a:solidFill>
                    <a:schemeClr val="tx1"/>
                  </a:solidFill>
                  <a:effectLst/>
                  <a:latin typeface="メイリオ" panose="020B0604030504040204" pitchFamily="50" charset="-128"/>
                  <a:ea typeface="メイリオ" panose="020B0604030504040204" pitchFamily="50" charset="-128"/>
                </a:rPr>
                <a:t>事務室と訓練実施施設が同一建物内の場合は、「同一建物」としてください。（同一建物の場合でも事務所と訓練実施施設が異なるフロアであれば、フロア階も記入してください）</a:t>
              </a:r>
              <a:endParaRPr lang="ja-JP" altLang="ja-JP" sz="1100" kern="700" baseline="0">
                <a:solidFill>
                  <a:schemeClr val="tx1"/>
                </a:solidFill>
                <a:effectLst/>
                <a:latin typeface="メイリオ" panose="020B0604030504040204" pitchFamily="50" charset="-128"/>
                <a:ea typeface="メイリオ" panose="020B0604030504040204" pitchFamily="50" charset="-128"/>
              </a:endParaRPr>
            </a:p>
          </xdr:txBody>
        </xdr:sp>
        <xdr:cxnSp macro="">
          <xdr:nvCxnSpPr>
            <xdr:cNvPr id="36" name="直線矢印コネクタ 35">
              <a:extLst>
                <a:ext uri="{FF2B5EF4-FFF2-40B4-BE49-F238E27FC236}">
                  <a16:creationId xmlns:a16="http://schemas.microsoft.com/office/drawing/2014/main" id="{00000000-0008-0000-0500-000024000000}"/>
                </a:ext>
              </a:extLst>
            </xdr:cNvPr>
            <xdr:cNvCxnSpPr/>
          </xdr:nvCxnSpPr>
          <xdr:spPr>
            <a:xfrm>
              <a:off x="2164574" y="9917343"/>
              <a:ext cx="50004" cy="194070"/>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7" name="角丸四角形 36">
              <a:extLst>
                <a:ext uri="{FF2B5EF4-FFF2-40B4-BE49-F238E27FC236}">
                  <a16:creationId xmlns:a16="http://schemas.microsoft.com/office/drawing/2014/main" id="{00000000-0008-0000-0500-000025000000}"/>
                </a:ext>
              </a:extLst>
            </xdr:cNvPr>
            <xdr:cNvSpPr/>
          </xdr:nvSpPr>
          <xdr:spPr>
            <a:xfrm>
              <a:off x="3061546" y="11593194"/>
              <a:ext cx="4068776" cy="742004"/>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lang="ja-JP" altLang="en-US" sz="1000" kern="700" baseline="0">
                  <a:solidFill>
                    <a:schemeClr val="tx1"/>
                  </a:solidFill>
                  <a:effectLst/>
                  <a:latin typeface="メイリオ" panose="020B0604030504040204" pitchFamily="50" charset="-128"/>
                  <a:ea typeface="メイリオ" panose="020B0604030504040204" pitchFamily="50" charset="-128"/>
                </a:rPr>
                <a:t>苦情を処理する者が講師と兼務することとしていない場合、チェックを記入。申請者と直接の雇用関係にある場合は雇用形態にチェックを記入。</a:t>
              </a:r>
              <a:endParaRPr lang="ja-JP" altLang="ja-JP" sz="1000" kern="700" baseline="0">
                <a:solidFill>
                  <a:schemeClr val="tx1"/>
                </a:solidFill>
                <a:effectLst/>
                <a:latin typeface="メイリオ" panose="020B0604030504040204" pitchFamily="50" charset="-128"/>
                <a:ea typeface="メイリオ" panose="020B0604030504040204" pitchFamily="50" charset="-128"/>
              </a:endParaRPr>
            </a:p>
          </xdr:txBody>
        </xdr:sp>
        <xdr:sp macro="" textlink="">
          <xdr:nvSpPr>
            <xdr:cNvPr id="38" name="角丸四角形 37">
              <a:extLst>
                <a:ext uri="{FF2B5EF4-FFF2-40B4-BE49-F238E27FC236}">
                  <a16:creationId xmlns:a16="http://schemas.microsoft.com/office/drawing/2014/main" id="{00000000-0008-0000-0500-000026000000}"/>
                </a:ext>
              </a:extLst>
            </xdr:cNvPr>
            <xdr:cNvSpPr/>
          </xdr:nvSpPr>
          <xdr:spPr>
            <a:xfrm>
              <a:off x="5691187" y="9212773"/>
              <a:ext cx="2881313" cy="642973"/>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600"/>
                </a:lnSpc>
              </a:pPr>
              <a:r>
                <a:rPr lang="ja-JP" altLang="en-US" sz="1100" kern="700" baseline="0">
                  <a:solidFill>
                    <a:schemeClr val="tx1"/>
                  </a:solidFill>
                  <a:effectLst/>
                  <a:latin typeface="メイリオ" panose="020B0604030504040204" pitchFamily="50" charset="-128"/>
                  <a:ea typeface="メイリオ" panose="020B0604030504040204" pitchFamily="50" charset="-128"/>
                </a:rPr>
                <a:t>事務室と実施施設の距離は、徒歩</a:t>
              </a:r>
              <a:r>
                <a:rPr lang="en-US" altLang="ja-JP" sz="1100" kern="700" baseline="0">
                  <a:solidFill>
                    <a:schemeClr val="tx1"/>
                  </a:solidFill>
                  <a:effectLst/>
                  <a:latin typeface="メイリオ" panose="020B0604030504040204" pitchFamily="50" charset="-128"/>
                  <a:ea typeface="メイリオ" panose="020B0604030504040204" pitchFamily="50" charset="-128"/>
                </a:rPr>
                <a:t>7</a:t>
              </a:r>
              <a:r>
                <a:rPr lang="ja-JP" altLang="en-US" sz="1100" kern="700" baseline="0">
                  <a:solidFill>
                    <a:schemeClr val="tx1"/>
                  </a:solidFill>
                  <a:effectLst/>
                  <a:latin typeface="メイリオ" panose="020B0604030504040204" pitchFamily="50" charset="-128"/>
                  <a:ea typeface="メイリオ" panose="020B0604030504040204" pitchFamily="50" charset="-128"/>
                </a:rPr>
                <a:t>分（</a:t>
              </a:r>
              <a:r>
                <a:rPr lang="en-US" altLang="ja-JP" sz="1100" kern="700" baseline="0">
                  <a:solidFill>
                    <a:schemeClr val="tx1"/>
                  </a:solidFill>
                  <a:effectLst/>
                  <a:latin typeface="メイリオ" panose="020B0604030504040204" pitchFamily="50" charset="-128"/>
                  <a:ea typeface="メイリオ" panose="020B0604030504040204" pitchFamily="50" charset="-128"/>
                </a:rPr>
                <a:t>560m</a:t>
              </a:r>
              <a:r>
                <a:rPr lang="ja-JP" altLang="en-US" sz="1100" kern="700" baseline="0">
                  <a:solidFill>
                    <a:schemeClr val="tx1"/>
                  </a:solidFill>
                  <a:effectLst/>
                  <a:latin typeface="メイリオ" panose="020B0604030504040204" pitchFamily="50" charset="-128"/>
                  <a:ea typeface="メイリオ" panose="020B0604030504040204" pitchFamily="50" charset="-128"/>
                </a:rPr>
                <a:t>）以内となります。</a:t>
              </a:r>
              <a:endParaRPr lang="ja-JP" altLang="ja-JP" sz="1100" kern="700" baseline="0">
                <a:solidFill>
                  <a:schemeClr val="tx1"/>
                </a:solidFill>
                <a:effectLst/>
                <a:latin typeface="メイリオ" panose="020B0604030504040204" pitchFamily="50" charset="-128"/>
                <a:ea typeface="メイリオ" panose="020B0604030504040204" pitchFamily="50" charset="-128"/>
              </a:endParaRPr>
            </a:p>
          </xdr:txBody>
        </xdr:sp>
      </xdr:grpSp>
      <xdr:sp macro="" textlink="">
        <xdr:nvSpPr>
          <xdr:cNvPr id="19" name="角丸四角形 18">
            <a:extLst>
              <a:ext uri="{FF2B5EF4-FFF2-40B4-BE49-F238E27FC236}">
                <a16:creationId xmlns:a16="http://schemas.microsoft.com/office/drawing/2014/main" id="{00000000-0008-0000-0500-000013000000}"/>
              </a:ext>
            </a:extLst>
          </xdr:cNvPr>
          <xdr:cNvSpPr/>
        </xdr:nvSpPr>
        <xdr:spPr>
          <a:xfrm>
            <a:off x="3935894" y="11194153"/>
            <a:ext cx="2219639" cy="1111943"/>
          </a:xfrm>
          <a:prstGeom prst="roundRect">
            <a:avLst/>
          </a:prstGeom>
          <a:solidFill>
            <a:srgbClr val="FFFFCC"/>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lang="ja-JP" altLang="en-US" sz="1000" kern="700" baseline="0">
                <a:solidFill>
                  <a:schemeClr val="tx1"/>
                </a:solidFill>
                <a:effectLst/>
                <a:latin typeface="メイリオ" panose="020B0604030504040204" pitchFamily="50" charset="-128"/>
                <a:ea typeface="メイリオ" panose="020B0604030504040204" pitchFamily="50" charset="-128"/>
              </a:rPr>
              <a:t>責任者が選任の場合チェックを記入。申請者と直接の雇用関係にある場合は雇用形態にチェックを記入。</a:t>
            </a:r>
          </a:p>
        </xdr:txBody>
      </xdr:sp>
      <xdr:cxnSp macro="">
        <xdr:nvCxnSpPr>
          <xdr:cNvPr id="20" name="直線矢印コネクタ 19">
            <a:extLst>
              <a:ext uri="{FF2B5EF4-FFF2-40B4-BE49-F238E27FC236}">
                <a16:creationId xmlns:a16="http://schemas.microsoft.com/office/drawing/2014/main" id="{00000000-0008-0000-0500-000014000000}"/>
              </a:ext>
            </a:extLst>
          </xdr:cNvPr>
          <xdr:cNvCxnSpPr>
            <a:cxnSpLocks/>
            <a:stCxn id="19" idx="1"/>
          </xdr:cNvCxnSpPr>
        </xdr:nvCxnSpPr>
        <xdr:spPr>
          <a:xfrm flipH="1" flipV="1">
            <a:off x="3237621" y="11716632"/>
            <a:ext cx="698273" cy="33493"/>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00000000-0008-0000-0500-000015000000}"/>
              </a:ext>
            </a:extLst>
          </xdr:cNvPr>
          <xdr:cNvCxnSpPr>
            <a:cxnSpLocks/>
            <a:stCxn id="19" idx="3"/>
          </xdr:cNvCxnSpPr>
        </xdr:nvCxnSpPr>
        <xdr:spPr>
          <a:xfrm flipV="1">
            <a:off x="6155533" y="11636251"/>
            <a:ext cx="1177722" cy="113874"/>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500-000016000000}"/>
              </a:ext>
            </a:extLst>
          </xdr:cNvPr>
          <xdr:cNvCxnSpPr>
            <a:stCxn id="37" idx="1"/>
          </xdr:cNvCxnSpPr>
        </xdr:nvCxnSpPr>
        <xdr:spPr>
          <a:xfrm flipH="1">
            <a:off x="2901914" y="12769750"/>
            <a:ext cx="147711" cy="393748"/>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500-000017000000}"/>
              </a:ext>
            </a:extLst>
          </xdr:cNvPr>
          <xdr:cNvCxnSpPr>
            <a:stCxn id="37" idx="3"/>
          </xdr:cNvCxnSpPr>
        </xdr:nvCxnSpPr>
        <xdr:spPr>
          <a:xfrm>
            <a:off x="7118401" y="12769750"/>
            <a:ext cx="201426" cy="527717"/>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107155</xdr:colOff>
      <xdr:row>37</xdr:row>
      <xdr:rowOff>142875</xdr:rowOff>
    </xdr:from>
    <xdr:to>
      <xdr:col>15</xdr:col>
      <xdr:colOff>92869</xdr:colOff>
      <xdr:row>38</xdr:row>
      <xdr:rowOff>137854</xdr:rowOff>
    </xdr:to>
    <xdr:cxnSp macro="">
      <xdr:nvCxnSpPr>
        <xdr:cNvPr id="41" name="直線矢印コネクタ 40">
          <a:extLst>
            <a:ext uri="{FF2B5EF4-FFF2-40B4-BE49-F238E27FC236}">
              <a16:creationId xmlns:a16="http://schemas.microsoft.com/office/drawing/2014/main" id="{00000000-0008-0000-0500-000029000000}"/>
            </a:ext>
          </a:extLst>
        </xdr:cNvPr>
        <xdr:cNvCxnSpPr/>
      </xdr:nvCxnSpPr>
      <xdr:spPr>
        <a:xfrm>
          <a:off x="7369968" y="10310813"/>
          <a:ext cx="307182" cy="245010"/>
        </a:xfrm>
        <a:prstGeom prst="straightConnector1">
          <a:avLst/>
        </a:prstGeom>
        <a:ln w="254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168088</xdr:colOff>
      <xdr:row>9</xdr:row>
      <xdr:rowOff>1</xdr:rowOff>
    </xdr:from>
    <xdr:to>
      <xdr:col>39</xdr:col>
      <xdr:colOff>1255059</xdr:colOff>
      <xdr:row>15</xdr:row>
      <xdr:rowOff>212911</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11934264" y="2342030"/>
          <a:ext cx="3417795" cy="1703293"/>
          <a:chOff x="11949545" y="3238499"/>
          <a:chExt cx="4139045" cy="2008909"/>
        </a:xfrm>
      </xdr:grpSpPr>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1</xdr:col>
      <xdr:colOff>22412</xdr:colOff>
      <xdr:row>1</xdr:row>
      <xdr:rowOff>123265</xdr:rowOff>
    </xdr:from>
    <xdr:to>
      <xdr:col>36</xdr:col>
      <xdr:colOff>271033</xdr:colOff>
      <xdr:row>90</xdr:row>
      <xdr:rowOff>123265</xdr:rowOff>
    </xdr:to>
    <xdr:grpSp>
      <xdr:nvGrpSpPr>
        <xdr:cNvPr id="73" name="グループ化 72">
          <a:extLst>
            <a:ext uri="{FF2B5EF4-FFF2-40B4-BE49-F238E27FC236}">
              <a16:creationId xmlns:a16="http://schemas.microsoft.com/office/drawing/2014/main" id="{00000000-0008-0000-0600-000049000000}"/>
            </a:ext>
          </a:extLst>
        </xdr:cNvPr>
        <xdr:cNvGrpSpPr/>
      </xdr:nvGrpSpPr>
      <xdr:grpSpPr>
        <a:xfrm>
          <a:off x="302559" y="347383"/>
          <a:ext cx="10053768" cy="22198853"/>
          <a:chOff x="302559" y="347383"/>
          <a:chExt cx="10053768" cy="22198853"/>
        </a:xfrm>
      </xdr:grpSpPr>
      <xdr:grpSp>
        <xdr:nvGrpSpPr>
          <xdr:cNvPr id="94" name="グループ化 93">
            <a:extLst>
              <a:ext uri="{FF2B5EF4-FFF2-40B4-BE49-F238E27FC236}">
                <a16:creationId xmlns:a16="http://schemas.microsoft.com/office/drawing/2014/main" id="{00000000-0008-0000-0600-00005E000000}"/>
              </a:ext>
            </a:extLst>
          </xdr:cNvPr>
          <xdr:cNvGrpSpPr/>
        </xdr:nvGrpSpPr>
        <xdr:grpSpPr>
          <a:xfrm>
            <a:off x="302559" y="347383"/>
            <a:ext cx="10053768" cy="22198853"/>
            <a:chOff x="324970" y="381000"/>
            <a:chExt cx="10053768" cy="22198853"/>
          </a:xfrm>
        </xdr:grpSpPr>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469217" y="3339352"/>
              <a:ext cx="1668430" cy="255011"/>
            </a:xfrm>
            <a:prstGeom prst="rect">
              <a:avLst/>
            </a:prstGeom>
            <a:noFill/>
            <a:ln w="34925">
              <a:solidFill>
                <a:srgbClr val="FF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endParaRPr>
            </a:p>
          </xdr:txBody>
        </xdr:sp>
        <xdr:grpSp>
          <xdr:nvGrpSpPr>
            <xdr:cNvPr id="93" name="グループ化 92">
              <a:extLst>
                <a:ext uri="{FF2B5EF4-FFF2-40B4-BE49-F238E27FC236}">
                  <a16:creationId xmlns:a16="http://schemas.microsoft.com/office/drawing/2014/main" id="{00000000-0008-0000-0600-00005D000000}"/>
                </a:ext>
              </a:extLst>
            </xdr:cNvPr>
            <xdr:cNvGrpSpPr/>
          </xdr:nvGrpSpPr>
          <xdr:grpSpPr>
            <a:xfrm>
              <a:off x="324970" y="381000"/>
              <a:ext cx="10053768" cy="22198853"/>
              <a:chOff x="268941" y="347382"/>
              <a:chExt cx="10053768" cy="22198853"/>
            </a:xfrm>
          </xdr:grpSpPr>
          <xdr:cxnSp macro="">
            <xdr:nvCxnSpPr>
              <xdr:cNvPr id="38" name="直線矢印コネクタ 37">
                <a:extLst>
                  <a:ext uri="{FF2B5EF4-FFF2-40B4-BE49-F238E27FC236}">
                    <a16:creationId xmlns:a16="http://schemas.microsoft.com/office/drawing/2014/main" id="{00000000-0008-0000-0600-000026000000}"/>
                  </a:ext>
                </a:extLst>
              </xdr:cNvPr>
              <xdr:cNvCxnSpPr>
                <a:stCxn id="26" idx="1"/>
                <a:endCxn id="34" idx="3"/>
              </xdr:cNvCxnSpPr>
            </xdr:nvCxnSpPr>
            <xdr:spPr>
              <a:xfrm flipH="1" flipV="1">
                <a:off x="5053850" y="2634081"/>
                <a:ext cx="156885" cy="189801"/>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92" name="グループ化 91">
                <a:extLst>
                  <a:ext uri="{FF2B5EF4-FFF2-40B4-BE49-F238E27FC236}">
                    <a16:creationId xmlns:a16="http://schemas.microsoft.com/office/drawing/2014/main" id="{00000000-0008-0000-0600-00005C000000}"/>
                  </a:ext>
                </a:extLst>
              </xdr:cNvPr>
              <xdr:cNvGrpSpPr/>
            </xdr:nvGrpSpPr>
            <xdr:grpSpPr>
              <a:xfrm>
                <a:off x="268941" y="347382"/>
                <a:ext cx="10053768" cy="22198853"/>
                <a:chOff x="280147" y="403411"/>
                <a:chExt cx="10053768" cy="22198853"/>
              </a:xfrm>
            </xdr:grpSpPr>
            <xdr:sp macro="" textlink="">
              <xdr:nvSpPr>
                <xdr:cNvPr id="28" name="角丸四角形 27">
                  <a:extLst>
                    <a:ext uri="{FF2B5EF4-FFF2-40B4-BE49-F238E27FC236}">
                      <a16:creationId xmlns:a16="http://schemas.microsoft.com/office/drawing/2014/main" id="{00000000-0008-0000-0600-00001C000000}"/>
                    </a:ext>
                  </a:extLst>
                </xdr:cNvPr>
                <xdr:cNvSpPr/>
              </xdr:nvSpPr>
              <xdr:spPr>
                <a:xfrm>
                  <a:off x="860831" y="7437135"/>
                  <a:ext cx="1918228" cy="6510454"/>
                </a:xfrm>
                <a:prstGeom prst="roundRect">
                  <a:avLst/>
                </a:prstGeom>
                <a:noFill/>
                <a:ln w="31750">
                  <a:solidFill>
                    <a:srgbClr val="FF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endParaRPr>
                </a:p>
              </xdr:txBody>
            </xdr:sp>
            <xdr:sp macro="" textlink="">
              <xdr:nvSpPr>
                <xdr:cNvPr id="29" name="フローチャート : 代替処理 15">
                  <a:extLst>
                    <a:ext uri="{FF2B5EF4-FFF2-40B4-BE49-F238E27FC236}">
                      <a16:creationId xmlns:a16="http://schemas.microsoft.com/office/drawing/2014/main" id="{00000000-0008-0000-0600-00001D000000}"/>
                    </a:ext>
                  </a:extLst>
                </xdr:cNvPr>
                <xdr:cNvSpPr/>
              </xdr:nvSpPr>
              <xdr:spPr>
                <a:xfrm>
                  <a:off x="4870139" y="18934172"/>
                  <a:ext cx="3821812" cy="434661"/>
                </a:xfrm>
                <a:prstGeom prst="flowChartAlternateProcess">
                  <a:avLst/>
                </a:prstGeom>
                <a:noFill/>
                <a:ln w="38100">
                  <a:solidFill>
                    <a:srgbClr val="FF0000"/>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endParaRPr kumimoji="1" lang="ja-JP" altLang="en-US" sz="1200">
                    <a:solidFill>
                      <a:srgbClr val="FF0000"/>
                    </a:solidFill>
                  </a:endParaRPr>
                </a:p>
              </xdr:txBody>
            </xdr:sp>
            <xdr:sp macro="" textlink="">
              <xdr:nvSpPr>
                <xdr:cNvPr id="30" name="フローチャート : 代替処理 17">
                  <a:extLst>
                    <a:ext uri="{FF2B5EF4-FFF2-40B4-BE49-F238E27FC236}">
                      <a16:creationId xmlns:a16="http://schemas.microsoft.com/office/drawing/2014/main" id="{00000000-0008-0000-0600-00001E000000}"/>
                    </a:ext>
                  </a:extLst>
                </xdr:cNvPr>
                <xdr:cNvSpPr/>
              </xdr:nvSpPr>
              <xdr:spPr>
                <a:xfrm>
                  <a:off x="1165410" y="19240439"/>
                  <a:ext cx="1467971" cy="1092629"/>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fontAlgn="base"/>
                  <a:r>
                    <a:rPr kumimoji="1" lang="ja-JP" altLang="ja-JP" sz="1000">
                      <a:solidFill>
                        <a:schemeClr val="dk1"/>
                      </a:solidFill>
                      <a:effectLst/>
                      <a:latin typeface="Meiryo UI" panose="020B0604030504040204" pitchFamily="50" charset="-128"/>
                      <a:ea typeface="Meiryo UI" panose="020B0604030504040204" pitchFamily="50" charset="-128"/>
                      <a:cs typeface="+mn-cs"/>
                    </a:rPr>
                    <a:t>職業能力開発</a:t>
                  </a:r>
                  <a:r>
                    <a:rPr kumimoji="1" lang="ja-JP" altLang="en-US" sz="1000">
                      <a:solidFill>
                        <a:sysClr val="windowText" lastClr="000000"/>
                      </a:solidFill>
                      <a:latin typeface="Meiryo UI" panose="020B0604030504040204" pitchFamily="50" charset="-128"/>
                      <a:ea typeface="Meiryo UI" panose="020B0604030504040204" pitchFamily="50" charset="-128"/>
                    </a:rPr>
                    <a:t>講習は</a:t>
                  </a:r>
                  <a:r>
                    <a:rPr kumimoji="1" lang="en-US" altLang="ja-JP" sz="1000">
                      <a:solidFill>
                        <a:sysClr val="windowText" lastClr="000000"/>
                      </a:solidFill>
                      <a:latin typeface="Meiryo UI" panose="020B0604030504040204" pitchFamily="50" charset="-128"/>
                      <a:ea typeface="Meiryo UI" panose="020B0604030504040204" pitchFamily="50" charset="-128"/>
                    </a:rPr>
                    <a:t>100</a:t>
                  </a:r>
                  <a:r>
                    <a:rPr kumimoji="1" lang="ja-JP" altLang="en-US" sz="1000">
                      <a:solidFill>
                        <a:sysClr val="windowText" lastClr="000000"/>
                      </a:solidFill>
                      <a:latin typeface="Meiryo UI" panose="020B0604030504040204" pitchFamily="50" charset="-128"/>
                      <a:ea typeface="Meiryo UI" panose="020B0604030504040204" pitchFamily="50" charset="-128"/>
                    </a:rPr>
                    <a:t>時間以上で設定してください。</a:t>
                  </a:r>
                </a:p>
              </xdr:txBody>
            </xdr:sp>
            <xdr:sp macro="" textlink="">
              <xdr:nvSpPr>
                <xdr:cNvPr id="31" name="フローチャート : 代替処理 3">
                  <a:extLst>
                    <a:ext uri="{FF2B5EF4-FFF2-40B4-BE49-F238E27FC236}">
                      <a16:creationId xmlns:a16="http://schemas.microsoft.com/office/drawing/2014/main" id="{00000000-0008-0000-0600-00001F000000}"/>
                    </a:ext>
                  </a:extLst>
                </xdr:cNvPr>
                <xdr:cNvSpPr/>
              </xdr:nvSpPr>
              <xdr:spPr>
                <a:xfrm>
                  <a:off x="280147" y="403411"/>
                  <a:ext cx="9827559" cy="381000"/>
                </a:xfrm>
                <a:prstGeom prst="flowChartAlternateProcess">
                  <a:avLst/>
                </a:prstGeom>
                <a:solidFill>
                  <a:schemeClr val="accent6">
                    <a:lumMod val="40000"/>
                    <a:lumOff val="60000"/>
                  </a:schemeClr>
                </a:solid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ysClr val="windowText" lastClr="000000"/>
                      </a:solidFill>
                      <a:latin typeface="Meiryo UI" panose="020B0604030504040204" pitchFamily="50" charset="-128"/>
                      <a:ea typeface="Meiryo UI" panose="020B0604030504040204" pitchFamily="50" charset="-128"/>
                      <a:cs typeface="+mn-cs"/>
                    </a:rPr>
                    <a:t>カリキュラムの作成については、「求職者支援訓練に係るカリキュラムの作成に当たっての留意事項」をご確認ください。</a:t>
                  </a:r>
                </a:p>
              </xdr:txBody>
            </xdr:sp>
            <xdr:sp macro="" textlink="">
              <xdr:nvSpPr>
                <xdr:cNvPr id="32" name="角丸四角形吹き出し 31">
                  <a:extLst>
                    <a:ext uri="{FF2B5EF4-FFF2-40B4-BE49-F238E27FC236}">
                      <a16:creationId xmlns:a16="http://schemas.microsoft.com/office/drawing/2014/main" id="{00000000-0008-0000-0600-000020000000}"/>
                    </a:ext>
                  </a:extLst>
                </xdr:cNvPr>
                <xdr:cNvSpPr/>
              </xdr:nvSpPr>
              <xdr:spPr>
                <a:xfrm>
                  <a:off x="4191001" y="847226"/>
                  <a:ext cx="5978722" cy="710390"/>
                </a:xfrm>
                <a:prstGeom prst="wedgeRoundRectCallout">
                  <a:avLst>
                    <a:gd name="adj1" fmla="val -2689"/>
                    <a:gd name="adj2" fmla="val 64665"/>
                    <a:gd name="adj3" fmla="val 16667"/>
                  </a:avLst>
                </a:prstGeom>
                <a:solidFill>
                  <a:srgbClr val="FFFFCC"/>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rtlCol="0" anchor="t"/>
                <a:lstStyle/>
                <a:p>
                  <a:pPr algn="l">
                    <a:lnSpc>
                      <a:spcPts val="1200"/>
                    </a:lnSpc>
                  </a:pPr>
                  <a:r>
                    <a:rPr kumimoji="1" lang="ja-JP" altLang="en-US" sz="1000">
                      <a:solidFill>
                        <a:sysClr val="windowText" lastClr="000000"/>
                      </a:solidFill>
                      <a:latin typeface="Meiryo UI" panose="020B0604030504040204" pitchFamily="50" charset="-128"/>
                      <a:ea typeface="Meiryo UI" panose="020B0604030504040204" pitchFamily="50" charset="-128"/>
                    </a:rPr>
                    <a:t>厚生労働省編「職業名索引」（</a:t>
                  </a:r>
                  <a:r>
                    <a:rPr kumimoji="1" lang="en-US" altLang="ja-JP" sz="1000" b="1">
                      <a:solidFill>
                        <a:sysClr val="windowText" lastClr="000000"/>
                      </a:solidFill>
                      <a:latin typeface="Meiryo UI" panose="020B0604030504040204" pitchFamily="50" charset="-128"/>
                      <a:ea typeface="Meiryo UI" panose="020B0604030504040204" pitchFamily="50" charset="-128"/>
                    </a:rPr>
                    <a:t>http://www.jil.go.jp/institute/seika/shokugyo/sakuin/index.html</a:t>
                  </a:r>
                  <a:r>
                    <a:rPr kumimoji="1" lang="ja-JP" altLang="en-US" sz="1000" b="1">
                      <a:solidFill>
                        <a:sysClr val="windowText" lastClr="000000"/>
                      </a:solidFill>
                      <a:latin typeface="Meiryo UI" panose="020B0604030504040204" pitchFamily="50" charset="-128"/>
                      <a:ea typeface="Meiryo UI" panose="020B0604030504040204" pitchFamily="50" charset="-128"/>
                    </a:rPr>
                    <a:t>）</a:t>
                  </a:r>
                  <a:r>
                    <a:rPr kumimoji="1" lang="ja-JP" altLang="en-US" sz="1000">
                      <a:solidFill>
                        <a:sysClr val="windowText" lastClr="000000"/>
                      </a:solidFill>
                      <a:latin typeface="Meiryo UI" panose="020B0604030504040204" pitchFamily="50" charset="-128"/>
                      <a:ea typeface="Meiryo UI" panose="020B0604030504040204" pitchFamily="50" charset="-128"/>
                    </a:rPr>
                    <a:t>から小分類又は細分類を引用するなど、一般的に職務・仕事を連想できる職種（職業）名を記入してください。</a:t>
                  </a:r>
                </a:p>
              </xdr:txBody>
            </xdr:sp>
            <xdr:sp macro="" textlink="">
              <xdr:nvSpPr>
                <xdr:cNvPr id="34" name="L 字 33">
                  <a:extLst>
                    <a:ext uri="{FF2B5EF4-FFF2-40B4-BE49-F238E27FC236}">
                      <a16:creationId xmlns:a16="http://schemas.microsoft.com/office/drawing/2014/main" id="{00000000-0008-0000-0600-000022000000}"/>
                    </a:ext>
                  </a:extLst>
                </xdr:cNvPr>
                <xdr:cNvSpPr/>
              </xdr:nvSpPr>
              <xdr:spPr>
                <a:xfrm rot="5400000">
                  <a:off x="2951973" y="1013359"/>
                  <a:ext cx="561842" cy="3664323"/>
                </a:xfrm>
                <a:prstGeom prst="corner">
                  <a:avLst>
                    <a:gd name="adj1" fmla="val 312443"/>
                    <a:gd name="adj2" fmla="val 44678"/>
                  </a:avLst>
                </a:prstGeom>
                <a:noFill/>
                <a:ln w="38100">
                  <a:solidFill>
                    <a:srgbClr val="FF0000"/>
                  </a:solidFill>
                  <a:prstDash val="solid"/>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endParaRPr kumimoji="1" lang="ja-JP" altLang="en-US" sz="1200">
                    <a:solidFill>
                      <a:srgbClr val="FF0000"/>
                    </a:solidFill>
                  </a:endParaRPr>
                </a:p>
              </xdr:txBody>
            </xdr:sp>
            <xdr:cxnSp macro="">
              <xdr:nvCxnSpPr>
                <xdr:cNvPr id="36" name="直線矢印コネクタ 35">
                  <a:extLst>
                    <a:ext uri="{FF2B5EF4-FFF2-40B4-BE49-F238E27FC236}">
                      <a16:creationId xmlns:a16="http://schemas.microsoft.com/office/drawing/2014/main" id="{00000000-0008-0000-0600-000024000000}"/>
                    </a:ext>
                  </a:extLst>
                </xdr:cNvPr>
                <xdr:cNvCxnSpPr>
                  <a:stCxn id="26" idx="1"/>
                </xdr:cNvCxnSpPr>
              </xdr:nvCxnSpPr>
              <xdr:spPr>
                <a:xfrm flipH="1" flipV="1">
                  <a:off x="3361765" y="2801470"/>
                  <a:ext cx="1860176" cy="78441"/>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7" name="直線矢印コネクタ 36">
                  <a:extLst>
                    <a:ext uri="{FF2B5EF4-FFF2-40B4-BE49-F238E27FC236}">
                      <a16:creationId xmlns:a16="http://schemas.microsoft.com/office/drawing/2014/main" id="{00000000-0008-0000-0600-000025000000}"/>
                    </a:ext>
                  </a:extLst>
                </xdr:cNvPr>
                <xdr:cNvCxnSpPr>
                  <a:stCxn id="26" idx="1"/>
                  <a:endCxn id="35" idx="3"/>
                </xdr:cNvCxnSpPr>
              </xdr:nvCxnSpPr>
              <xdr:spPr>
                <a:xfrm flipH="1">
                  <a:off x="3092824" y="2879911"/>
                  <a:ext cx="2129117" cy="60935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 name="角丸四角形 38">
                  <a:extLst>
                    <a:ext uri="{FF2B5EF4-FFF2-40B4-BE49-F238E27FC236}">
                      <a16:creationId xmlns:a16="http://schemas.microsoft.com/office/drawing/2014/main" id="{00000000-0008-0000-0600-000027000000}"/>
                    </a:ext>
                  </a:extLst>
                </xdr:cNvPr>
                <xdr:cNvSpPr/>
              </xdr:nvSpPr>
              <xdr:spPr>
                <a:xfrm>
                  <a:off x="3563471" y="6254046"/>
                  <a:ext cx="6454588" cy="912371"/>
                </a:xfrm>
                <a:prstGeom prst="roundRect">
                  <a:avLst/>
                </a:prstGeom>
                <a:solidFill>
                  <a:srgbClr val="FFFFCC"/>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資格名称、認定機関名が変更されていないかどうか確認してください。</a:t>
                  </a:r>
                  <a:endParaRPr kumimoji="1" lang="en-US" altLang="ja-JP" sz="10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ja-JP" sz="1000">
                      <a:solidFill>
                        <a:sysClr val="windowText" lastClr="000000"/>
                      </a:solidFill>
                      <a:latin typeface="Meiryo UI" panose="020B0604030504040204" pitchFamily="50" charset="-128"/>
                      <a:ea typeface="Meiryo UI" panose="020B0604030504040204" pitchFamily="50" charset="-128"/>
                      <a:cs typeface="+mn-cs"/>
                    </a:rPr>
                    <a:t>資格登録又は受験に当たって条件がある場合は、その旨を</a:t>
                  </a: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記入</a:t>
                  </a:r>
                  <a:r>
                    <a:rPr kumimoji="1" lang="ja-JP" altLang="ja-JP" sz="1000">
                      <a:solidFill>
                        <a:sysClr val="windowText" lastClr="000000"/>
                      </a:solidFill>
                      <a:latin typeface="Meiryo UI" panose="020B0604030504040204" pitchFamily="50" charset="-128"/>
                      <a:ea typeface="Meiryo UI" panose="020B0604030504040204" pitchFamily="50" charset="-128"/>
                      <a:cs typeface="+mn-cs"/>
                    </a:rPr>
                    <a:t>してください。</a:t>
                  </a:r>
                  <a:endParaRPr kumimoji="1" lang="en-US" altLang="ja-JP" sz="10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ja-JP" sz="1000">
                      <a:solidFill>
                        <a:sysClr val="windowText" lastClr="000000"/>
                      </a:solidFill>
                      <a:latin typeface="Meiryo UI" panose="020B0604030504040204" pitchFamily="50" charset="-128"/>
                      <a:ea typeface="Meiryo UI" panose="020B0604030504040204" pitchFamily="50" charset="-128"/>
                      <a:cs typeface="+mn-cs"/>
                    </a:rPr>
                    <a:t>上位等級の資格取得が可能な場合には、上位等級のみを</a:t>
                  </a: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記入</a:t>
                  </a:r>
                  <a:r>
                    <a:rPr kumimoji="1" lang="ja-JP" altLang="ja-JP" sz="1000">
                      <a:solidFill>
                        <a:sysClr val="windowText" lastClr="000000"/>
                      </a:solidFill>
                      <a:latin typeface="Meiryo UI" panose="020B0604030504040204" pitchFamily="50" charset="-128"/>
                      <a:ea typeface="Meiryo UI" panose="020B0604030504040204" pitchFamily="50" charset="-128"/>
                      <a:cs typeface="+mn-cs"/>
                    </a:rPr>
                    <a:t>し、下位等級</a:t>
                  </a: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は記入しなくて差し支えありません。</a:t>
                  </a:r>
                  <a:r>
                    <a:rPr kumimoji="1" lang="ja-JP" altLang="ja-JP" sz="900">
                      <a:solidFill>
                        <a:sysClr val="windowText" lastClr="000000"/>
                      </a:solidFill>
                      <a:latin typeface="+mn-lt"/>
                      <a:ea typeface="+mn-ea"/>
                      <a:cs typeface="+mn-cs"/>
                    </a:rPr>
                    <a:t>　</a:t>
                  </a:r>
                  <a:endParaRPr kumimoji="1" lang="en-US" altLang="ja-JP" sz="900">
                    <a:solidFill>
                      <a:sysClr val="windowText" lastClr="000000"/>
                    </a:solidFill>
                    <a:latin typeface="+mn-lt"/>
                    <a:ea typeface="+mn-ea"/>
                    <a:cs typeface="+mn-cs"/>
                  </a:endParaRPr>
                </a:p>
              </xdr:txBody>
            </xdr:sp>
            <xdr:sp macro="" textlink="">
              <xdr:nvSpPr>
                <xdr:cNvPr id="40" name="角丸四角形 39">
                  <a:extLst>
                    <a:ext uri="{FF2B5EF4-FFF2-40B4-BE49-F238E27FC236}">
                      <a16:creationId xmlns:a16="http://schemas.microsoft.com/office/drawing/2014/main" id="{00000000-0008-0000-0600-000028000000}"/>
                    </a:ext>
                  </a:extLst>
                </xdr:cNvPr>
                <xdr:cNvSpPr/>
              </xdr:nvSpPr>
              <xdr:spPr>
                <a:xfrm>
                  <a:off x="1086971" y="9102546"/>
                  <a:ext cx="9244851" cy="725012"/>
                </a:xfrm>
                <a:prstGeom prst="roundRect">
                  <a:avLst/>
                </a:prstGeom>
                <a:solidFill>
                  <a:srgbClr val="FFFFCC"/>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nSpc>
                      <a:spcPts val="1300"/>
                    </a:lnSpc>
                  </a:pPr>
                  <a:r>
                    <a:rPr kumimoji="1" lang="ja-JP" altLang="ja-JP" sz="1000" b="0">
                      <a:solidFill>
                        <a:sysClr val="windowText" lastClr="000000"/>
                      </a:solidFill>
                      <a:effectLst/>
                      <a:latin typeface="Meiryo UI" panose="020B0604030504040204" pitchFamily="50" charset="-128"/>
                      <a:ea typeface="Meiryo UI" panose="020B0604030504040204" pitchFamily="50" charset="-128"/>
                      <a:cs typeface="+mn-cs"/>
                    </a:rPr>
                    <a:t>訓練概要は、訓練受講によりどのような知識・技能を習得できるかわかるように記入してください。なお、ハローワークインターネットサービス（</a:t>
                  </a:r>
                  <a:r>
                    <a:rPr kumimoji="1" lang="en-US" altLang="ja-JP" sz="1000" b="0">
                      <a:solidFill>
                        <a:sysClr val="windowText" lastClr="000000"/>
                      </a:solidFill>
                      <a:effectLst/>
                      <a:latin typeface="Meiryo UI" panose="020B0604030504040204" pitchFamily="50" charset="-128"/>
                      <a:ea typeface="Meiryo UI" panose="020B0604030504040204" pitchFamily="50" charset="-128"/>
                      <a:cs typeface="+mn-cs"/>
                    </a:rPr>
                    <a:t>https://www.hellowork.mhlw.go.jp/</a:t>
                  </a:r>
                  <a:r>
                    <a:rPr kumimoji="1" lang="ja-JP" altLang="ja-JP" sz="1000" b="0">
                      <a:solidFill>
                        <a:sysClr val="windowText" lastClr="000000"/>
                      </a:solidFill>
                      <a:effectLst/>
                      <a:latin typeface="Meiryo UI" panose="020B0604030504040204" pitchFamily="50" charset="-128"/>
                      <a:ea typeface="Meiryo UI" panose="020B0604030504040204" pitchFamily="50" charset="-128"/>
                      <a:cs typeface="+mn-cs"/>
                    </a:rPr>
                    <a:t>）の「ハロートレーニングコース情報検索」画面においても、「訓練内容」として掲載されます。末尾に記入が必要な訓練及びキーワードは</a:t>
                  </a:r>
                  <a:r>
                    <a:rPr kumimoji="1" lang="en-US" altLang="ja-JP" sz="1000" b="0">
                      <a:solidFill>
                        <a:sysClr val="windowText" lastClr="000000"/>
                      </a:solidFill>
                      <a:effectLst/>
                      <a:latin typeface="Meiryo UI" panose="020B0604030504040204" pitchFamily="50" charset="-128"/>
                      <a:ea typeface="Meiryo UI" panose="020B0604030504040204" pitchFamily="50" charset="-128"/>
                      <a:cs typeface="+mn-cs"/>
                    </a:rPr>
                    <a:t>2</a:t>
                  </a:r>
                  <a:r>
                    <a:rPr kumimoji="1" lang="ja-JP" altLang="en-US" sz="1000" b="0">
                      <a:solidFill>
                        <a:sysClr val="windowText" lastClr="000000"/>
                      </a:solidFill>
                      <a:effectLst/>
                      <a:latin typeface="Meiryo UI" panose="020B0604030504040204" pitchFamily="50" charset="-128"/>
                      <a:ea typeface="Meiryo UI" panose="020B0604030504040204" pitchFamily="50" charset="-128"/>
                      <a:cs typeface="+mn-cs"/>
                    </a:rPr>
                    <a:t>ページ目を</a:t>
                  </a:r>
                  <a:r>
                    <a:rPr kumimoji="1" lang="ja-JP" altLang="ja-JP" sz="1000" b="0">
                      <a:solidFill>
                        <a:sysClr val="windowText" lastClr="000000"/>
                      </a:solidFill>
                      <a:effectLst/>
                      <a:latin typeface="Meiryo UI" panose="020B0604030504040204" pitchFamily="50" charset="-128"/>
                      <a:ea typeface="Meiryo UI" panose="020B0604030504040204" pitchFamily="50" charset="-128"/>
                      <a:cs typeface="+mn-cs"/>
                    </a:rPr>
                    <a:t>ご確認ください（入力制限全角</a:t>
                  </a:r>
                  <a:r>
                    <a:rPr kumimoji="1" lang="en-US" altLang="ja-JP" sz="1000" b="0">
                      <a:solidFill>
                        <a:sysClr val="windowText" lastClr="000000"/>
                      </a:solidFill>
                      <a:effectLst/>
                      <a:latin typeface="Meiryo UI" panose="020B0604030504040204" pitchFamily="50" charset="-128"/>
                      <a:ea typeface="Meiryo UI" panose="020B0604030504040204" pitchFamily="50" charset="-128"/>
                      <a:cs typeface="+mn-cs"/>
                    </a:rPr>
                    <a:t>250</a:t>
                  </a:r>
                  <a:r>
                    <a:rPr kumimoji="1" lang="ja-JP" altLang="ja-JP" sz="1000" b="0">
                      <a:solidFill>
                        <a:sysClr val="windowText" lastClr="000000"/>
                      </a:solidFill>
                      <a:effectLst/>
                      <a:latin typeface="Meiryo UI" panose="020B0604030504040204" pitchFamily="50" charset="-128"/>
                      <a:ea typeface="Meiryo UI" panose="020B0604030504040204" pitchFamily="50" charset="-128"/>
                      <a:cs typeface="+mn-cs"/>
                    </a:rPr>
                    <a:t>文字以内）</a:t>
                  </a:r>
                  <a:r>
                    <a:rPr kumimoji="1" lang="ja-JP" altLang="en-US" sz="1000" b="0">
                      <a:solidFill>
                        <a:sysClr val="windowText" lastClr="000000"/>
                      </a:solidFill>
                      <a:effectLst/>
                      <a:latin typeface="Meiryo UI" panose="020B0604030504040204" pitchFamily="50" charset="-128"/>
                      <a:ea typeface="Meiryo UI" panose="020B0604030504040204" pitchFamily="50" charset="-128"/>
                      <a:cs typeface="+mn-cs"/>
                    </a:rPr>
                    <a:t>。訓練時間は算定対象訓練となるものの時間のみ計上してください。</a:t>
                  </a:r>
                </a:p>
                <a:p>
                  <a:pPr>
                    <a:lnSpc>
                      <a:spcPts val="1300"/>
                    </a:lnSpc>
                  </a:pPr>
                  <a:endParaRPr lang="ja-JP" altLang="ja-JP" sz="1000">
                    <a:solidFill>
                      <a:sysClr val="windowText" lastClr="000000"/>
                    </a:solidFill>
                    <a:effectLst/>
                    <a:latin typeface="Meiryo UI" panose="020B0604030504040204" pitchFamily="50" charset="-128"/>
                    <a:ea typeface="Meiryo UI" panose="020B0604030504040204" pitchFamily="50" charset="-128"/>
                  </a:endParaRPr>
                </a:p>
              </xdr:txBody>
            </xdr:sp>
            <xdr:sp macro="" textlink="">
              <xdr:nvSpPr>
                <xdr:cNvPr id="43" name="角丸四角形吹き出し 42">
                  <a:extLst>
                    <a:ext uri="{FF2B5EF4-FFF2-40B4-BE49-F238E27FC236}">
                      <a16:creationId xmlns:a16="http://schemas.microsoft.com/office/drawing/2014/main" id="{00000000-0008-0000-0600-00002B000000}"/>
                    </a:ext>
                  </a:extLst>
                </xdr:cNvPr>
                <xdr:cNvSpPr/>
              </xdr:nvSpPr>
              <xdr:spPr>
                <a:xfrm>
                  <a:off x="627525" y="14935502"/>
                  <a:ext cx="8975914" cy="608429"/>
                </a:xfrm>
                <a:prstGeom prst="wedgeRoundRectCallout">
                  <a:avLst>
                    <a:gd name="adj1" fmla="val 15047"/>
                    <a:gd name="adj2" fmla="val -48195"/>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t"/>
                <a:lstStyle/>
                <a:p>
                  <a:pPr algn="l"/>
                  <a:r>
                    <a:rPr kumimoji="1" lang="en-US" altLang="ja-JP" sz="1000">
                      <a:solidFill>
                        <a:sysClr val="windowText" lastClr="000000"/>
                      </a:solidFill>
                      <a:latin typeface="Meiryo UI" panose="020B0604030504040204" pitchFamily="50" charset="-128"/>
                      <a:ea typeface="Meiryo UI" panose="020B0604030504040204" pitchFamily="50" charset="-128"/>
                    </a:rPr>
                    <a:t>1</a:t>
                  </a:r>
                  <a:r>
                    <a:rPr kumimoji="1" lang="ja-JP" altLang="en-US" sz="1000">
                      <a:solidFill>
                        <a:sysClr val="windowText" lastClr="000000"/>
                      </a:solidFill>
                      <a:latin typeface="Meiryo UI" panose="020B0604030504040204" pitchFamily="50" charset="-128"/>
                      <a:ea typeface="Meiryo UI" panose="020B0604030504040204" pitchFamily="50" charset="-128"/>
                    </a:rPr>
                    <a:t>科目あたり</a:t>
                  </a:r>
                  <a:r>
                    <a:rPr kumimoji="1" lang="en-US" altLang="ja-JP" sz="1000">
                      <a:solidFill>
                        <a:sysClr val="windowText" lastClr="000000"/>
                      </a:solidFill>
                      <a:latin typeface="Meiryo UI" panose="020B0604030504040204" pitchFamily="50" charset="-128"/>
                      <a:ea typeface="Meiryo UI" panose="020B0604030504040204" pitchFamily="50" charset="-128"/>
                    </a:rPr>
                    <a:t>100</a:t>
                  </a:r>
                  <a:r>
                    <a:rPr kumimoji="1" lang="ja-JP" altLang="en-US" sz="1000">
                      <a:solidFill>
                        <a:sysClr val="windowText" lastClr="000000"/>
                      </a:solidFill>
                      <a:latin typeface="Meiryo UI" panose="020B0604030504040204" pitchFamily="50" charset="-128"/>
                      <a:ea typeface="Meiryo UI" panose="020B0604030504040204" pitchFamily="50" charset="-128"/>
                    </a:rPr>
                    <a:t>時間未満で設定してください。</a:t>
                  </a:r>
                  <a:r>
                    <a:rPr kumimoji="1" lang="en-US" altLang="ja-JP" sz="1000">
                      <a:solidFill>
                        <a:sysClr val="windowText" lastClr="000000"/>
                      </a:solidFill>
                      <a:latin typeface="Meiryo UI" panose="020B0604030504040204" pitchFamily="50" charset="-128"/>
                      <a:ea typeface="Meiryo UI" panose="020B0604030504040204" pitchFamily="50" charset="-128"/>
                    </a:rPr>
                    <a:t>100</a:t>
                  </a:r>
                  <a:r>
                    <a:rPr kumimoji="1" lang="ja-JP" altLang="en-US" sz="1000">
                      <a:solidFill>
                        <a:sysClr val="windowText" lastClr="000000"/>
                      </a:solidFill>
                      <a:latin typeface="Meiryo UI" panose="020B0604030504040204" pitchFamily="50" charset="-128"/>
                      <a:ea typeface="Meiryo UI" panose="020B0604030504040204" pitchFamily="50" charset="-128"/>
                    </a:rPr>
                    <a:t>時間以上に及ぶ場合は科目を分割してください。具体的な訓練内容を特定できない時間（例：弱点補強、補講、復習）は訓練時間内に設定できません。</a:t>
                  </a:r>
                </a:p>
              </xdr:txBody>
            </xdr:sp>
            <xdr:cxnSp macro="">
              <xdr:nvCxnSpPr>
                <xdr:cNvPr id="44" name="直線矢印コネクタ 43">
                  <a:extLst>
                    <a:ext uri="{FF2B5EF4-FFF2-40B4-BE49-F238E27FC236}">
                      <a16:creationId xmlns:a16="http://schemas.microsoft.com/office/drawing/2014/main" id="{00000000-0008-0000-0600-00002C000000}"/>
                    </a:ext>
                  </a:extLst>
                </xdr:cNvPr>
                <xdr:cNvCxnSpPr>
                  <a:stCxn id="46" idx="0"/>
                </xdr:cNvCxnSpPr>
              </xdr:nvCxnSpPr>
              <xdr:spPr>
                <a:xfrm flipV="1">
                  <a:off x="3196219" y="20004229"/>
                  <a:ext cx="1286134" cy="1033802"/>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5" name="フローチャート : 代替処理 23">
                  <a:extLst>
                    <a:ext uri="{FF2B5EF4-FFF2-40B4-BE49-F238E27FC236}">
                      <a16:creationId xmlns:a16="http://schemas.microsoft.com/office/drawing/2014/main" id="{00000000-0008-0000-0600-00002D000000}"/>
                    </a:ext>
                  </a:extLst>
                </xdr:cNvPr>
                <xdr:cNvSpPr/>
              </xdr:nvSpPr>
              <xdr:spPr>
                <a:xfrm>
                  <a:off x="1512795" y="17746331"/>
                  <a:ext cx="8729382" cy="1135579"/>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lIns="36000" tIns="36000" rIns="36000" bIns="36000" rtlCol="0" anchor="t"/>
                <a:lstStyle/>
                <a:p>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職場見学、職場体験、職業人講話は</a:t>
                  </a:r>
                  <a:r>
                    <a:rPr kumimoji="1" lang="en-US" altLang="ja-JP" sz="1000">
                      <a:solidFill>
                        <a:sysClr val="windowText" lastClr="000000"/>
                      </a:solidFill>
                      <a:latin typeface="Meiryo UI" panose="020B0604030504040204" pitchFamily="50" charset="-128"/>
                      <a:ea typeface="Meiryo UI" panose="020B0604030504040204" pitchFamily="50" charset="-128"/>
                      <a:cs typeface="+mn-cs"/>
                    </a:rPr>
                    <a:t>6</a:t>
                  </a: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時間～</a:t>
                  </a:r>
                  <a:r>
                    <a:rPr kumimoji="1" lang="en-US" altLang="ja-JP" sz="1000">
                      <a:solidFill>
                        <a:sysClr val="windowText" lastClr="000000"/>
                      </a:solidFill>
                      <a:latin typeface="Meiryo UI" panose="020B0604030504040204" pitchFamily="50" charset="-128"/>
                      <a:ea typeface="Meiryo UI" panose="020B0604030504040204" pitchFamily="50" charset="-128"/>
                      <a:cs typeface="+mn-cs"/>
                    </a:rPr>
                    <a:t>36</a:t>
                  </a: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時間で設定し以下について記載してください。　</a:t>
                  </a:r>
                  <a:r>
                    <a:rPr kumimoji="1" lang="en-US" altLang="ja-JP" sz="10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講師名は記載しないでください。</a:t>
                  </a:r>
                  <a:endParaRPr kumimoji="1" lang="en-US" altLang="ja-JP" sz="10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・職業人講話／講演テーマ、講演者所属企業名、時間数</a:t>
                  </a:r>
                </a:p>
                <a:p>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a:t>
                  </a:r>
                  <a:r>
                    <a:rPr kumimoji="1" lang="ja-JP" altLang="ja-JP" sz="1000">
                      <a:solidFill>
                        <a:sysClr val="windowText" lastClr="000000"/>
                      </a:solidFill>
                      <a:latin typeface="Meiryo UI" panose="020B0604030504040204" pitchFamily="50" charset="-128"/>
                      <a:ea typeface="Meiryo UI" panose="020B0604030504040204" pitchFamily="50" charset="-128"/>
                      <a:cs typeface="+mn-cs"/>
                    </a:rPr>
                    <a:t>職場見学・体験</a:t>
                  </a: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／見学または体験の内容、実施先の企業名、時間数を記入</a:t>
                  </a:r>
                  <a:endParaRPr kumimoji="1" lang="en-US" altLang="ja-JP" sz="1000">
                    <a:solidFill>
                      <a:sysClr val="windowText" lastClr="000000"/>
                    </a:solidFill>
                    <a:latin typeface="Meiryo UI" panose="020B0604030504040204" pitchFamily="50" charset="-128"/>
                    <a:ea typeface="Meiryo UI" panose="020B0604030504040204" pitchFamily="50" charset="-128"/>
                    <a:cs typeface="+mn-cs"/>
                  </a:endParaRPr>
                </a:p>
                <a:p>
                  <a:r>
                    <a:rPr kumimoji="1" lang="en-US" altLang="ja-JP" sz="10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000">
                      <a:solidFill>
                        <a:sysClr val="windowText" lastClr="000000"/>
                      </a:solidFill>
                      <a:latin typeface="Meiryo UI" panose="020B0604030504040204" pitchFamily="50" charset="-128"/>
                      <a:ea typeface="Meiryo UI" panose="020B0604030504040204" pitchFamily="50" charset="-128"/>
                      <a:cs typeface="+mn-cs"/>
                    </a:rPr>
                    <a:t>申請時にやむを得ず実施先・講演者が決まらなかった場合は「未定」として申請し、後日開講日の前日までに決定して届出てください。</a:t>
                  </a:r>
                  <a:endParaRPr kumimoji="1" lang="en-US" altLang="ja-JP" sz="1000">
                    <a:solidFill>
                      <a:sysClr val="windowText" lastClr="000000"/>
                    </a:solidFill>
                    <a:latin typeface="Meiryo UI" panose="020B0604030504040204" pitchFamily="50" charset="-128"/>
                    <a:ea typeface="Meiryo UI" panose="020B0604030504040204" pitchFamily="50" charset="-128"/>
                    <a:cs typeface="+mn-cs"/>
                  </a:endParaRPr>
                </a:p>
              </xdr:txBody>
            </xdr:sp>
            <xdr:sp macro="" textlink="">
              <xdr:nvSpPr>
                <xdr:cNvPr id="46" name="フローチャート : 代替処理 19">
                  <a:extLst>
                    <a:ext uri="{FF2B5EF4-FFF2-40B4-BE49-F238E27FC236}">
                      <a16:creationId xmlns:a16="http://schemas.microsoft.com/office/drawing/2014/main" id="{00000000-0008-0000-0600-00002E000000}"/>
                    </a:ext>
                  </a:extLst>
                </xdr:cNvPr>
                <xdr:cNvSpPr/>
              </xdr:nvSpPr>
              <xdr:spPr>
                <a:xfrm>
                  <a:off x="1074051" y="21038029"/>
                  <a:ext cx="4244335" cy="951719"/>
                </a:xfrm>
                <a:prstGeom prst="flowChartAlternateProcess">
                  <a:avLst/>
                </a:prstGeom>
                <a:solidFill>
                  <a:srgbClr val="FFFFCC"/>
                </a:solidFill>
                <a:ln w="19050" cap="flat" cmpd="sng" algn="ctr">
                  <a:solidFill>
                    <a:srgbClr val="FF0000"/>
                  </a:solidFill>
                  <a:prstDash val="solid"/>
                </a:ln>
                <a:effectLst/>
              </xdr:spPr>
              <xdr:txBody>
                <a:bodyPr vertOverflow="clip" rtlCol="0" anchor="ctr"/>
                <a:lstStyle/>
                <a:p>
                  <a:pPr marL="0" marR="0" lvl="0" indent="0" defTabSz="914400" eaLnBrk="1" fontAlgn="base"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職場見学、職場体験</a:t>
                  </a:r>
                  <a:r>
                    <a:rPr kumimoji="1" lang="ja-JP" altLang="en-US" sz="10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及び企業実習先への交通費、健康診断料、託児サービス利用者の実費負担分、並びに補講に係る費用が必要となる場合には備考欄にその旨を記入してください。</a:t>
                  </a:r>
                </a:p>
              </xdr:txBody>
            </xdr:sp>
            <xdr:sp macro="" textlink="">
              <xdr:nvSpPr>
                <xdr:cNvPr id="47" name="フローチャート : 代替処理 18">
                  <a:extLst>
                    <a:ext uri="{FF2B5EF4-FFF2-40B4-BE49-F238E27FC236}">
                      <a16:creationId xmlns:a16="http://schemas.microsoft.com/office/drawing/2014/main" id="{00000000-0008-0000-0600-00002F000000}"/>
                    </a:ext>
                  </a:extLst>
                </xdr:cNvPr>
                <xdr:cNvSpPr/>
              </xdr:nvSpPr>
              <xdr:spPr>
                <a:xfrm>
                  <a:off x="5419832" y="21012346"/>
                  <a:ext cx="4844755" cy="1007211"/>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fontAlgn="base"/>
                  <a:r>
                    <a:rPr kumimoji="1" lang="ja-JP" altLang="en-US" sz="1000">
                      <a:solidFill>
                        <a:sysClr val="windowText" lastClr="000000"/>
                      </a:solidFill>
                      <a:latin typeface="Meiryo UI" panose="020B0604030504040204" pitchFamily="50" charset="-128"/>
                      <a:ea typeface="Meiryo UI" panose="020B0604030504040204" pitchFamily="50" charset="-128"/>
                    </a:rPr>
                    <a:t>職業能力開発講習は、・ビジネステクニック／</a:t>
                  </a:r>
                  <a:r>
                    <a:rPr kumimoji="1" lang="en-US" altLang="ja-JP" sz="1000">
                      <a:solidFill>
                        <a:sysClr val="windowText" lastClr="000000"/>
                      </a:solidFill>
                      <a:latin typeface="Meiryo UI" panose="020B0604030504040204" pitchFamily="50" charset="-128"/>
                      <a:ea typeface="Meiryo UI" panose="020B0604030504040204" pitchFamily="50" charset="-128"/>
                    </a:rPr>
                    <a:t>18</a:t>
                  </a:r>
                  <a:r>
                    <a:rPr kumimoji="1" lang="ja-JP" altLang="en-US" sz="1000">
                      <a:solidFill>
                        <a:sysClr val="windowText" lastClr="000000"/>
                      </a:solidFill>
                      <a:latin typeface="Meiryo UI" panose="020B0604030504040204" pitchFamily="50" charset="-128"/>
                      <a:ea typeface="Meiryo UI" panose="020B0604030504040204" pitchFamily="50" charset="-128"/>
                    </a:rPr>
                    <a:t>時間以上　・ビジネスヒューマン／</a:t>
                  </a:r>
                  <a:r>
                    <a:rPr kumimoji="1" lang="en-US" altLang="ja-JP" sz="1000">
                      <a:solidFill>
                        <a:sysClr val="windowText" lastClr="000000"/>
                      </a:solidFill>
                      <a:latin typeface="Meiryo UI" panose="020B0604030504040204" pitchFamily="50" charset="-128"/>
                      <a:ea typeface="Meiryo UI" panose="020B0604030504040204" pitchFamily="50" charset="-128"/>
                    </a:rPr>
                    <a:t>12</a:t>
                  </a:r>
                  <a:r>
                    <a:rPr kumimoji="1" lang="ja-JP" altLang="en-US" sz="1000">
                      <a:solidFill>
                        <a:sysClr val="windowText" lastClr="000000"/>
                      </a:solidFill>
                      <a:latin typeface="Meiryo UI" panose="020B0604030504040204" pitchFamily="50" charset="-128"/>
                      <a:ea typeface="Meiryo UI" panose="020B0604030504040204" pitchFamily="50" charset="-128"/>
                    </a:rPr>
                    <a:t>時間以上　・就職活動計画／</a:t>
                  </a:r>
                  <a:r>
                    <a:rPr kumimoji="1" lang="en-US" altLang="ja-JP" sz="1000">
                      <a:solidFill>
                        <a:sysClr val="windowText" lastClr="000000"/>
                      </a:solidFill>
                      <a:latin typeface="Meiryo UI" panose="020B0604030504040204" pitchFamily="50" charset="-128"/>
                      <a:ea typeface="Meiryo UI" panose="020B0604030504040204" pitchFamily="50" charset="-128"/>
                    </a:rPr>
                    <a:t>18</a:t>
                  </a:r>
                  <a:r>
                    <a:rPr kumimoji="1" lang="ja-JP" altLang="en-US" sz="1000">
                      <a:solidFill>
                        <a:sysClr val="windowText" lastClr="000000"/>
                      </a:solidFill>
                      <a:latin typeface="Meiryo UI" panose="020B0604030504040204" pitchFamily="50" charset="-128"/>
                      <a:ea typeface="Meiryo UI" panose="020B0604030504040204" pitchFamily="50" charset="-128"/>
                    </a:rPr>
                    <a:t>時間以上　・職業生活設計／</a:t>
                  </a:r>
                  <a:r>
                    <a:rPr kumimoji="1" lang="en-US" altLang="ja-JP" sz="1000">
                      <a:solidFill>
                        <a:sysClr val="windowText" lastClr="000000"/>
                      </a:solidFill>
                      <a:latin typeface="Meiryo UI" panose="020B0604030504040204" pitchFamily="50" charset="-128"/>
                      <a:ea typeface="Meiryo UI" panose="020B0604030504040204" pitchFamily="50" charset="-128"/>
                    </a:rPr>
                    <a:t>12</a:t>
                  </a:r>
                  <a:r>
                    <a:rPr kumimoji="1" lang="ja-JP" altLang="en-US" sz="1000">
                      <a:solidFill>
                        <a:sysClr val="windowText" lastClr="000000"/>
                      </a:solidFill>
                      <a:latin typeface="Meiryo UI" panose="020B0604030504040204" pitchFamily="50" charset="-128"/>
                      <a:ea typeface="Meiryo UI" panose="020B0604030504040204" pitchFamily="50" charset="-128"/>
                    </a:rPr>
                    <a:t>時間以上　で設定してください。</a:t>
                  </a:r>
                </a:p>
              </xdr:txBody>
            </xdr:sp>
            <xdr:sp macro="" textlink="">
              <xdr:nvSpPr>
                <xdr:cNvPr id="27" name="フローチャート : 代替処理 19">
                  <a:extLst>
                    <a:ext uri="{FF2B5EF4-FFF2-40B4-BE49-F238E27FC236}">
                      <a16:creationId xmlns:a16="http://schemas.microsoft.com/office/drawing/2014/main" id="{00000000-0008-0000-0600-00001B000000}"/>
                    </a:ext>
                  </a:extLst>
                </xdr:cNvPr>
                <xdr:cNvSpPr/>
              </xdr:nvSpPr>
              <xdr:spPr>
                <a:xfrm>
                  <a:off x="3115235" y="10410662"/>
                  <a:ext cx="7171765" cy="772808"/>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fontAlgn="base"/>
                  <a:r>
                    <a:rPr kumimoji="1" lang="ja-JP" altLang="en-US" sz="1000">
                      <a:solidFill>
                        <a:sysClr val="windowText" lastClr="000000"/>
                      </a:solidFill>
                      <a:latin typeface="Meiryo UI" panose="020B0604030504040204" pitchFamily="50" charset="-128"/>
                      <a:ea typeface="Meiryo UI" panose="020B0604030504040204" pitchFamily="50" charset="-128"/>
                    </a:rPr>
                    <a:t>必須科目の名称は、「職業能力開発講習に係るカリキュラムの作成にあたっての留意事項」の「３能開講習の設定する訓練内容」の表で示す名称と一致させる必要はありません。名称を変更する場合は当該科目の名称の前に、当該必須科目の丸数字を記載してください。</a:t>
                  </a:r>
                </a:p>
              </xdr:txBody>
            </xdr:sp>
            <xdr:sp macro="" textlink="">
              <xdr:nvSpPr>
                <xdr:cNvPr id="26" name="フローチャート : 代替処理 33">
                  <a:extLst>
                    <a:ext uri="{FF2B5EF4-FFF2-40B4-BE49-F238E27FC236}">
                      <a16:creationId xmlns:a16="http://schemas.microsoft.com/office/drawing/2014/main" id="{00000000-0008-0000-0600-00001A000000}"/>
                    </a:ext>
                  </a:extLst>
                </xdr:cNvPr>
                <xdr:cNvSpPr/>
              </xdr:nvSpPr>
              <xdr:spPr>
                <a:xfrm>
                  <a:off x="5221941" y="2162734"/>
                  <a:ext cx="5087471" cy="1434353"/>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lIns="36000" tIns="36000" rIns="36000" bIns="36000" rtlCol="0" anchor="t" anchorCtr="0"/>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eiryo UI" panose="020B0604030504040204" pitchFamily="50" charset="-128"/>
                      <a:ea typeface="Meiryo UI" panose="020B0604030504040204" pitchFamily="50" charset="-128"/>
                      <a:cs typeface="+mn-cs"/>
                    </a:rPr>
                    <a:t>日付形式で入力してください。（例）</a:t>
                  </a:r>
                  <a:r>
                    <a:rPr kumimoji="1" lang="en-US" altLang="ja-JP" sz="1000">
                      <a:solidFill>
                        <a:schemeClr val="dk1"/>
                      </a:solidFill>
                      <a:effectLst/>
                      <a:latin typeface="Meiryo UI" panose="020B0604030504040204" pitchFamily="50" charset="-128"/>
                      <a:ea typeface="Meiryo UI" panose="020B0604030504040204" pitchFamily="50" charset="-128"/>
                      <a:cs typeface="+mn-cs"/>
                    </a:rPr>
                    <a:t>2026/4/24</a:t>
                  </a:r>
                  <a:r>
                    <a:rPr kumimoji="1" lang="ja-JP" altLang="en-US" sz="1000">
                      <a:solidFill>
                        <a:schemeClr val="dk1"/>
                      </a:solidFill>
                      <a:effectLst/>
                      <a:latin typeface="Meiryo UI" panose="020B0604030504040204" pitchFamily="50" charset="-128"/>
                      <a:ea typeface="Meiryo UI" panose="020B0604030504040204" pitchFamily="50" charset="-128"/>
                      <a:cs typeface="+mn-cs"/>
                    </a:rPr>
                    <a:t>と入力</a:t>
                  </a:r>
                  <a:endParaRPr kumimoji="1" lang="en-US" altLang="ja-JP" sz="1000">
                    <a:solidFill>
                      <a:schemeClr val="dk1"/>
                    </a:solidFill>
                    <a:effectLst/>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eiryo UI" panose="020B0604030504040204" pitchFamily="50" charset="-128"/>
                      <a:ea typeface="Meiryo UI" panose="020B0604030504040204" pitchFamily="50" charset="-128"/>
                      <a:cs typeface="+mn-cs"/>
                    </a:rPr>
                    <a:t>募集期間、選考日、選考結果通知日は</a:t>
                  </a:r>
                  <a:r>
                    <a:rPr kumimoji="1" lang="ja-JP" altLang="en-US" sz="1000">
                      <a:solidFill>
                        <a:schemeClr val="dk1"/>
                      </a:solidFill>
                      <a:effectLst/>
                      <a:latin typeface="Meiryo UI" panose="020B0604030504040204" pitchFamily="50" charset="-128"/>
                      <a:ea typeface="Meiryo UI" panose="020B0604030504040204" pitchFamily="50" charset="-128"/>
                      <a:cs typeface="+mn-cs"/>
                    </a:rPr>
                    <a:t>開講月ごとに予め日付を設定しています。愛知県の求職者支援訓練スケジュールを確認の上記載してください。（愛知支部</a:t>
                  </a:r>
                  <a:r>
                    <a:rPr kumimoji="1" lang="en-US" altLang="ja-JP" sz="1000">
                      <a:solidFill>
                        <a:schemeClr val="dk1"/>
                      </a:solidFill>
                      <a:effectLst/>
                      <a:latin typeface="Meiryo UI" panose="020B0604030504040204" pitchFamily="50" charset="-128"/>
                      <a:ea typeface="Meiryo UI" panose="020B0604030504040204" pitchFamily="50" charset="-128"/>
                      <a:cs typeface="+mn-cs"/>
                    </a:rPr>
                    <a:t>web</a:t>
                  </a:r>
                  <a:r>
                    <a:rPr kumimoji="1" lang="ja-JP" altLang="en-US" sz="1000">
                      <a:solidFill>
                        <a:schemeClr val="dk1"/>
                      </a:solidFill>
                      <a:effectLst/>
                      <a:latin typeface="Meiryo UI" panose="020B0604030504040204" pitchFamily="50" charset="-128"/>
                      <a:ea typeface="Meiryo UI" panose="020B0604030504040204" pitchFamily="50" charset="-128"/>
                      <a:cs typeface="+mn-cs"/>
                    </a:rPr>
                    <a:t>に掲載）なお、最少開講人数を設定した訓練科と設定しない訓練科とで、募集締切日が異なります。</a:t>
                  </a:r>
                  <a:endParaRPr kumimoji="1" lang="en-US" altLang="ja-JP" sz="1000">
                    <a:solidFill>
                      <a:schemeClr val="dk1"/>
                    </a:solidFill>
                    <a:effectLst/>
                    <a:latin typeface="Meiryo UI" panose="020B0604030504040204" pitchFamily="50" charset="-128"/>
                    <a:ea typeface="Meiryo UI" panose="020B0604030504040204" pitchFamily="50" charset="-128"/>
                    <a:cs typeface="+mn-cs"/>
                  </a:endParaRPr>
                </a:p>
              </xdr:txBody>
            </xdr:sp>
            <xdr:sp macro="" textlink="">
              <xdr:nvSpPr>
                <xdr:cNvPr id="21" name="角丸四角形吹き出し 20">
                  <a:extLst>
                    <a:ext uri="{FF2B5EF4-FFF2-40B4-BE49-F238E27FC236}">
                      <a16:creationId xmlns:a16="http://schemas.microsoft.com/office/drawing/2014/main" id="{00000000-0008-0000-0600-000015000000}"/>
                    </a:ext>
                  </a:extLst>
                </xdr:cNvPr>
                <xdr:cNvSpPr/>
              </xdr:nvSpPr>
              <xdr:spPr>
                <a:xfrm>
                  <a:off x="7040485" y="12812491"/>
                  <a:ext cx="2753455" cy="1250891"/>
                </a:xfrm>
                <a:prstGeom prst="wedgeRoundRectCallout">
                  <a:avLst>
                    <a:gd name="adj1" fmla="val 15047"/>
                    <a:gd name="adj2" fmla="val -48195"/>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t"/>
                <a:lstStyle/>
                <a:p>
                  <a:pPr algn="l"/>
                  <a:r>
                    <a:rPr kumimoji="1" lang="ja-JP" altLang="en-US" sz="1000">
                      <a:solidFill>
                        <a:sysClr val="windowText" lastClr="000000"/>
                      </a:solidFill>
                      <a:latin typeface="Meiryo UI" panose="020B0604030504040204" pitchFamily="50" charset="-128"/>
                      <a:ea typeface="Meiryo UI" panose="020B0604030504040204" pitchFamily="50" charset="-128"/>
                    </a:rPr>
                    <a:t>集団形式で行う就職支援は、学科欄に記載してください（</a:t>
                  </a:r>
                  <a:r>
                    <a:rPr kumimoji="1" lang="en-US" altLang="ja-JP" sz="1000">
                      <a:solidFill>
                        <a:sysClr val="windowText" lastClr="000000"/>
                      </a:solidFill>
                      <a:latin typeface="Meiryo UI" panose="020B0604030504040204" pitchFamily="50" charset="-128"/>
                      <a:ea typeface="Meiryo UI" panose="020B0604030504040204" pitchFamily="50" charset="-128"/>
                    </a:rPr>
                    <a:t>18</a:t>
                  </a:r>
                  <a:r>
                    <a:rPr kumimoji="1" lang="ja-JP" altLang="en-US" sz="1000">
                      <a:solidFill>
                        <a:sysClr val="windowText" lastClr="000000"/>
                      </a:solidFill>
                      <a:latin typeface="Meiryo UI" panose="020B0604030504040204" pitchFamily="50" charset="-128"/>
                      <a:ea typeface="Meiryo UI" panose="020B0604030504040204" pitchFamily="50" charset="-128"/>
                    </a:rPr>
                    <a:t>時間上限）。個人ごとに行うもの（キャリアコンサルティングや個人ごとに行う就職支援）は、記入不要です。</a:t>
                  </a:r>
                </a:p>
              </xdr:txBody>
            </xdr:sp>
            <xdr:cxnSp macro="">
              <xdr:nvCxnSpPr>
                <xdr:cNvPr id="22" name="直線矢印コネクタ 21">
                  <a:extLst>
                    <a:ext uri="{FF2B5EF4-FFF2-40B4-BE49-F238E27FC236}">
                      <a16:creationId xmlns:a16="http://schemas.microsoft.com/office/drawing/2014/main" id="{00000000-0008-0000-0600-000016000000}"/>
                    </a:ext>
                  </a:extLst>
                </xdr:cNvPr>
                <xdr:cNvCxnSpPr>
                  <a:stCxn id="21" idx="1"/>
                </xdr:cNvCxnSpPr>
              </xdr:nvCxnSpPr>
              <xdr:spPr>
                <a:xfrm flipH="1">
                  <a:off x="2779059" y="13437937"/>
                  <a:ext cx="4261425" cy="543619"/>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角丸四角形吹き出し 22">
                  <a:extLst>
                    <a:ext uri="{FF2B5EF4-FFF2-40B4-BE49-F238E27FC236}">
                      <a16:creationId xmlns:a16="http://schemas.microsoft.com/office/drawing/2014/main" id="{00000000-0008-0000-0600-000017000000}"/>
                    </a:ext>
                  </a:extLst>
                </xdr:cNvPr>
                <xdr:cNvSpPr/>
              </xdr:nvSpPr>
              <xdr:spPr>
                <a:xfrm>
                  <a:off x="7037294" y="14144005"/>
                  <a:ext cx="2779058" cy="646841"/>
                </a:xfrm>
                <a:prstGeom prst="wedgeRoundRectCallout">
                  <a:avLst>
                    <a:gd name="adj1" fmla="val 15047"/>
                    <a:gd name="adj2" fmla="val -48195"/>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l"/>
                  <a:r>
                    <a:rPr kumimoji="1" lang="ja-JP" altLang="en-US" sz="1000">
                      <a:solidFill>
                        <a:sysClr val="windowText" lastClr="000000"/>
                      </a:solidFill>
                      <a:latin typeface="Meiryo UI" panose="020B0604030504040204" pitchFamily="50" charset="-128"/>
                      <a:ea typeface="Meiryo UI" panose="020B0604030504040204" pitchFamily="50" charset="-128"/>
                    </a:rPr>
                    <a:t>安全衛生に関する科目又は科目の内容を必ず設定してください。</a:t>
                  </a:r>
                </a:p>
              </xdr:txBody>
            </xdr:sp>
            <xdr:cxnSp macro="">
              <xdr:nvCxnSpPr>
                <xdr:cNvPr id="24" name="直線矢印コネクタ 23">
                  <a:extLst>
                    <a:ext uri="{FF2B5EF4-FFF2-40B4-BE49-F238E27FC236}">
                      <a16:creationId xmlns:a16="http://schemas.microsoft.com/office/drawing/2014/main" id="{00000000-0008-0000-0600-000018000000}"/>
                    </a:ext>
                  </a:extLst>
                </xdr:cNvPr>
                <xdr:cNvCxnSpPr>
                  <a:stCxn id="23" idx="1"/>
                </xdr:cNvCxnSpPr>
              </xdr:nvCxnSpPr>
              <xdr:spPr>
                <a:xfrm flipH="1" flipV="1">
                  <a:off x="2790265" y="14230629"/>
                  <a:ext cx="4247030" cy="236796"/>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フローチャート : 代替処理 33">
                  <a:extLst>
                    <a:ext uri="{FF2B5EF4-FFF2-40B4-BE49-F238E27FC236}">
                      <a16:creationId xmlns:a16="http://schemas.microsoft.com/office/drawing/2014/main" id="{00000000-0008-0000-0600-00000D000000}"/>
                    </a:ext>
                  </a:extLst>
                </xdr:cNvPr>
                <xdr:cNvSpPr/>
              </xdr:nvSpPr>
              <xdr:spPr>
                <a:xfrm>
                  <a:off x="4325470" y="4141744"/>
                  <a:ext cx="6008445" cy="1147431"/>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lIns="36000" tIns="36000" rIns="36000" bIns="36000" rtlCol="0" anchor="t" anchorCtr="0"/>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eiryo UI" panose="020B0604030504040204" pitchFamily="50" charset="-128"/>
                      <a:ea typeface="Meiryo UI" panose="020B0604030504040204" pitchFamily="50" charset="-128"/>
                      <a:cs typeface="+mn-cs"/>
                    </a:rPr>
                    <a:t>算定対象訓練であるか否かに関わらず、計画した訓練内容（開講式、オリエンテーション、修了式及びキャリアコンサルティングを含む）を行う日数は、全て訓練日数に算定してください。（キャリアコンサルティング予定日が複数ある場合は、全て訓練日数に含めてください。）</a:t>
                  </a: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eiryo UI" panose="020B0604030504040204" pitchFamily="50" charset="-128"/>
                      <a:ea typeface="Meiryo UI" panose="020B0604030504040204" pitchFamily="50" charset="-128"/>
                      <a:cs typeface="+mn-cs"/>
                    </a:rPr>
                    <a:t>※</a:t>
                  </a:r>
                  <a:r>
                    <a:rPr kumimoji="1" lang="ja-JP" altLang="en-US" sz="1000">
                      <a:solidFill>
                        <a:schemeClr val="dk1"/>
                      </a:solidFill>
                      <a:effectLst/>
                      <a:latin typeface="Meiryo UI" panose="020B0604030504040204" pitchFamily="50" charset="-128"/>
                      <a:ea typeface="Meiryo UI" panose="020B0604030504040204" pitchFamily="50" charset="-128"/>
                      <a:cs typeface="+mn-cs"/>
                    </a:rPr>
                    <a:t>ハローワーク来所日は訓練日数に含まれません。</a:t>
                  </a:r>
                  <a:endParaRPr kumimoji="1" lang="en-US" altLang="ja-JP" sz="1000">
                    <a:solidFill>
                      <a:schemeClr val="dk1"/>
                    </a:solidFill>
                    <a:effectLst/>
                    <a:latin typeface="Meiryo UI" panose="020B0604030504040204" pitchFamily="50" charset="-128"/>
                    <a:ea typeface="Meiryo UI" panose="020B0604030504040204" pitchFamily="50" charset="-128"/>
                    <a:cs typeface="+mn-cs"/>
                  </a:endParaRPr>
                </a:p>
              </xdr:txBody>
            </xdr:sp>
            <xdr:cxnSp macro="">
              <xdr:nvCxnSpPr>
                <xdr:cNvPr id="16" name="直線矢印コネクタ 15">
                  <a:extLst>
                    <a:ext uri="{FF2B5EF4-FFF2-40B4-BE49-F238E27FC236}">
                      <a16:creationId xmlns:a16="http://schemas.microsoft.com/office/drawing/2014/main" id="{00000000-0008-0000-0600-000010000000}"/>
                    </a:ext>
                  </a:extLst>
                </xdr:cNvPr>
                <xdr:cNvCxnSpPr>
                  <a:stCxn id="45" idx="0"/>
                </xdr:cNvCxnSpPr>
              </xdr:nvCxnSpPr>
              <xdr:spPr>
                <a:xfrm flipV="1">
                  <a:off x="5877486" y="17514794"/>
                  <a:ext cx="644338" cy="231537"/>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フローチャート : 代替処理 15">
                  <a:extLst>
                    <a:ext uri="{FF2B5EF4-FFF2-40B4-BE49-F238E27FC236}">
                      <a16:creationId xmlns:a16="http://schemas.microsoft.com/office/drawing/2014/main" id="{00000000-0008-0000-0600-000011000000}"/>
                    </a:ext>
                  </a:extLst>
                </xdr:cNvPr>
                <xdr:cNvSpPr/>
              </xdr:nvSpPr>
              <xdr:spPr>
                <a:xfrm>
                  <a:off x="2852285" y="18923078"/>
                  <a:ext cx="1845468" cy="389608"/>
                </a:xfrm>
                <a:prstGeom prst="flowChartAlternateProcess">
                  <a:avLst/>
                </a:prstGeom>
                <a:noFill/>
                <a:ln w="38100">
                  <a:solidFill>
                    <a:srgbClr val="FF0000"/>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endParaRPr kumimoji="1" lang="ja-JP" altLang="en-US" sz="1200">
                    <a:solidFill>
                      <a:srgbClr val="FF0000"/>
                    </a:solidFill>
                  </a:endParaRPr>
                </a:p>
              </xdr:txBody>
            </xdr:sp>
            <xdr:cxnSp macro="">
              <xdr:nvCxnSpPr>
                <xdr:cNvPr id="18" name="直線矢印コネクタ 17">
                  <a:extLst>
                    <a:ext uri="{FF2B5EF4-FFF2-40B4-BE49-F238E27FC236}">
                      <a16:creationId xmlns:a16="http://schemas.microsoft.com/office/drawing/2014/main" id="{00000000-0008-0000-0600-000012000000}"/>
                    </a:ext>
                  </a:extLst>
                </xdr:cNvPr>
                <xdr:cNvCxnSpPr>
                  <a:stCxn id="47" idx="0"/>
                  <a:endCxn id="29" idx="2"/>
                </xdr:cNvCxnSpPr>
              </xdr:nvCxnSpPr>
              <xdr:spPr>
                <a:xfrm flipH="1" flipV="1">
                  <a:off x="6781045" y="19368833"/>
                  <a:ext cx="1061165" cy="1643513"/>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00000000-0008-0000-0600-000013000000}"/>
                    </a:ext>
                  </a:extLst>
                </xdr:cNvPr>
                <xdr:cNvCxnSpPr>
                  <a:stCxn id="30" idx="3"/>
                  <a:endCxn id="17" idx="2"/>
                </xdr:cNvCxnSpPr>
              </xdr:nvCxnSpPr>
              <xdr:spPr>
                <a:xfrm flipV="1">
                  <a:off x="2633381" y="19312686"/>
                  <a:ext cx="1141638" cy="47406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8" name="直線矢印コネクタ 57">
                  <a:extLst>
                    <a:ext uri="{FF2B5EF4-FFF2-40B4-BE49-F238E27FC236}">
                      <a16:creationId xmlns:a16="http://schemas.microsoft.com/office/drawing/2014/main" id="{00000000-0008-0000-0600-00003A000000}"/>
                    </a:ext>
                  </a:extLst>
                </xdr:cNvPr>
                <xdr:cNvCxnSpPr>
                  <a:stCxn id="13" idx="0"/>
                </xdr:cNvCxnSpPr>
              </xdr:nvCxnSpPr>
              <xdr:spPr>
                <a:xfrm flipV="1">
                  <a:off x="7329693" y="3809999"/>
                  <a:ext cx="1433307" cy="331745"/>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7" name="直線矢印コネクタ 66">
                  <a:extLst>
                    <a:ext uri="{FF2B5EF4-FFF2-40B4-BE49-F238E27FC236}">
                      <a16:creationId xmlns:a16="http://schemas.microsoft.com/office/drawing/2014/main" id="{00000000-0008-0000-0600-000043000000}"/>
                    </a:ext>
                  </a:extLst>
                </xdr:cNvPr>
                <xdr:cNvCxnSpPr>
                  <a:stCxn id="39" idx="0"/>
                </xdr:cNvCxnSpPr>
              </xdr:nvCxnSpPr>
              <xdr:spPr>
                <a:xfrm flipH="1" flipV="1">
                  <a:off x="5412443" y="5781842"/>
                  <a:ext cx="1378322" cy="472204"/>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3" name="直線矢印コネクタ 122">
                  <a:extLst>
                    <a:ext uri="{FF2B5EF4-FFF2-40B4-BE49-F238E27FC236}">
                      <a16:creationId xmlns:a16="http://schemas.microsoft.com/office/drawing/2014/main" id="{00000000-0008-0000-0600-00007B000000}"/>
                    </a:ext>
                  </a:extLst>
                </xdr:cNvPr>
                <xdr:cNvCxnSpPr>
                  <a:stCxn id="27" idx="1"/>
                </xdr:cNvCxnSpPr>
              </xdr:nvCxnSpPr>
              <xdr:spPr>
                <a:xfrm flipH="1" flipV="1">
                  <a:off x="2790265" y="10521932"/>
                  <a:ext cx="324970" cy="275134"/>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7" name="直線矢印コネクタ 146">
                  <a:extLst>
                    <a:ext uri="{FF2B5EF4-FFF2-40B4-BE49-F238E27FC236}">
                      <a16:creationId xmlns:a16="http://schemas.microsoft.com/office/drawing/2014/main" id="{00000000-0008-0000-0600-000093000000}"/>
                    </a:ext>
                  </a:extLst>
                </xdr:cNvPr>
                <xdr:cNvCxnSpPr>
                  <a:stCxn id="26" idx="1"/>
                  <a:endCxn id="150" idx="0"/>
                </xdr:cNvCxnSpPr>
              </xdr:nvCxnSpPr>
              <xdr:spPr>
                <a:xfrm flipH="1">
                  <a:off x="3216087" y="2879911"/>
                  <a:ext cx="2005854" cy="773206"/>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411940" y="3653117"/>
                  <a:ext cx="3608294" cy="268941"/>
                </a:xfrm>
                <a:prstGeom prst="rect">
                  <a:avLst/>
                </a:prstGeom>
                <a:noFill/>
                <a:ln w="34925">
                  <a:solidFill>
                    <a:srgbClr val="FF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200">
                    <a:solidFill>
                      <a:srgbClr val="FF0000"/>
                    </a:solidFill>
                  </a:endParaRPr>
                </a:p>
              </xdr:txBody>
            </xdr:sp>
            <xdr:sp macro="" textlink="">
              <xdr:nvSpPr>
                <xdr:cNvPr id="64" name="フローチャート : 代替処理 18">
                  <a:extLst>
                    <a:ext uri="{FF2B5EF4-FFF2-40B4-BE49-F238E27FC236}">
                      <a16:creationId xmlns:a16="http://schemas.microsoft.com/office/drawing/2014/main" id="{00000000-0008-0000-0600-000040000000}"/>
                    </a:ext>
                  </a:extLst>
                </xdr:cNvPr>
                <xdr:cNvSpPr/>
              </xdr:nvSpPr>
              <xdr:spPr>
                <a:xfrm>
                  <a:off x="6297706" y="22173639"/>
                  <a:ext cx="3966882" cy="428625"/>
                </a:xfrm>
                <a:prstGeom prst="flowChartAlternateProcess">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fontAlgn="base"/>
                  <a:r>
                    <a:rPr kumimoji="1" lang="ja-JP" altLang="en-US" sz="1000">
                      <a:solidFill>
                        <a:sysClr val="windowText" lastClr="000000"/>
                      </a:solidFill>
                      <a:latin typeface="Meiryo UI" panose="020B0604030504040204" pitchFamily="50" charset="-128"/>
                      <a:ea typeface="Meiryo UI" panose="020B0604030504040204" pitchFamily="50" charset="-128"/>
                    </a:rPr>
                    <a:t>記入する金額は様式</a:t>
                  </a:r>
                  <a:r>
                    <a:rPr kumimoji="1" lang="en-US" altLang="ja-JP" sz="1000">
                      <a:solidFill>
                        <a:sysClr val="windowText" lastClr="000000"/>
                      </a:solidFill>
                      <a:latin typeface="Meiryo UI" panose="020B0604030504040204" pitchFamily="50" charset="-128"/>
                      <a:ea typeface="Meiryo UI" panose="020B0604030504040204" pitchFamily="50" charset="-128"/>
                    </a:rPr>
                    <a:t>8</a:t>
                  </a:r>
                  <a:r>
                    <a:rPr kumimoji="1" lang="ja-JP" altLang="en-US" sz="1000">
                      <a:solidFill>
                        <a:sysClr val="windowText" lastClr="000000"/>
                      </a:solidFill>
                      <a:latin typeface="Meiryo UI" panose="020B0604030504040204" pitchFamily="50" charset="-128"/>
                      <a:ea typeface="Meiryo UI" panose="020B0604030504040204" pitchFamily="50" charset="-128"/>
                    </a:rPr>
                    <a:t>号と一致させてください。</a:t>
                  </a:r>
                </a:p>
              </xdr:txBody>
            </xdr:sp>
            <xdr:cxnSp macro="">
              <xdr:nvCxnSpPr>
                <xdr:cNvPr id="65" name="直線矢印コネクタ 64">
                  <a:extLst>
                    <a:ext uri="{FF2B5EF4-FFF2-40B4-BE49-F238E27FC236}">
                      <a16:creationId xmlns:a16="http://schemas.microsoft.com/office/drawing/2014/main" id="{00000000-0008-0000-0600-000041000000}"/>
                    </a:ext>
                  </a:extLst>
                </xdr:cNvPr>
                <xdr:cNvCxnSpPr>
                  <a:stCxn id="64" idx="0"/>
                </xdr:cNvCxnSpPr>
              </xdr:nvCxnSpPr>
              <xdr:spPr>
                <a:xfrm flipH="1" flipV="1">
                  <a:off x="8180294" y="20136969"/>
                  <a:ext cx="100853" cy="203667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9" name="角丸四角形吹き出し 78">
                  <a:extLst>
                    <a:ext uri="{FF2B5EF4-FFF2-40B4-BE49-F238E27FC236}">
                      <a16:creationId xmlns:a16="http://schemas.microsoft.com/office/drawing/2014/main" id="{00000000-0008-0000-0600-00004F000000}"/>
                    </a:ext>
                  </a:extLst>
                </xdr:cNvPr>
                <xdr:cNvSpPr/>
              </xdr:nvSpPr>
              <xdr:spPr>
                <a:xfrm>
                  <a:off x="7676029" y="7743263"/>
                  <a:ext cx="1856985" cy="812288"/>
                </a:xfrm>
                <a:prstGeom prst="wedgeRoundRectCallout">
                  <a:avLst>
                    <a:gd name="adj1" fmla="val 15047"/>
                    <a:gd name="adj2" fmla="val -48195"/>
                    <a:gd name="adj3" fmla="val 16667"/>
                  </a:avLst>
                </a:prstGeom>
                <a:solidFill>
                  <a:srgbClr val="FFFFCC"/>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tlCol="0" anchor="t"/>
                <a:lstStyle/>
                <a:p>
                  <a:pPr algn="l"/>
                  <a:r>
                    <a:rPr kumimoji="1" lang="ja-JP" altLang="en-US" sz="1000">
                      <a:solidFill>
                        <a:sysClr val="windowText" lastClr="000000"/>
                      </a:solidFill>
                      <a:latin typeface="Meiryo UI" panose="020B0604030504040204" pitchFamily="50" charset="-128"/>
                      <a:ea typeface="Meiryo UI" panose="020B0604030504040204" pitchFamily="50" charset="-128"/>
                    </a:rPr>
                    <a:t>訓練時間の算定対象となるものについて記載してください。</a:t>
                  </a:r>
                </a:p>
              </xdr:txBody>
            </xdr:sp>
            <xdr:cxnSp macro="">
              <xdr:nvCxnSpPr>
                <xdr:cNvPr id="80" name="直線矢印コネクタ 79">
                  <a:extLst>
                    <a:ext uri="{FF2B5EF4-FFF2-40B4-BE49-F238E27FC236}">
                      <a16:creationId xmlns:a16="http://schemas.microsoft.com/office/drawing/2014/main" id="{00000000-0008-0000-0600-000050000000}"/>
                    </a:ext>
                  </a:extLst>
                </xdr:cNvPr>
                <xdr:cNvCxnSpPr>
                  <a:stCxn id="40" idx="0"/>
                </xdr:cNvCxnSpPr>
              </xdr:nvCxnSpPr>
              <xdr:spPr>
                <a:xfrm flipH="1" flipV="1">
                  <a:off x="1120589" y="7239002"/>
                  <a:ext cx="4588808" cy="1863544"/>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1" name="直線矢印コネクタ 80">
                  <a:extLst>
                    <a:ext uri="{FF2B5EF4-FFF2-40B4-BE49-F238E27FC236}">
                      <a16:creationId xmlns:a16="http://schemas.microsoft.com/office/drawing/2014/main" id="{00000000-0008-0000-0600-000051000000}"/>
                    </a:ext>
                  </a:extLst>
                </xdr:cNvPr>
                <xdr:cNvCxnSpPr>
                  <a:cxnSpLocks/>
                  <a:stCxn id="79" idx="0"/>
                </xdr:cNvCxnSpPr>
              </xdr:nvCxnSpPr>
              <xdr:spPr>
                <a:xfrm flipV="1">
                  <a:off x="8604522" y="7451912"/>
                  <a:ext cx="1043743" cy="291351"/>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969559" y="7205383"/>
            <a:ext cx="5636559" cy="5195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＊訓練概要の末尾に記入が必要な訓練及びキーワードは</a:t>
            </a:r>
            <a:r>
              <a:rPr kumimoji="1" lang="en-US" altLang="ja-JP" sz="1200">
                <a:solidFill>
                  <a:srgbClr val="FF0000"/>
                </a:solidFill>
                <a:latin typeface="Meiryo UI" panose="020B0604030504040204" pitchFamily="50" charset="-128"/>
                <a:ea typeface="Meiryo UI" panose="020B0604030504040204" pitchFamily="50" charset="-128"/>
              </a:rPr>
              <a:t>2</a:t>
            </a:r>
            <a:r>
              <a:rPr kumimoji="1" lang="ja-JP" altLang="en-US" sz="1200">
                <a:solidFill>
                  <a:srgbClr val="FF0000"/>
                </a:solidFill>
                <a:latin typeface="Meiryo UI" panose="020B0604030504040204" pitchFamily="50" charset="-128"/>
                <a:ea typeface="Meiryo UI" panose="020B0604030504040204" pitchFamily="50" charset="-128"/>
              </a:rPr>
              <a:t>ページ目参照</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107256</xdr:colOff>
      <xdr:row>0</xdr:row>
      <xdr:rowOff>68035</xdr:rowOff>
    </xdr:from>
    <xdr:to>
      <xdr:col>23</xdr:col>
      <xdr:colOff>84045</xdr:colOff>
      <xdr:row>19</xdr:row>
      <xdr:rowOff>122464</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07256" y="68035"/>
          <a:ext cx="11869432" cy="7497536"/>
          <a:chOff x="319367" y="48825"/>
          <a:chExt cx="11869432" cy="7497536"/>
        </a:xfrm>
      </xdr:grpSpPr>
      <xdr:sp macro="" textlink="">
        <xdr:nvSpPr>
          <xdr:cNvPr id="3" name="角丸四角形 2">
            <a:extLst>
              <a:ext uri="{FF2B5EF4-FFF2-40B4-BE49-F238E27FC236}">
                <a16:creationId xmlns:a16="http://schemas.microsoft.com/office/drawing/2014/main" id="{00000000-0008-0000-0700-000003000000}"/>
              </a:ext>
            </a:extLst>
          </xdr:cNvPr>
          <xdr:cNvSpPr/>
        </xdr:nvSpPr>
        <xdr:spPr>
          <a:xfrm>
            <a:off x="319367" y="48825"/>
            <a:ext cx="4002101" cy="1319893"/>
          </a:xfrm>
          <a:prstGeom prst="roundRect">
            <a:avLst/>
          </a:prstGeom>
          <a:solidFill>
            <a:schemeClr val="accent6">
              <a:lumMod val="40000"/>
              <a:lumOff val="60000"/>
            </a:schemeClr>
          </a:solidFill>
          <a:ln>
            <a:noFill/>
            <a:headEnd type="triangle"/>
          </a:ln>
        </xdr:spPr>
        <xdr:style>
          <a:lnRef idx="2">
            <a:schemeClr val="accent2"/>
          </a:lnRef>
          <a:fillRef idx="1">
            <a:schemeClr val="lt1"/>
          </a:fillRef>
          <a:effectRef idx="0">
            <a:schemeClr val="accent2"/>
          </a:effectRef>
          <a:fontRef idx="minor">
            <a:schemeClr val="dk1"/>
          </a:fontRef>
        </xdr:style>
        <xdr:txBody>
          <a:bodyPr vertOverflow="clip" horzOverflow="clip" bIns="0" rtlCol="0" anchor="ctr"/>
          <a:lstStyle/>
          <a:p>
            <a:pPr algn="l">
              <a:lnSpc>
                <a:spcPts val="1800"/>
              </a:lnSpc>
            </a:pPr>
            <a:r>
              <a:rPr kumimoji="1" lang="ja-JP" altLang="en-US" sz="1100" b="0">
                <a:solidFill>
                  <a:sysClr val="windowText" lastClr="000000"/>
                </a:solidFill>
                <a:latin typeface="Meiryo UI" panose="020B0604030504040204" pitchFamily="50" charset="-128"/>
                <a:ea typeface="Meiryo UI" panose="020B0604030504040204" pitchFamily="50" charset="-128"/>
              </a:rPr>
              <a:t>介護分野等で特例措置の適用を受けようとする場合に提出が必要になります。介護保険法又は障害者総合支援法に基づく施設サービスまたは在宅サービスを実施している施設</a:t>
            </a:r>
            <a:r>
              <a:rPr kumimoji="1" lang="en-US" altLang="ja-JP" sz="1100" b="0">
                <a:solidFill>
                  <a:sysClr val="windowText" lastClr="00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事務所</a:t>
            </a:r>
            <a:r>
              <a:rPr kumimoji="1" lang="en-US" altLang="ja-JP" sz="1100" b="0">
                <a:solidFill>
                  <a:sysClr val="windowText" lastClr="00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が対象です。</a:t>
            </a:r>
          </a:p>
          <a:p>
            <a:pPr algn="l">
              <a:lnSpc>
                <a:spcPts val="1800"/>
              </a:lnSpc>
            </a:pPr>
            <a:endParaRPr kumimoji="1" lang="ja-JP" altLang="en-US" sz="1100" b="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5" name="角丸四角形 4">
            <a:extLst>
              <a:ext uri="{FF2B5EF4-FFF2-40B4-BE49-F238E27FC236}">
                <a16:creationId xmlns:a16="http://schemas.microsoft.com/office/drawing/2014/main" id="{00000000-0008-0000-0700-000005000000}"/>
              </a:ext>
            </a:extLst>
          </xdr:cNvPr>
          <xdr:cNvSpPr/>
        </xdr:nvSpPr>
        <xdr:spPr>
          <a:xfrm>
            <a:off x="4919382" y="770004"/>
            <a:ext cx="1798545" cy="774326"/>
          </a:xfrm>
          <a:prstGeom prst="roundRect">
            <a:avLst/>
          </a:prstGeom>
          <a:solidFill>
            <a:srgbClr val="FFFFCC"/>
          </a:solidFill>
          <a:ln>
            <a:solidFill>
              <a:srgbClr val="FF0000"/>
            </a:solidFill>
            <a:headEnd type="triangle"/>
          </a:ln>
        </xdr:spPr>
        <xdr:style>
          <a:lnRef idx="2">
            <a:schemeClr val="accent2"/>
          </a:lnRef>
          <a:fillRef idx="1">
            <a:schemeClr val="lt1"/>
          </a:fillRef>
          <a:effectRef idx="0">
            <a:schemeClr val="accent2"/>
          </a:effectRef>
          <a:fontRef idx="minor">
            <a:schemeClr val="dk1"/>
          </a:fontRef>
        </xdr:style>
        <xdr:txBody>
          <a:bodyPr vertOverflow="clip" horzOverflow="clip" bIns="0" rtlCol="0" anchor="ctr"/>
          <a:lstStyle/>
          <a:p>
            <a:pPr algn="l">
              <a:lnSpc>
                <a:spcPts val="1080"/>
              </a:lnSpc>
            </a:pPr>
            <a:r>
              <a:rPr kumimoji="1" lang="ja-JP" altLang="en-US" sz="1100" b="0">
                <a:solidFill>
                  <a:sysClr val="windowText" lastClr="000000"/>
                </a:solidFill>
                <a:latin typeface="Meiryo UI" panose="020B0604030504040204" pitchFamily="50" charset="-128"/>
                <a:ea typeface="Meiryo UI" panose="020B0604030504040204" pitchFamily="50" charset="-128"/>
              </a:rPr>
              <a:t>受入先の事務所の電話番号を記載してください。</a:t>
            </a:r>
          </a:p>
        </xdr:txBody>
      </xdr:sp>
      <xdr:cxnSp macro="">
        <xdr:nvCxnSpPr>
          <xdr:cNvPr id="6" name="直線矢印コネクタ 5">
            <a:extLst>
              <a:ext uri="{FF2B5EF4-FFF2-40B4-BE49-F238E27FC236}">
                <a16:creationId xmlns:a16="http://schemas.microsoft.com/office/drawing/2014/main" id="{00000000-0008-0000-0700-000006000000}"/>
              </a:ext>
            </a:extLst>
          </xdr:cNvPr>
          <xdr:cNvCxnSpPr/>
        </xdr:nvCxnSpPr>
        <xdr:spPr>
          <a:xfrm>
            <a:off x="6060780" y="1544010"/>
            <a:ext cx="0" cy="376999"/>
          </a:xfrm>
          <a:prstGeom prst="straightConnector1">
            <a:avLst/>
          </a:prstGeom>
          <a:ln w="22225">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角丸四角形 6">
            <a:extLst>
              <a:ext uri="{FF2B5EF4-FFF2-40B4-BE49-F238E27FC236}">
                <a16:creationId xmlns:a16="http://schemas.microsoft.com/office/drawing/2014/main" id="{00000000-0008-0000-0700-000007000000}"/>
              </a:ext>
            </a:extLst>
          </xdr:cNvPr>
          <xdr:cNvSpPr/>
        </xdr:nvSpPr>
        <xdr:spPr>
          <a:xfrm>
            <a:off x="6791883" y="983155"/>
            <a:ext cx="2648273" cy="539083"/>
          </a:xfrm>
          <a:prstGeom prst="roundRect">
            <a:avLst/>
          </a:prstGeom>
          <a:solidFill>
            <a:srgbClr val="FFFFCC"/>
          </a:solidFill>
          <a:ln>
            <a:solidFill>
              <a:srgbClr val="FF0000"/>
            </a:solidFill>
            <a:headEnd type="triangle"/>
          </a:ln>
        </xdr:spPr>
        <xdr:style>
          <a:lnRef idx="2">
            <a:schemeClr val="accent2"/>
          </a:lnRef>
          <a:fillRef idx="1">
            <a:schemeClr val="lt1"/>
          </a:fillRef>
          <a:effectRef idx="0">
            <a:schemeClr val="accent2"/>
          </a:effectRef>
          <a:fontRef idx="minor">
            <a:schemeClr val="dk1"/>
          </a:fontRef>
        </xdr:style>
        <xdr:txBody>
          <a:bodyPr vertOverflow="clip" horzOverflow="clip" bIns="0" rtlCol="0" anchor="ctr"/>
          <a:lstStyle/>
          <a:p>
            <a:pPr algn="l">
              <a:lnSpc>
                <a:spcPts val="1080"/>
              </a:lnSpc>
            </a:pPr>
            <a:r>
              <a:rPr kumimoji="1" lang="ja-JP" altLang="en-US" sz="1100" b="0">
                <a:solidFill>
                  <a:sysClr val="windowText" lastClr="000000"/>
                </a:solidFill>
                <a:latin typeface="Meiryo UI" panose="020B0604030504040204" pitchFamily="50" charset="-128"/>
                <a:ea typeface="Meiryo UI" panose="020B0604030504040204" pitchFamily="50" charset="-128"/>
              </a:rPr>
              <a:t>日別計画表</a:t>
            </a:r>
            <a:r>
              <a:rPr kumimoji="1" lang="en-US" altLang="ja-JP" sz="1100" b="0">
                <a:solidFill>
                  <a:sysClr val="windowText" lastClr="00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認定様式６号</a:t>
            </a:r>
            <a:r>
              <a:rPr kumimoji="1" lang="en-US" altLang="ja-JP" sz="1100" b="0">
                <a:solidFill>
                  <a:sysClr val="windowText" lastClr="00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に記載している日程を記載してください。</a:t>
            </a:r>
          </a:p>
        </xdr:txBody>
      </xdr:sp>
      <xdr:cxnSp macro="">
        <xdr:nvCxnSpPr>
          <xdr:cNvPr id="8" name="直線矢印コネクタ 7">
            <a:extLst>
              <a:ext uri="{FF2B5EF4-FFF2-40B4-BE49-F238E27FC236}">
                <a16:creationId xmlns:a16="http://schemas.microsoft.com/office/drawing/2014/main" id="{00000000-0008-0000-0700-000008000000}"/>
              </a:ext>
            </a:extLst>
          </xdr:cNvPr>
          <xdr:cNvCxnSpPr/>
        </xdr:nvCxnSpPr>
        <xdr:spPr>
          <a:xfrm>
            <a:off x="7264934" y="1533124"/>
            <a:ext cx="0" cy="376999"/>
          </a:xfrm>
          <a:prstGeom prst="straightConnector1">
            <a:avLst/>
          </a:prstGeom>
          <a:ln w="22225">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角丸四角形 8">
            <a:extLst>
              <a:ext uri="{FF2B5EF4-FFF2-40B4-BE49-F238E27FC236}">
                <a16:creationId xmlns:a16="http://schemas.microsoft.com/office/drawing/2014/main" id="{00000000-0008-0000-0700-000009000000}"/>
              </a:ext>
            </a:extLst>
          </xdr:cNvPr>
          <xdr:cNvSpPr/>
        </xdr:nvSpPr>
        <xdr:spPr>
          <a:xfrm>
            <a:off x="5210735" y="6062061"/>
            <a:ext cx="6978064" cy="1484300"/>
          </a:xfrm>
          <a:prstGeom prst="roundRect">
            <a:avLst/>
          </a:prstGeom>
          <a:solidFill>
            <a:srgbClr val="FFFFCC"/>
          </a:solidFill>
          <a:ln>
            <a:solidFill>
              <a:srgbClr val="FF0000"/>
            </a:solidFill>
            <a:headEnd type="triangle"/>
          </a:ln>
        </xdr:spPr>
        <xdr:style>
          <a:lnRef idx="2">
            <a:schemeClr val="accent2"/>
          </a:lnRef>
          <a:fillRef idx="1">
            <a:schemeClr val="lt1"/>
          </a:fillRef>
          <a:effectRef idx="0">
            <a:schemeClr val="accent2"/>
          </a:effectRef>
          <a:fontRef idx="minor">
            <a:schemeClr val="dk1"/>
          </a:fontRef>
        </xdr:style>
        <xdr:txBody>
          <a:bodyPr vertOverflow="clip" horzOverflow="clip" bIns="0" rtlCol="0" anchor="ctr"/>
          <a:lstStyle/>
          <a:p>
            <a:pPr algn="l">
              <a:lnSpc>
                <a:spcPct val="100000"/>
              </a:lnSpc>
            </a:pPr>
            <a:r>
              <a:rPr kumimoji="1" lang="ja-JP" altLang="en-US" sz="1100" b="0">
                <a:solidFill>
                  <a:sysClr val="windowText" lastClr="000000"/>
                </a:solidFill>
                <a:latin typeface="Meiryo UI" panose="020B0604030504040204" pitchFamily="50" charset="-128"/>
                <a:ea typeface="Meiryo UI" panose="020B0604030504040204" pitchFamily="50" charset="-128"/>
              </a:rPr>
              <a:t>認定申請時点において、やむを得ず未定となる箇所については、「未定」と記載をしてください。</a:t>
            </a:r>
          </a:p>
          <a:p>
            <a:pPr algn="l">
              <a:lnSpc>
                <a:spcPct val="100000"/>
              </a:lnSpc>
            </a:pPr>
            <a:r>
              <a:rPr kumimoji="1" lang="ja-JP" altLang="en-US" sz="1100" b="0">
                <a:solidFill>
                  <a:sysClr val="windowText" lastClr="000000"/>
                </a:solidFill>
                <a:latin typeface="Meiryo UI" panose="020B0604030504040204" pitchFamily="50" charset="-128"/>
                <a:ea typeface="Meiryo UI" panose="020B0604030504040204" pitchFamily="50" charset="-128"/>
              </a:rPr>
              <a:t>「未定」にしている箇所や、職場見学等の実施計画に変更が生じる内容について、申請受付期限以降に決定した場合は、事前に愛知支部へ電話連絡をした上で、速やかに「求職者支援法に基づく認定職業訓練の変更届出書（様式 </a:t>
            </a:r>
            <a:r>
              <a:rPr kumimoji="1" lang="en-US" altLang="ja-JP" sz="1100" b="0">
                <a:solidFill>
                  <a:sysClr val="windowText" lastClr="000000"/>
                </a:solidFill>
                <a:latin typeface="Meiryo UI" panose="020B0604030504040204" pitchFamily="50" charset="-128"/>
                <a:ea typeface="Meiryo UI" panose="020B0604030504040204" pitchFamily="50" charset="-128"/>
              </a:rPr>
              <a:t>A-13</a:t>
            </a:r>
            <a:r>
              <a:rPr kumimoji="1" lang="ja-JP" altLang="en-US" sz="1100" b="0">
                <a:solidFill>
                  <a:sysClr val="windowText" lastClr="000000"/>
                </a:solidFill>
                <a:latin typeface="Meiryo UI" panose="020B0604030504040204" pitchFamily="50" charset="-128"/>
                <a:ea typeface="Meiryo UI" panose="020B0604030504040204" pitchFamily="50" charset="-128"/>
              </a:rPr>
              <a:t>）」と併せて計画書及び変更に伴う認定申請様式を提出して下さい。</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63500</xdr:colOff>
      <xdr:row>3</xdr:row>
      <xdr:rowOff>0</xdr:rowOff>
    </xdr:from>
    <xdr:to>
      <xdr:col>21</xdr:col>
      <xdr:colOff>501064</xdr:colOff>
      <xdr:row>16</xdr:row>
      <xdr:rowOff>23800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63500" y="587375"/>
          <a:ext cx="12566064" cy="7326300"/>
          <a:chOff x="95250" y="79375"/>
          <a:chExt cx="12566064" cy="7326300"/>
        </a:xfrm>
      </xdr:grpSpPr>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95250" y="79375"/>
            <a:ext cx="9937751" cy="1333500"/>
            <a:chOff x="539794" y="-108574"/>
            <a:chExt cx="9984562" cy="1342834"/>
          </a:xfrm>
        </xdr:grpSpPr>
        <xdr:sp macro="" textlink="">
          <xdr:nvSpPr>
            <xdr:cNvPr id="5" name="角丸四角形 4">
              <a:extLst>
                <a:ext uri="{FF2B5EF4-FFF2-40B4-BE49-F238E27FC236}">
                  <a16:creationId xmlns:a16="http://schemas.microsoft.com/office/drawing/2014/main" id="{00000000-0008-0000-0800-000005000000}"/>
                </a:ext>
              </a:extLst>
            </xdr:cNvPr>
            <xdr:cNvSpPr/>
          </xdr:nvSpPr>
          <xdr:spPr>
            <a:xfrm>
              <a:off x="539794" y="-108574"/>
              <a:ext cx="5167728" cy="799306"/>
            </a:xfrm>
            <a:prstGeom prst="roundRect">
              <a:avLst/>
            </a:prstGeom>
            <a:solidFill>
              <a:schemeClr val="accent6">
                <a:lumMod val="40000"/>
                <a:lumOff val="60000"/>
              </a:schemeClr>
            </a:solidFill>
            <a:ln w="25400" cap="flat" cmpd="sng" algn="ctr">
              <a:noFill/>
              <a:prstDash val="solid"/>
              <a:headEnd type="triangle"/>
            </a:ln>
            <a:effectLst/>
          </xdr:spPr>
          <xdr:txBody>
            <a:bodyPr vertOverflow="clip" horzOverflow="clip" bIns="0" rtlCol="0" anchor="t"/>
            <a:lstStyle/>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ＩＴ分野又はデザイン分野（</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WEB</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デザインの訓練コース）で特例措置の適応を受けようとする場合に、提出が必要になります。</a:t>
              </a:r>
            </a:p>
          </xdr:txBody>
        </xdr:sp>
        <xdr:sp macro="" textlink="">
          <xdr:nvSpPr>
            <xdr:cNvPr id="6" name="角丸四角形 5">
              <a:extLst>
                <a:ext uri="{FF2B5EF4-FFF2-40B4-BE49-F238E27FC236}">
                  <a16:creationId xmlns:a16="http://schemas.microsoft.com/office/drawing/2014/main" id="{00000000-0008-0000-0800-000006000000}"/>
                </a:ext>
              </a:extLst>
            </xdr:cNvPr>
            <xdr:cNvSpPr/>
          </xdr:nvSpPr>
          <xdr:spPr>
            <a:xfrm>
              <a:off x="5457660" y="590127"/>
              <a:ext cx="2082801" cy="436198"/>
            </a:xfrm>
            <a:prstGeom prst="roundRect">
              <a:avLst/>
            </a:prstGeom>
            <a:solidFill>
              <a:srgbClr val="FFFFCC"/>
            </a:solidFill>
            <a:ln w="25400" cap="flat" cmpd="sng" algn="ctr">
              <a:solidFill>
                <a:srgbClr val="FF0000"/>
              </a:solidFill>
              <a:prstDash val="solid"/>
              <a:headEnd type="triangle"/>
            </a:ln>
            <a:effectLst/>
          </xdr:spPr>
          <xdr:txBody>
            <a:bodyPr vertOverflow="clip" horzOverflow="clip" bIns="0" rtlCol="0" anchor="t"/>
            <a:lstStyle/>
            <a:p>
              <a:pPr marL="0" marR="0" lvl="0" indent="0" algn="l" defTabSz="914400" eaLnBrk="1" fontAlgn="auto" latinLnBrk="0" hangingPunct="1">
                <a:lnSpc>
                  <a:spcPts val="108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受入先の事業所の電話番号を記載してください。</a:t>
              </a:r>
            </a:p>
          </xdr:txBody>
        </xdr:sp>
        <xdr:cxnSp macro="">
          <xdr:nvCxnSpPr>
            <xdr:cNvPr id="7" name="直線矢印コネクタ 6">
              <a:extLst>
                <a:ext uri="{FF2B5EF4-FFF2-40B4-BE49-F238E27FC236}">
                  <a16:creationId xmlns:a16="http://schemas.microsoft.com/office/drawing/2014/main" id="{00000000-0008-0000-0800-000007000000}"/>
                </a:ext>
              </a:extLst>
            </xdr:cNvPr>
            <xdr:cNvCxnSpPr>
              <a:stCxn id="6" idx="2"/>
            </xdr:cNvCxnSpPr>
          </xdr:nvCxnSpPr>
          <xdr:spPr>
            <a:xfrm>
              <a:off x="6499060" y="1026325"/>
              <a:ext cx="165449" cy="175961"/>
            </a:xfrm>
            <a:prstGeom prst="straightConnector1">
              <a:avLst/>
            </a:prstGeom>
            <a:ln w="15875">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a:extLst>
                <a:ext uri="{FF2B5EF4-FFF2-40B4-BE49-F238E27FC236}">
                  <a16:creationId xmlns:a16="http://schemas.microsoft.com/office/drawing/2014/main" id="{00000000-0008-0000-0800-000008000000}"/>
                </a:ext>
              </a:extLst>
            </xdr:cNvPr>
            <xdr:cNvSpPr/>
          </xdr:nvSpPr>
          <xdr:spPr>
            <a:xfrm>
              <a:off x="7862555" y="539071"/>
              <a:ext cx="2661801" cy="445722"/>
            </a:xfrm>
            <a:prstGeom prst="roundRect">
              <a:avLst/>
            </a:prstGeom>
            <a:solidFill>
              <a:srgbClr val="FFFFCC"/>
            </a:solidFill>
            <a:ln w="25400" cap="flat" cmpd="sng" algn="ctr">
              <a:solidFill>
                <a:srgbClr val="FF0000"/>
              </a:solidFill>
              <a:prstDash val="solid"/>
              <a:headEnd type="triangle"/>
            </a:ln>
            <a:effectLst/>
          </xdr:spPr>
          <xdr:txBody>
            <a:bodyPr vertOverflow="clip" horzOverflow="clip" bIns="0" rtlCol="0" anchor="t"/>
            <a:lstStyle/>
            <a:p>
              <a:pPr marL="0" marR="0" lvl="0" indent="0" algn="l" defTabSz="914400" eaLnBrk="1" fontAlgn="auto" latinLnBrk="0" hangingPunct="1">
                <a:lnSpc>
                  <a:spcPts val="108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日別計画表（様式</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号）に記載している日程を記載してください。</a:t>
              </a:r>
            </a:p>
          </xdr:txBody>
        </xdr:sp>
        <xdr:cxnSp macro="">
          <xdr:nvCxnSpPr>
            <xdr:cNvPr id="9" name="直線矢印コネクタ 8">
              <a:extLst>
                <a:ext uri="{FF2B5EF4-FFF2-40B4-BE49-F238E27FC236}">
                  <a16:creationId xmlns:a16="http://schemas.microsoft.com/office/drawing/2014/main" id="{00000000-0008-0000-0800-000009000000}"/>
                </a:ext>
              </a:extLst>
            </xdr:cNvPr>
            <xdr:cNvCxnSpPr>
              <a:stCxn id="8" idx="2"/>
            </xdr:cNvCxnSpPr>
          </xdr:nvCxnSpPr>
          <xdr:spPr>
            <a:xfrm flipH="1">
              <a:off x="8594432" y="984793"/>
              <a:ext cx="599023" cy="249467"/>
            </a:xfrm>
            <a:prstGeom prst="straightConnector1">
              <a:avLst/>
            </a:prstGeom>
            <a:ln w="15875">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5" name="角丸四角形 14">
            <a:extLst>
              <a:ext uri="{FF2B5EF4-FFF2-40B4-BE49-F238E27FC236}">
                <a16:creationId xmlns:a16="http://schemas.microsoft.com/office/drawing/2014/main" id="{00000000-0008-0000-0800-00000F000000}"/>
              </a:ext>
            </a:extLst>
          </xdr:cNvPr>
          <xdr:cNvSpPr/>
        </xdr:nvSpPr>
        <xdr:spPr>
          <a:xfrm>
            <a:off x="5683250" y="5921375"/>
            <a:ext cx="6978064" cy="1484300"/>
          </a:xfrm>
          <a:prstGeom prst="roundRect">
            <a:avLst/>
          </a:prstGeom>
          <a:solidFill>
            <a:srgbClr val="FFFFCC"/>
          </a:solidFill>
          <a:ln>
            <a:solidFill>
              <a:srgbClr val="FF0000"/>
            </a:solidFill>
            <a:headEnd type="triangle"/>
          </a:ln>
        </xdr:spPr>
        <xdr:style>
          <a:lnRef idx="2">
            <a:schemeClr val="accent2"/>
          </a:lnRef>
          <a:fillRef idx="1">
            <a:schemeClr val="lt1"/>
          </a:fillRef>
          <a:effectRef idx="0">
            <a:schemeClr val="accent2"/>
          </a:effectRef>
          <a:fontRef idx="minor">
            <a:schemeClr val="dk1"/>
          </a:fontRef>
        </xdr:style>
        <xdr:txBody>
          <a:bodyPr vertOverflow="clip" horzOverflow="clip" bIns="0" rtlCol="0" anchor="ctr"/>
          <a:lstStyle/>
          <a:p>
            <a:pPr algn="l">
              <a:lnSpc>
                <a:spcPct val="100000"/>
              </a:lnSpc>
            </a:pPr>
            <a:r>
              <a:rPr kumimoji="1" lang="ja-JP" altLang="en-US" sz="1100" b="0">
                <a:solidFill>
                  <a:sysClr val="windowText" lastClr="000000"/>
                </a:solidFill>
                <a:latin typeface="Meiryo UI" panose="020B0604030504040204" pitchFamily="50" charset="-128"/>
                <a:ea typeface="Meiryo UI" panose="020B0604030504040204" pitchFamily="50" charset="-128"/>
              </a:rPr>
              <a:t>認定申請時点において、やむを得ず未定となる箇所については、「未定」と記載をしてください。</a:t>
            </a:r>
          </a:p>
          <a:p>
            <a:pPr algn="l">
              <a:lnSpc>
                <a:spcPct val="100000"/>
              </a:lnSpc>
            </a:pPr>
            <a:r>
              <a:rPr kumimoji="1" lang="ja-JP" altLang="en-US" sz="1100" b="0">
                <a:solidFill>
                  <a:sysClr val="windowText" lastClr="000000"/>
                </a:solidFill>
                <a:latin typeface="Meiryo UI" panose="020B0604030504040204" pitchFamily="50" charset="-128"/>
                <a:ea typeface="Meiryo UI" panose="020B0604030504040204" pitchFamily="50" charset="-128"/>
              </a:rPr>
              <a:t>「未定」にしている箇所や、職場見学等の実施計画に変更が生じる内容について、申請受付期限以降に決定した場合は、事前に愛知支部へ電話連絡をした上で、速やかに「求職者支援法に基づく認定職業訓練の変更届出書（様式 </a:t>
            </a:r>
            <a:r>
              <a:rPr kumimoji="1" lang="en-US" altLang="ja-JP" sz="1100" b="0">
                <a:solidFill>
                  <a:sysClr val="windowText" lastClr="000000"/>
                </a:solidFill>
                <a:latin typeface="Meiryo UI" panose="020B0604030504040204" pitchFamily="50" charset="-128"/>
                <a:ea typeface="Meiryo UI" panose="020B0604030504040204" pitchFamily="50" charset="-128"/>
              </a:rPr>
              <a:t>A-13</a:t>
            </a:r>
            <a:r>
              <a:rPr kumimoji="1" lang="ja-JP" altLang="en-US" sz="1100" b="0">
                <a:solidFill>
                  <a:sysClr val="windowText" lastClr="000000"/>
                </a:solidFill>
                <a:latin typeface="Meiryo UI" panose="020B0604030504040204" pitchFamily="50" charset="-128"/>
                <a:ea typeface="Meiryo UI" panose="020B0604030504040204" pitchFamily="50" charset="-128"/>
              </a:rPr>
              <a:t>）」と併せて計画書及び変更に伴う認定申請様式を提出して下さい。</a:t>
            </a:r>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l-flsv13w\&#24859;&#30693;&#25903;&#37096;&#65288;&#21508;&#35506;&#65289;\&#27714;&#32887;&#32773;&#25903;&#25588;&#35506;\03&#12507;&#12540;&#12512;&#12506;&#12540;&#12472;\05&#12288;&#35469;&#23450;&#30003;&#35531;&#26360;&#12398;&#35352;&#20837;&#20363;\&#26087;\&#35211;&#26412;0606&#35469;&#23450;&#30003;&#35531;&#27096;&#24335;&#12304;&#22522;&#30990;&#12467;&#12540;&#12473;&#29992;&#12305;%20(1).xlsx" TargetMode="External"/><Relationship Id="rId1" Type="http://schemas.openxmlformats.org/officeDocument/2006/relationships/externalLinkPath" Target="/&#27714;&#32887;&#32773;&#25903;&#25588;&#35506;/03&#12507;&#12540;&#12512;&#12506;&#12540;&#12472;/05&#12288;&#35469;&#23450;&#30003;&#35531;&#26360;&#12398;&#35352;&#20837;&#20363;/&#26087;/&#35211;&#26412;0606&#35469;&#23450;&#30003;&#35531;&#27096;&#24335;&#12304;&#22522;&#30990;&#12467;&#12540;&#12473;&#29992;&#12305;%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l-flsv13w\&#24859;&#30693;&#25903;&#37096;&#65288;&#21508;&#35506;&#65289;\&#27714;&#32887;&#32773;&#25903;&#25588;&#35506;\03&#12507;&#12540;&#12512;&#12506;&#12540;&#12472;\05&#12288;&#35469;&#23450;&#30003;&#35531;&#26360;&#12398;&#35352;&#20837;&#20363;\04_&#12304;&#21029;&#28155;&#65299;&#65293;&#65297;&#12305;&#35469;&#23450;&#30003;&#35531;&#27096;&#24335;&#12304;&#22522;&#30990;&#12467;&#12540;&#12473;&#29992;&#12305;.xlsx" TargetMode="External"/><Relationship Id="rId1" Type="http://schemas.openxmlformats.org/officeDocument/2006/relationships/externalLinkPath" Target="/&#27714;&#32887;&#32773;&#25903;&#25588;&#35506;/03&#12507;&#12540;&#12512;&#12506;&#12540;&#12472;/05&#12288;&#35469;&#23450;&#30003;&#35531;&#26360;&#12398;&#35352;&#20837;&#20363;/04_&#12304;&#21029;&#28155;&#65299;&#65293;&#65297;&#12305;&#35469;&#23450;&#30003;&#35531;&#27096;&#24335;&#12304;&#22522;&#30990;&#12467;&#12540;&#12473;&#29992;&#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一覧表"/>
      <sheetName val="様式1"/>
      <sheetName val="様式2"/>
      <sheetName val="様式3"/>
      <sheetName val="平面図"/>
      <sheetName val="様式4"/>
      <sheetName val="代表者氏名・役員一覧"/>
      <sheetName val="様式5"/>
      <sheetName val="様式５別添１"/>
      <sheetName val="様式５別添２"/>
      <sheetName val="様式５添付３ "/>
      <sheetName val="様式５添付４"/>
      <sheetName val="様式５添付5"/>
      <sheetName val="様式6"/>
      <sheetName val="様式6（記入例１）"/>
      <sheetName val="様式6（記入例２）"/>
      <sheetName val="様式7の1 "/>
      <sheetName val="様式7の3"/>
      <sheetName val="様式8"/>
      <sheetName val="様式9"/>
      <sheetName val="様式10"/>
      <sheetName val="様式12"/>
      <sheetName val="様式13の１"/>
      <sheetName val="様式13の２(自己評価)"/>
      <sheetName val="様式14 "/>
      <sheetName val="様式15の１"/>
      <sheetName val="様式15の２"/>
      <sheetName val="様式16の２"/>
      <sheetName val="様式17"/>
      <sheetName val="様式18"/>
      <sheetName val="登録用"/>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
          <cell r="AO1" t="str">
            <v>00 基礎分野</v>
          </cell>
        </row>
        <row r="2">
          <cell r="AO2" t="str">
            <v>02 IT分野</v>
          </cell>
        </row>
        <row r="3">
          <cell r="AO3" t="str">
            <v>03 営業・販売・事務分野</v>
          </cell>
        </row>
        <row r="4">
          <cell r="AO4" t="str">
            <v>04 医療事務分野</v>
          </cell>
        </row>
        <row r="5">
          <cell r="AO5" t="str">
            <v>05 介護・医療・福祉分野</v>
          </cell>
        </row>
        <row r="6">
          <cell r="AO6" t="str">
            <v>06 農業分野</v>
          </cell>
        </row>
        <row r="7">
          <cell r="AO7" t="str">
            <v>07 林業分野</v>
          </cell>
        </row>
        <row r="9">
          <cell r="AO9" t="str">
            <v>08 旅行・観光分野</v>
          </cell>
        </row>
        <row r="10">
          <cell r="AO10" t="str">
            <v>09 警備・保安分野</v>
          </cell>
        </row>
        <row r="11">
          <cell r="AO11" t="str">
            <v>10 クリエート（企画・創作）分野</v>
          </cell>
        </row>
        <row r="12">
          <cell r="AO12" t="str">
            <v>11 デザイン分野</v>
          </cell>
        </row>
        <row r="13">
          <cell r="AO13" t="str">
            <v>12 輸送サービス分野</v>
          </cell>
        </row>
        <row r="14">
          <cell r="AO14" t="str">
            <v>13 エコ分野</v>
          </cell>
        </row>
        <row r="15">
          <cell r="AO15" t="str">
            <v>14 調理分野</v>
          </cell>
        </row>
        <row r="16">
          <cell r="AO16" t="str">
            <v>15 電気関連分野</v>
          </cell>
        </row>
        <row r="17">
          <cell r="AO17" t="str">
            <v>16 機械関連分野</v>
          </cell>
        </row>
        <row r="18">
          <cell r="AO18" t="str">
            <v>17 金属関連分野</v>
          </cell>
        </row>
        <row r="19">
          <cell r="AO19" t="str">
            <v>18 建設関連分野</v>
          </cell>
        </row>
        <row r="20">
          <cell r="AO20" t="str">
            <v>19 理容・美容関連分野</v>
          </cell>
        </row>
        <row r="21">
          <cell r="AO21" t="str">
            <v>20 その他の分野</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一覧表"/>
      <sheetName val="様式1"/>
      <sheetName val="様式2"/>
      <sheetName val="様式3"/>
      <sheetName val="平面図"/>
      <sheetName val="様式4"/>
      <sheetName val="様式5"/>
      <sheetName val="様式５別添１"/>
      <sheetName val="様式５別添２"/>
      <sheetName val="様式５添付３"/>
      <sheetName val="様式５添付４"/>
      <sheetName val="様式５添付４別表"/>
      <sheetName val="様式6"/>
      <sheetName val="様式7の1 "/>
      <sheetName val="様式7の3　7月1日～"/>
      <sheetName val="様式8"/>
      <sheetName val="様式9"/>
      <sheetName val="様式10"/>
      <sheetName val="様式12"/>
      <sheetName val="様式13の１"/>
      <sheetName val="様式13の２(自己評価)"/>
      <sheetName val="様式14 "/>
      <sheetName val="様式15の１"/>
      <sheetName val="様式15の２"/>
      <sheetName val="様式16の２"/>
      <sheetName val="様式17"/>
      <sheetName val="様式18"/>
      <sheetName val="登録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6.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2.xml"/><Relationship Id="rId1" Type="http://schemas.openxmlformats.org/officeDocument/2006/relationships/printerSettings" Target="../printerSettings/printerSettings23.bin"/><Relationship Id="rId5" Type="http://schemas.openxmlformats.org/officeDocument/2006/relationships/image" Target="../media/image3.emf"/><Relationship Id="rId4" Type="http://schemas.openxmlformats.org/officeDocument/2006/relationships/package" Target="../embeddings/Microsoft_Excel_Worksheet.xlsx"/></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7.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8.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6.xml"/><Relationship Id="rId1" Type="http://schemas.openxmlformats.org/officeDocument/2006/relationships/printerSettings" Target="../printerSettings/printerSettings27.bin"/><Relationship Id="rId4"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7.xml"/><Relationship Id="rId1" Type="http://schemas.openxmlformats.org/officeDocument/2006/relationships/printerSettings" Target="../printerSettings/printerSettings28.bin"/><Relationship Id="rId4" Type="http://schemas.openxmlformats.org/officeDocument/2006/relationships/comments" Target="../comments10.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hyperlink" Target="mailto:2222@2222222.com" TargetMode="External"/><Relationship Id="rId7" Type="http://schemas.openxmlformats.org/officeDocument/2006/relationships/vmlDrawing" Target="../drawings/vmlDrawing4.vml"/><Relationship Id="rId2" Type="http://schemas.openxmlformats.org/officeDocument/2006/relationships/hyperlink" Target="mailto:1111@1111111.com" TargetMode="External"/><Relationship Id="rId1" Type="http://schemas.openxmlformats.org/officeDocument/2006/relationships/hyperlink" Target="mailto:0000@0000000.com" TargetMode="External"/><Relationship Id="rId6" Type="http://schemas.openxmlformats.org/officeDocument/2006/relationships/drawing" Target="../drawings/drawing6.xml"/><Relationship Id="rId5" Type="http://schemas.openxmlformats.org/officeDocument/2006/relationships/printerSettings" Target="../printerSettings/printerSettings6.bin"/><Relationship Id="rId4" Type="http://schemas.openxmlformats.org/officeDocument/2006/relationships/hyperlink" Target="mailto:3333@3333333.com"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rgb="FFFF0000"/>
    <pageSetUpPr fitToPage="1"/>
  </sheetPr>
  <dimension ref="A1:M31"/>
  <sheetViews>
    <sheetView tabSelected="1" view="pageBreakPreview" zoomScale="40" zoomScaleNormal="55" zoomScaleSheetLayoutView="40" zoomScalePageLayoutView="40" workbookViewId="0">
      <selection activeCell="C10" sqref="C10:E10"/>
    </sheetView>
  </sheetViews>
  <sheetFormatPr defaultRowHeight="13.5"/>
  <cols>
    <col min="1" max="1" width="5.625" style="474" customWidth="1"/>
    <col min="2" max="2" width="25" style="474" customWidth="1"/>
    <col min="3" max="4" width="33.625" style="474" customWidth="1"/>
    <col min="5" max="5" width="150.875" style="474" customWidth="1"/>
    <col min="6" max="6" width="78.75" style="482" customWidth="1"/>
    <col min="7" max="8" width="15.75" style="474" customWidth="1"/>
    <col min="9" max="16384" width="9" style="474"/>
  </cols>
  <sheetData>
    <row r="1" spans="1:13" s="469" customFormat="1" ht="32.25" customHeight="1">
      <c r="A1" s="1084" t="s">
        <v>965</v>
      </c>
      <c r="B1" s="1084"/>
      <c r="C1" s="1084"/>
      <c r="D1" s="1084"/>
      <c r="E1" s="1084"/>
      <c r="F1" s="1084"/>
      <c r="G1" s="1084"/>
      <c r="H1" s="1084"/>
      <c r="I1" s="467"/>
      <c r="J1" s="467"/>
      <c r="K1" s="468"/>
      <c r="L1" s="468"/>
      <c r="M1" s="468"/>
    </row>
    <row r="2" spans="1:13" s="469" customFormat="1" ht="21" customHeight="1">
      <c r="B2" s="470"/>
      <c r="C2" s="470"/>
      <c r="D2" s="470"/>
      <c r="E2" s="237"/>
      <c r="F2" s="303"/>
      <c r="G2" s="470"/>
      <c r="H2" s="470"/>
    </row>
    <row r="3" spans="1:13" s="469" customFormat="1" ht="27" customHeight="1">
      <c r="A3" s="879" t="s">
        <v>0</v>
      </c>
      <c r="B3" s="879"/>
      <c r="C3" s="1085" t="str">
        <f>IF(様式1!L11="","",様式1!L11)</f>
        <v>株式会社○○○○</v>
      </c>
      <c r="D3" s="1085"/>
      <c r="E3" s="1085"/>
      <c r="F3" s="470"/>
      <c r="G3" s="470"/>
      <c r="H3" s="470"/>
    </row>
    <row r="4" spans="1:13" s="469" customFormat="1" ht="6.75" customHeight="1">
      <c r="A4" s="880"/>
      <c r="B4" s="881"/>
      <c r="C4" s="470"/>
      <c r="D4" s="470"/>
      <c r="F4" s="470"/>
      <c r="G4" s="470"/>
      <c r="H4" s="470"/>
    </row>
    <row r="5" spans="1:13" s="469" customFormat="1" ht="27" customHeight="1">
      <c r="A5" s="879" t="s">
        <v>1</v>
      </c>
      <c r="B5" s="879"/>
      <c r="C5" s="1086">
        <f>IF(様式1!O3="","",様式1!O3)</f>
        <v>46119</v>
      </c>
      <c r="D5" s="1086"/>
      <c r="E5" s="1086"/>
      <c r="F5" s="471"/>
      <c r="G5" s="470"/>
      <c r="H5" s="470"/>
    </row>
    <row r="6" spans="1:13" s="469" customFormat="1" ht="9.9499999999999993" customHeight="1">
      <c r="A6" s="885"/>
      <c r="B6" s="886"/>
      <c r="C6" s="886"/>
      <c r="D6" s="886"/>
      <c r="E6" s="885"/>
      <c r="F6" s="886"/>
      <c r="G6" s="470"/>
      <c r="H6" s="470"/>
    </row>
    <row r="7" spans="1:13" ht="48.75" customHeight="1">
      <c r="A7" s="472" t="s">
        <v>811</v>
      </c>
      <c r="B7" s="473" t="s">
        <v>2</v>
      </c>
      <c r="C7" s="1087" t="s">
        <v>3</v>
      </c>
      <c r="D7" s="1088"/>
      <c r="E7" s="1089"/>
      <c r="F7" s="895" t="s">
        <v>923</v>
      </c>
      <c r="G7" s="473" t="s">
        <v>4</v>
      </c>
      <c r="H7" s="473" t="s">
        <v>5</v>
      </c>
    </row>
    <row r="8" spans="1:13" ht="24" customHeight="1">
      <c r="A8" s="870">
        <v>1</v>
      </c>
      <c r="B8" s="870" t="s">
        <v>6</v>
      </c>
      <c r="C8" s="1081" t="s">
        <v>7</v>
      </c>
      <c r="D8" s="1082"/>
      <c r="E8" s="1083"/>
      <c r="F8" s="871" t="s">
        <v>925</v>
      </c>
      <c r="G8" s="475" t="s">
        <v>1715</v>
      </c>
      <c r="H8" s="476"/>
    </row>
    <row r="9" spans="1:13" ht="24" customHeight="1">
      <c r="A9" s="870">
        <v>2</v>
      </c>
      <c r="B9" s="870" t="s">
        <v>812</v>
      </c>
      <c r="C9" s="1081" t="s">
        <v>924</v>
      </c>
      <c r="D9" s="1082"/>
      <c r="E9" s="1083"/>
      <c r="F9" s="871" t="s">
        <v>925</v>
      </c>
      <c r="G9" s="475" t="s">
        <v>1715</v>
      </c>
      <c r="H9" s="476"/>
    </row>
    <row r="10" spans="1:13" ht="361.5" customHeight="1">
      <c r="A10" s="870">
        <v>3</v>
      </c>
      <c r="B10" s="870" t="s">
        <v>813</v>
      </c>
      <c r="C10" s="1093" t="s">
        <v>1382</v>
      </c>
      <c r="D10" s="1094"/>
      <c r="E10" s="1095"/>
      <c r="F10" s="871" t="s">
        <v>925</v>
      </c>
      <c r="G10" s="475" t="s">
        <v>751</v>
      </c>
      <c r="H10" s="477"/>
    </row>
    <row r="11" spans="1:13" ht="342" customHeight="1">
      <c r="A11" s="870">
        <v>4</v>
      </c>
      <c r="B11" s="870" t="s">
        <v>814</v>
      </c>
      <c r="C11" s="1090" t="s">
        <v>1167</v>
      </c>
      <c r="D11" s="1091"/>
      <c r="E11" s="1092"/>
      <c r="F11" s="871" t="s">
        <v>925</v>
      </c>
      <c r="G11" s="475" t="s">
        <v>751</v>
      </c>
      <c r="H11" s="477"/>
    </row>
    <row r="12" spans="1:13" ht="228.75" customHeight="1">
      <c r="A12" s="870">
        <v>5</v>
      </c>
      <c r="B12" s="872" t="s">
        <v>815</v>
      </c>
      <c r="C12" s="1090" t="s">
        <v>1185</v>
      </c>
      <c r="D12" s="1082"/>
      <c r="E12" s="1083"/>
      <c r="F12" s="871" t="s">
        <v>925</v>
      </c>
      <c r="G12" s="475" t="s">
        <v>751</v>
      </c>
      <c r="H12" s="476"/>
    </row>
    <row r="13" spans="1:13" ht="34.5" customHeight="1">
      <c r="A13" s="870">
        <v>6</v>
      </c>
      <c r="B13" s="870" t="s">
        <v>816</v>
      </c>
      <c r="C13" s="1081" t="s">
        <v>817</v>
      </c>
      <c r="D13" s="1082"/>
      <c r="E13" s="1083"/>
      <c r="F13" s="871" t="s">
        <v>925</v>
      </c>
      <c r="G13" s="475" t="s">
        <v>751</v>
      </c>
      <c r="H13" s="476"/>
    </row>
    <row r="14" spans="1:13" ht="123.75" customHeight="1">
      <c r="A14" s="870">
        <v>7</v>
      </c>
      <c r="B14" s="870" t="s">
        <v>9</v>
      </c>
      <c r="C14" s="1090" t="s">
        <v>1156</v>
      </c>
      <c r="D14" s="1091"/>
      <c r="E14" s="1092"/>
      <c r="F14" s="871" t="s">
        <v>925</v>
      </c>
      <c r="G14" s="475" t="s">
        <v>751</v>
      </c>
      <c r="H14" s="476"/>
    </row>
    <row r="15" spans="1:13" ht="315" customHeight="1">
      <c r="A15" s="870">
        <v>8</v>
      </c>
      <c r="B15" s="965" t="s">
        <v>1364</v>
      </c>
      <c r="C15" s="1093" t="s">
        <v>1383</v>
      </c>
      <c r="D15" s="1094"/>
      <c r="E15" s="1095"/>
      <c r="F15" s="949" t="s">
        <v>1332</v>
      </c>
      <c r="G15" s="475" t="s">
        <v>751</v>
      </c>
      <c r="H15" s="476"/>
    </row>
    <row r="16" spans="1:13" ht="74.25" customHeight="1">
      <c r="A16" s="870">
        <v>9</v>
      </c>
      <c r="B16" s="870" t="s">
        <v>818</v>
      </c>
      <c r="C16" s="1081" t="s">
        <v>10</v>
      </c>
      <c r="D16" s="1082"/>
      <c r="E16" s="1083"/>
      <c r="F16" s="875" t="s">
        <v>925</v>
      </c>
      <c r="G16" s="475" t="s">
        <v>751</v>
      </c>
      <c r="H16" s="476"/>
    </row>
    <row r="17" spans="1:9" ht="277.5" customHeight="1">
      <c r="A17" s="870">
        <v>10</v>
      </c>
      <c r="B17" s="870" t="s">
        <v>819</v>
      </c>
      <c r="C17" s="1093" t="s">
        <v>1365</v>
      </c>
      <c r="D17" s="1094"/>
      <c r="E17" s="1095"/>
      <c r="F17" s="871" t="s">
        <v>925</v>
      </c>
      <c r="G17" s="475" t="s">
        <v>751</v>
      </c>
      <c r="H17" s="477"/>
    </row>
    <row r="18" spans="1:9" ht="106.5" customHeight="1">
      <c r="A18" s="873">
        <v>11</v>
      </c>
      <c r="B18" s="873" t="s">
        <v>820</v>
      </c>
      <c r="C18" s="1096" t="s">
        <v>1187</v>
      </c>
      <c r="D18" s="1097"/>
      <c r="E18" s="1098"/>
      <c r="F18" s="874" t="s">
        <v>1157</v>
      </c>
      <c r="G18" s="475"/>
      <c r="H18" s="477"/>
    </row>
    <row r="19" spans="1:9" ht="106.5" customHeight="1">
      <c r="A19" s="873">
        <v>12</v>
      </c>
      <c r="B19" s="873" t="s">
        <v>821</v>
      </c>
      <c r="C19" s="1099" t="s">
        <v>11</v>
      </c>
      <c r="D19" s="1097"/>
      <c r="E19" s="1098"/>
      <c r="F19" s="874" t="s">
        <v>1157</v>
      </c>
      <c r="G19" s="475"/>
      <c r="H19" s="477"/>
    </row>
    <row r="20" spans="1:9" ht="65.25" customHeight="1">
      <c r="A20" s="870">
        <v>13</v>
      </c>
      <c r="B20" s="870" t="s">
        <v>765</v>
      </c>
      <c r="C20" s="1090" t="s">
        <v>507</v>
      </c>
      <c r="D20" s="1091"/>
      <c r="E20" s="1092"/>
      <c r="F20" s="871" t="s">
        <v>925</v>
      </c>
      <c r="G20" s="475" t="s">
        <v>751</v>
      </c>
      <c r="H20" s="478"/>
    </row>
    <row r="21" spans="1:9" ht="65.25" customHeight="1">
      <c r="A21" s="870">
        <v>14</v>
      </c>
      <c r="B21" s="870" t="s">
        <v>766</v>
      </c>
      <c r="C21" s="1090" t="s">
        <v>822</v>
      </c>
      <c r="D21" s="1091"/>
      <c r="E21" s="1092"/>
      <c r="F21" s="871" t="s">
        <v>925</v>
      </c>
      <c r="G21" s="475" t="s">
        <v>751</v>
      </c>
      <c r="H21" s="478"/>
    </row>
    <row r="22" spans="1:9" ht="65.25" customHeight="1">
      <c r="A22" s="870">
        <v>15</v>
      </c>
      <c r="B22" s="876" t="s">
        <v>823</v>
      </c>
      <c r="C22" s="1081" t="s">
        <v>12</v>
      </c>
      <c r="D22" s="1082"/>
      <c r="E22" s="1083"/>
      <c r="F22" s="871" t="s">
        <v>925</v>
      </c>
      <c r="G22" s="475" t="s">
        <v>751</v>
      </c>
      <c r="H22" s="478"/>
    </row>
    <row r="23" spans="1:9" s="480" customFormat="1" ht="65.25" customHeight="1">
      <c r="A23" s="870">
        <v>16</v>
      </c>
      <c r="B23" s="882" t="s">
        <v>823</v>
      </c>
      <c r="C23" s="1104" t="s">
        <v>1158</v>
      </c>
      <c r="D23" s="1105"/>
      <c r="E23" s="1106"/>
      <c r="F23" s="871" t="s">
        <v>925</v>
      </c>
      <c r="G23" s="475" t="s">
        <v>751</v>
      </c>
      <c r="H23" s="479"/>
    </row>
    <row r="24" spans="1:9" s="481" customFormat="1" ht="152.25" customHeight="1">
      <c r="A24" s="873">
        <v>17</v>
      </c>
      <c r="B24" s="877" t="s">
        <v>767</v>
      </c>
      <c r="C24" s="1096" t="s">
        <v>1171</v>
      </c>
      <c r="D24" s="1097"/>
      <c r="E24" s="1098"/>
      <c r="F24" s="874" t="s">
        <v>1159</v>
      </c>
      <c r="G24" s="475" t="s">
        <v>751</v>
      </c>
      <c r="H24" s="479"/>
    </row>
    <row r="25" spans="1:9" ht="242.25" customHeight="1">
      <c r="A25" s="870">
        <v>18</v>
      </c>
      <c r="B25" s="876" t="s">
        <v>768</v>
      </c>
      <c r="C25" s="1093" t="s">
        <v>1366</v>
      </c>
      <c r="D25" s="1094"/>
      <c r="E25" s="1095"/>
      <c r="F25" s="878" t="s">
        <v>926</v>
      </c>
      <c r="G25" s="475" t="s">
        <v>751</v>
      </c>
      <c r="H25" s="479"/>
    </row>
    <row r="26" spans="1:9" ht="246" customHeight="1">
      <c r="A26" s="870">
        <v>19</v>
      </c>
      <c r="B26" s="876" t="s">
        <v>769</v>
      </c>
      <c r="C26" s="1093" t="s">
        <v>1367</v>
      </c>
      <c r="D26" s="1094"/>
      <c r="E26" s="1095"/>
      <c r="F26" s="878" t="s">
        <v>927</v>
      </c>
      <c r="G26" s="475"/>
      <c r="H26" s="479"/>
    </row>
    <row r="27" spans="1:9" ht="213" customHeight="1">
      <c r="A27" s="873">
        <v>20</v>
      </c>
      <c r="B27" s="877" t="s">
        <v>770</v>
      </c>
      <c r="C27" s="1096" t="s">
        <v>1166</v>
      </c>
      <c r="D27" s="1100"/>
      <c r="E27" s="1101"/>
      <c r="F27" s="874" t="s">
        <v>1333</v>
      </c>
      <c r="G27" s="475"/>
      <c r="H27" s="478"/>
    </row>
    <row r="28" spans="1:9" s="481" customFormat="1" ht="180" customHeight="1">
      <c r="A28" s="873">
        <v>21</v>
      </c>
      <c r="B28" s="877" t="s">
        <v>771</v>
      </c>
      <c r="C28" s="1099" t="s">
        <v>13</v>
      </c>
      <c r="D28" s="1097"/>
      <c r="E28" s="1098"/>
      <c r="F28" s="874" t="s">
        <v>1160</v>
      </c>
      <c r="G28" s="475" t="s">
        <v>751</v>
      </c>
      <c r="H28" s="479"/>
    </row>
    <row r="29" spans="1:9" s="481" customFormat="1" ht="110.25" customHeight="1">
      <c r="A29" s="873">
        <v>22</v>
      </c>
      <c r="B29" s="877" t="s">
        <v>772</v>
      </c>
      <c r="C29" s="1096" t="s">
        <v>928</v>
      </c>
      <c r="D29" s="1100"/>
      <c r="E29" s="1101"/>
      <c r="F29" s="874" t="s">
        <v>1161</v>
      </c>
      <c r="G29" s="475"/>
      <c r="H29" s="479"/>
      <c r="I29" s="474"/>
    </row>
    <row r="30" spans="1:9" ht="44.25" customHeight="1">
      <c r="A30" s="1102" t="s">
        <v>930</v>
      </c>
      <c r="B30" s="1102"/>
      <c r="C30" s="1102"/>
      <c r="D30" s="1102"/>
      <c r="E30" s="1102"/>
      <c r="F30" s="1102"/>
      <c r="G30" s="1102"/>
      <c r="H30" s="1102"/>
    </row>
    <row r="31" spans="1:9" ht="44.25" customHeight="1">
      <c r="A31" s="1103" t="s">
        <v>929</v>
      </c>
      <c r="B31" s="1103"/>
      <c r="C31" s="1103"/>
      <c r="D31" s="1103"/>
      <c r="E31" s="1103"/>
      <c r="F31" s="1103"/>
      <c r="G31" s="1103"/>
      <c r="H31" s="1103"/>
    </row>
  </sheetData>
  <mergeCells count="28">
    <mergeCell ref="C28:E28"/>
    <mergeCell ref="C29:E29"/>
    <mergeCell ref="A30:H30"/>
    <mergeCell ref="A31:H31"/>
    <mergeCell ref="C22:E22"/>
    <mergeCell ref="C23:E23"/>
    <mergeCell ref="C24:E24"/>
    <mergeCell ref="C25:E25"/>
    <mergeCell ref="C26:E26"/>
    <mergeCell ref="C27:E27"/>
    <mergeCell ref="C21:E21"/>
    <mergeCell ref="C10:E10"/>
    <mergeCell ref="C11:E11"/>
    <mergeCell ref="C12:E12"/>
    <mergeCell ref="C13:E13"/>
    <mergeCell ref="C14:E14"/>
    <mergeCell ref="C15:E15"/>
    <mergeCell ref="C16:E16"/>
    <mergeCell ref="C17:E17"/>
    <mergeCell ref="C18:E18"/>
    <mergeCell ref="C19:E19"/>
    <mergeCell ref="C20:E20"/>
    <mergeCell ref="C9:E9"/>
    <mergeCell ref="A1:H1"/>
    <mergeCell ref="C3:E3"/>
    <mergeCell ref="C5:E5"/>
    <mergeCell ref="C7:E7"/>
    <mergeCell ref="C8:E8"/>
  </mergeCells>
  <phoneticPr fontId="11"/>
  <conditionalFormatting sqref="G8:G17 G20:G23 G25:G26">
    <cfRule type="containsBlanks" dxfId="436" priority="2">
      <formula>LEN(TRIM(G8))=0</formula>
    </cfRule>
  </conditionalFormatting>
  <conditionalFormatting sqref="G18:G19 G24 G27:G29">
    <cfRule type="containsBlanks" dxfId="435" priority="1">
      <formula>LEN(TRIM(G18))=0</formula>
    </cfRule>
  </conditionalFormatting>
  <printOptions horizontalCentered="1"/>
  <pageMargins left="0.43307086614173229" right="0.43307086614173229" top="0.39370078740157483" bottom="0.39370078740157483" header="0" footer="0.19685039370078741"/>
  <pageSetup paperSize="9" scale="23" orientation="portrait" r:id="rId1"/>
  <headerFooter scaleWithDoc="0">
    <oddFooter>&amp;R&amp;10&amp;K01+000（令和７年７月１日以降に申請する訓練科から適用）</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F46"/>
  <sheetViews>
    <sheetView view="pageBreakPreview" topLeftCell="C1" zoomScale="40" zoomScaleNormal="69" zoomScaleSheetLayoutView="40" workbookViewId="0">
      <selection activeCell="D19" sqref="D19"/>
    </sheetView>
  </sheetViews>
  <sheetFormatPr defaultRowHeight="13.5"/>
  <cols>
    <col min="1" max="1" width="12.625" style="264" customWidth="1"/>
    <col min="2" max="2" width="16.625" style="264" customWidth="1"/>
    <col min="3" max="3" width="32.625" style="264" customWidth="1"/>
    <col min="4" max="4" width="247.875" style="263" customWidth="1"/>
    <col min="5" max="5" width="18.25" style="264" customWidth="1"/>
    <col min="6" max="16384" width="9" style="264"/>
  </cols>
  <sheetData>
    <row r="1" spans="1:6" ht="63" customHeight="1" thickBot="1">
      <c r="A1" s="261" t="s">
        <v>1072</v>
      </c>
      <c r="B1" s="262"/>
      <c r="C1" s="262"/>
      <c r="D1" s="1806" t="s">
        <v>1073</v>
      </c>
      <c r="E1" s="1806"/>
      <c r="F1" s="265" t="s">
        <v>966</v>
      </c>
    </row>
    <row r="2" spans="1:6" ht="66.75" customHeight="1" thickBot="1">
      <c r="A2" s="281" t="s">
        <v>967</v>
      </c>
      <c r="B2" s="282" t="s">
        <v>968</v>
      </c>
      <c r="C2" s="283" t="s">
        <v>969</v>
      </c>
      <c r="D2" s="284" t="s">
        <v>970</v>
      </c>
      <c r="E2" s="285" t="s">
        <v>971</v>
      </c>
    </row>
    <row r="3" spans="1:6" ht="23.25" customHeight="1">
      <c r="A3" s="1807" t="s">
        <v>972</v>
      </c>
      <c r="B3" s="1801" t="s">
        <v>973</v>
      </c>
      <c r="C3" s="266" t="s">
        <v>974</v>
      </c>
      <c r="D3" s="267" t="s">
        <v>975</v>
      </c>
      <c r="E3" s="268"/>
    </row>
    <row r="4" spans="1:6" ht="19.5">
      <c r="A4" s="1808"/>
      <c r="B4" s="1802"/>
      <c r="C4" s="269" t="s">
        <v>976</v>
      </c>
      <c r="D4" s="270" t="s">
        <v>977</v>
      </c>
      <c r="E4" s="271"/>
    </row>
    <row r="5" spans="1:6" ht="23.25" customHeight="1">
      <c r="A5" s="1808"/>
      <c r="B5" s="1802"/>
      <c r="C5" s="269" t="s">
        <v>978</v>
      </c>
      <c r="D5" s="270" t="s">
        <v>979</v>
      </c>
      <c r="E5" s="271"/>
    </row>
    <row r="6" spans="1:6" ht="23.25" customHeight="1">
      <c r="A6" s="1808"/>
      <c r="B6" s="1802"/>
      <c r="C6" s="269" t="s">
        <v>980</v>
      </c>
      <c r="D6" s="270" t="s">
        <v>981</v>
      </c>
      <c r="E6" s="271"/>
    </row>
    <row r="7" spans="1:6" ht="23.25" customHeight="1">
      <c r="A7" s="1808"/>
      <c r="B7" s="1802"/>
      <c r="C7" s="269" t="s">
        <v>982</v>
      </c>
      <c r="D7" s="270" t="s">
        <v>983</v>
      </c>
      <c r="E7" s="271"/>
    </row>
    <row r="8" spans="1:6" ht="23.25" customHeight="1">
      <c r="A8" s="1808"/>
      <c r="B8" s="1803"/>
      <c r="C8" s="269" t="s">
        <v>984</v>
      </c>
      <c r="D8" s="270" t="s">
        <v>985</v>
      </c>
      <c r="E8" s="271"/>
    </row>
    <row r="9" spans="1:6" ht="23.25" customHeight="1">
      <c r="A9" s="1808"/>
      <c r="B9" s="1804" t="s">
        <v>986</v>
      </c>
      <c r="C9" s="272" t="s">
        <v>987</v>
      </c>
      <c r="D9" s="273" t="s">
        <v>988</v>
      </c>
      <c r="E9" s="274"/>
    </row>
    <row r="10" spans="1:6" ht="23.25" customHeight="1">
      <c r="A10" s="1808"/>
      <c r="B10" s="1802"/>
      <c r="C10" s="269" t="s">
        <v>989</v>
      </c>
      <c r="D10" s="270" t="s">
        <v>990</v>
      </c>
      <c r="E10" s="271"/>
    </row>
    <row r="11" spans="1:6" ht="53.25" customHeight="1">
      <c r="A11" s="1808"/>
      <c r="B11" s="1802"/>
      <c r="C11" s="269" t="s">
        <v>991</v>
      </c>
      <c r="D11" s="270" t="s">
        <v>992</v>
      </c>
      <c r="E11" s="271"/>
    </row>
    <row r="12" spans="1:6" ht="23.25" customHeight="1">
      <c r="A12" s="1808"/>
      <c r="B12" s="1802"/>
      <c r="C12" s="269" t="s">
        <v>993</v>
      </c>
      <c r="D12" s="270" t="s">
        <v>994</v>
      </c>
      <c r="E12" s="271"/>
    </row>
    <row r="13" spans="1:6" ht="23.25" customHeight="1">
      <c r="A13" s="1808"/>
      <c r="B13" s="1802"/>
      <c r="C13" s="269" t="s">
        <v>995</v>
      </c>
      <c r="D13" s="270" t="s">
        <v>996</v>
      </c>
      <c r="E13" s="271" t="s">
        <v>751</v>
      </c>
    </row>
    <row r="14" spans="1:6" ht="23.25" customHeight="1">
      <c r="A14" s="1808"/>
      <c r="B14" s="1803"/>
      <c r="C14" s="269" t="s">
        <v>997</v>
      </c>
      <c r="D14" s="270" t="s">
        <v>998</v>
      </c>
      <c r="E14" s="271"/>
    </row>
    <row r="15" spans="1:6" ht="24.75" customHeight="1">
      <c r="A15" s="1808"/>
      <c r="B15" s="1804" t="s">
        <v>999</v>
      </c>
      <c r="C15" s="272" t="s">
        <v>1000</v>
      </c>
      <c r="D15" s="273" t="s">
        <v>1001</v>
      </c>
      <c r="E15" s="274"/>
    </row>
    <row r="16" spans="1:6" ht="45.75" customHeight="1">
      <c r="A16" s="1808"/>
      <c r="B16" s="1802"/>
      <c r="C16" s="269" t="s">
        <v>1002</v>
      </c>
      <c r="D16" s="270" t="s">
        <v>1003</v>
      </c>
      <c r="E16" s="271"/>
    </row>
    <row r="17" spans="1:5" ht="45.75" customHeight="1">
      <c r="A17" s="1808"/>
      <c r="B17" s="1802"/>
      <c r="C17" s="269" t="s">
        <v>1004</v>
      </c>
      <c r="D17" s="270" t="s">
        <v>1005</v>
      </c>
      <c r="E17" s="271" t="s">
        <v>751</v>
      </c>
    </row>
    <row r="18" spans="1:5" ht="24" customHeight="1">
      <c r="A18" s="1808"/>
      <c r="B18" s="1802"/>
      <c r="C18" s="269" t="s">
        <v>1006</v>
      </c>
      <c r="D18" s="270" t="s">
        <v>1007</v>
      </c>
      <c r="E18" s="271"/>
    </row>
    <row r="19" spans="1:5" ht="24" customHeight="1" thickBot="1">
      <c r="A19" s="1809"/>
      <c r="B19" s="1805"/>
      <c r="C19" s="269" t="s">
        <v>1008</v>
      </c>
      <c r="D19" s="270" t="s">
        <v>1009</v>
      </c>
      <c r="E19" s="271" t="s">
        <v>751</v>
      </c>
    </row>
    <row r="20" spans="1:5" ht="24" customHeight="1">
      <c r="A20" s="1798" t="s">
        <v>1010</v>
      </c>
      <c r="B20" s="1801" t="s">
        <v>1011</v>
      </c>
      <c r="C20" s="275" t="s">
        <v>1012</v>
      </c>
      <c r="D20" s="276" t="s">
        <v>1013</v>
      </c>
      <c r="E20" s="277"/>
    </row>
    <row r="21" spans="1:5" ht="24" customHeight="1">
      <c r="A21" s="1799"/>
      <c r="B21" s="1802"/>
      <c r="C21" s="269" t="s">
        <v>1014</v>
      </c>
      <c r="D21" s="270" t="s">
        <v>1015</v>
      </c>
      <c r="E21" s="271"/>
    </row>
    <row r="22" spans="1:5" ht="45.75" customHeight="1">
      <c r="A22" s="1799"/>
      <c r="B22" s="1803"/>
      <c r="C22" s="269" t="s">
        <v>1016</v>
      </c>
      <c r="D22" s="270" t="s">
        <v>1017</v>
      </c>
      <c r="E22" s="271"/>
    </row>
    <row r="23" spans="1:5" ht="71.25" customHeight="1">
      <c r="A23" s="1799"/>
      <c r="B23" s="1804" t="s">
        <v>1018</v>
      </c>
      <c r="C23" s="272" t="s">
        <v>1019</v>
      </c>
      <c r="D23" s="273" t="s">
        <v>1020</v>
      </c>
      <c r="E23" s="274"/>
    </row>
    <row r="24" spans="1:5" ht="23.25" customHeight="1">
      <c r="A24" s="1799"/>
      <c r="B24" s="1803"/>
      <c r="C24" s="269" t="s">
        <v>1021</v>
      </c>
      <c r="D24" s="270" t="s">
        <v>1022</v>
      </c>
      <c r="E24" s="271"/>
    </row>
    <row r="25" spans="1:5" ht="23.25" customHeight="1">
      <c r="A25" s="1799"/>
      <c r="B25" s="1804" t="s">
        <v>1023</v>
      </c>
      <c r="C25" s="272" t="s">
        <v>1024</v>
      </c>
      <c r="D25" s="273" t="s">
        <v>1025</v>
      </c>
      <c r="E25" s="274"/>
    </row>
    <row r="26" spans="1:5" ht="45" customHeight="1" thickBot="1">
      <c r="A26" s="1800"/>
      <c r="B26" s="1805"/>
      <c r="C26" s="269" t="s">
        <v>1026</v>
      </c>
      <c r="D26" s="270" t="s">
        <v>1074</v>
      </c>
      <c r="E26" s="271"/>
    </row>
    <row r="27" spans="1:5" ht="23.25" customHeight="1">
      <c r="A27" s="1798" t="s">
        <v>1027</v>
      </c>
      <c r="B27" s="1801" t="s">
        <v>1028</v>
      </c>
      <c r="C27" s="275" t="s">
        <v>1029</v>
      </c>
      <c r="D27" s="276" t="s">
        <v>1030</v>
      </c>
      <c r="E27" s="277"/>
    </row>
    <row r="28" spans="1:5" ht="23.25" customHeight="1">
      <c r="A28" s="1799"/>
      <c r="B28" s="1802"/>
      <c r="C28" s="269" t="s">
        <v>1031</v>
      </c>
      <c r="D28" s="270" t="s">
        <v>1076</v>
      </c>
      <c r="E28" s="271"/>
    </row>
    <row r="29" spans="1:5" ht="23.25" customHeight="1">
      <c r="A29" s="1799"/>
      <c r="B29" s="1802"/>
      <c r="C29" s="269" t="s">
        <v>1032</v>
      </c>
      <c r="D29" s="270" t="s">
        <v>1033</v>
      </c>
      <c r="E29" s="271"/>
    </row>
    <row r="30" spans="1:5" ht="23.25" customHeight="1">
      <c r="A30" s="1799"/>
      <c r="B30" s="1802"/>
      <c r="C30" s="269" t="s">
        <v>1034</v>
      </c>
      <c r="D30" s="270" t="s">
        <v>1035</v>
      </c>
      <c r="E30" s="271"/>
    </row>
    <row r="31" spans="1:5" ht="23.25" customHeight="1">
      <c r="A31" s="1799"/>
      <c r="B31" s="1802"/>
      <c r="C31" s="269" t="s">
        <v>1036</v>
      </c>
      <c r="D31" s="270" t="s">
        <v>1037</v>
      </c>
      <c r="E31" s="271" t="s">
        <v>751</v>
      </c>
    </row>
    <row r="32" spans="1:5" ht="23.25" customHeight="1">
      <c r="A32" s="1799"/>
      <c r="B32" s="1802"/>
      <c r="C32" s="269" t="s">
        <v>1038</v>
      </c>
      <c r="D32" s="270" t="s">
        <v>1039</v>
      </c>
      <c r="E32" s="271"/>
    </row>
    <row r="33" spans="1:5" ht="23.25" customHeight="1">
      <c r="A33" s="1799"/>
      <c r="B33" s="1802"/>
      <c r="C33" s="269" t="s">
        <v>1040</v>
      </c>
      <c r="D33" s="270" t="s">
        <v>1041</v>
      </c>
      <c r="E33" s="271"/>
    </row>
    <row r="34" spans="1:5" ht="23.25" customHeight="1">
      <c r="A34" s="1799"/>
      <c r="B34" s="1802"/>
      <c r="C34" s="269" t="s">
        <v>1042</v>
      </c>
      <c r="D34" s="270" t="s">
        <v>1043</v>
      </c>
      <c r="E34" s="271"/>
    </row>
    <row r="35" spans="1:5" ht="23.25" customHeight="1">
      <c r="A35" s="1799"/>
      <c r="B35" s="1802"/>
      <c r="C35" s="269" t="s">
        <v>1044</v>
      </c>
      <c r="D35" s="270" t="s">
        <v>1045</v>
      </c>
      <c r="E35" s="271"/>
    </row>
    <row r="36" spans="1:5" ht="23.25" customHeight="1">
      <c r="A36" s="1799"/>
      <c r="B36" s="1803"/>
      <c r="C36" s="269" t="s">
        <v>1046</v>
      </c>
      <c r="D36" s="270" t="s">
        <v>1047</v>
      </c>
      <c r="E36" s="271"/>
    </row>
    <row r="37" spans="1:5" ht="52.5" customHeight="1">
      <c r="A37" s="1799"/>
      <c r="B37" s="1804" t="s">
        <v>1048</v>
      </c>
      <c r="C37" s="272" t="s">
        <v>1049</v>
      </c>
      <c r="D37" s="273" t="s">
        <v>1050</v>
      </c>
      <c r="E37" s="274"/>
    </row>
    <row r="38" spans="1:5" ht="45.75" customHeight="1">
      <c r="A38" s="1799"/>
      <c r="B38" s="1802"/>
      <c r="C38" s="269" t="s">
        <v>1051</v>
      </c>
      <c r="D38" s="270" t="s">
        <v>1052</v>
      </c>
      <c r="E38" s="271"/>
    </row>
    <row r="39" spans="1:5" ht="45.75" customHeight="1" thickBot="1">
      <c r="A39" s="1800"/>
      <c r="B39" s="1805"/>
      <c r="C39" s="269" t="s">
        <v>1053</v>
      </c>
      <c r="D39" s="270" t="s">
        <v>1054</v>
      </c>
      <c r="E39" s="271"/>
    </row>
    <row r="40" spans="1:5" ht="24" customHeight="1">
      <c r="A40" s="1798" t="s">
        <v>1055</v>
      </c>
      <c r="B40" s="1801" t="s">
        <v>1056</v>
      </c>
      <c r="C40" s="275" t="s">
        <v>1057</v>
      </c>
      <c r="D40" s="276" t="s">
        <v>1058</v>
      </c>
      <c r="E40" s="277"/>
    </row>
    <row r="41" spans="1:5" ht="45.75" customHeight="1">
      <c r="A41" s="1799"/>
      <c r="B41" s="1802"/>
      <c r="C41" s="269" t="s">
        <v>1059</v>
      </c>
      <c r="D41" s="270" t="s">
        <v>1060</v>
      </c>
      <c r="E41" s="271"/>
    </row>
    <row r="42" spans="1:5" ht="24" customHeight="1">
      <c r="A42" s="1799"/>
      <c r="B42" s="1802"/>
      <c r="C42" s="269" t="s">
        <v>1061</v>
      </c>
      <c r="D42" s="270" t="s">
        <v>1062</v>
      </c>
      <c r="E42" s="271"/>
    </row>
    <row r="43" spans="1:5" ht="24" customHeight="1">
      <c r="A43" s="1799"/>
      <c r="B43" s="1803"/>
      <c r="C43" s="269" t="s">
        <v>1063</v>
      </c>
      <c r="D43" s="270" t="s">
        <v>1064</v>
      </c>
      <c r="E43" s="271"/>
    </row>
    <row r="44" spans="1:5" ht="45.75" customHeight="1">
      <c r="A44" s="1799"/>
      <c r="B44" s="1804" t="s">
        <v>1065</v>
      </c>
      <c r="C44" s="272" t="s">
        <v>1066</v>
      </c>
      <c r="D44" s="273" t="s">
        <v>1067</v>
      </c>
      <c r="E44" s="274"/>
    </row>
    <row r="45" spans="1:5" ht="53.25" customHeight="1" thickBot="1">
      <c r="A45" s="1800"/>
      <c r="B45" s="1805"/>
      <c r="C45" s="278" t="s">
        <v>1068</v>
      </c>
      <c r="D45" s="279" t="s">
        <v>1069</v>
      </c>
      <c r="E45" s="280"/>
    </row>
    <row r="46" spans="1:5" ht="19.5">
      <c r="A46" s="286"/>
      <c r="B46" s="287"/>
      <c r="C46" s="288"/>
      <c r="D46" s="287"/>
      <c r="E46" s="287"/>
    </row>
  </sheetData>
  <mergeCells count="15">
    <mergeCell ref="A20:A26"/>
    <mergeCell ref="B20:B22"/>
    <mergeCell ref="B23:B24"/>
    <mergeCell ref="B25:B26"/>
    <mergeCell ref="D1:E1"/>
    <mergeCell ref="A3:A19"/>
    <mergeCell ref="B3:B8"/>
    <mergeCell ref="B9:B14"/>
    <mergeCell ref="B15:B19"/>
    <mergeCell ref="A27:A39"/>
    <mergeCell ref="B27:B36"/>
    <mergeCell ref="B37:B39"/>
    <mergeCell ref="A40:A45"/>
    <mergeCell ref="B40:B43"/>
    <mergeCell ref="B44:B45"/>
  </mergeCells>
  <phoneticPr fontId="11"/>
  <dataValidations count="1">
    <dataValidation type="list" allowBlank="1" showInputMessage="1" showErrorMessage="1" sqref="E3:E45" xr:uid="{00000000-0002-0000-0A00-000000000000}">
      <formula1>F$1</formula1>
    </dataValidation>
  </dataValidations>
  <pageMargins left="0.19685039370078741" right="0.19685039370078741" top="0.19685039370078741" bottom="0.19685039370078741" header="0.19685039370078741" footer="0.19685039370078741"/>
  <pageSetup paperSize="9" scale="4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33"/>
  <sheetViews>
    <sheetView showGridLines="0" view="pageBreakPreview" zoomScale="55" zoomScaleNormal="60" zoomScaleSheetLayoutView="55" workbookViewId="0">
      <selection activeCell="A25" sqref="A25"/>
    </sheetView>
  </sheetViews>
  <sheetFormatPr defaultRowHeight="13.5"/>
  <cols>
    <col min="1" max="1" width="79" style="892" customWidth="1"/>
    <col min="2" max="2" width="9" style="892"/>
    <col min="3" max="3" width="18" style="892" customWidth="1"/>
    <col min="4" max="16384" width="9" style="892"/>
  </cols>
  <sheetData>
    <row r="1" spans="1:3">
      <c r="C1" s="900" t="s">
        <v>1202</v>
      </c>
    </row>
    <row r="2" spans="1:3">
      <c r="C2" s="900"/>
    </row>
    <row r="3" spans="1:3" ht="17.25">
      <c r="A3" s="1810" t="s">
        <v>1093</v>
      </c>
      <c r="B3" s="1810"/>
      <c r="C3" s="1810"/>
    </row>
    <row r="4" spans="1:3" ht="81.75" customHeight="1" thickBot="1">
      <c r="A4" s="1811" t="s">
        <v>1124</v>
      </c>
      <c r="B4" s="1811"/>
      <c r="C4" s="1811"/>
    </row>
    <row r="5" spans="1:3" ht="59.25" customHeight="1" thickBot="1">
      <c r="A5" s="901" t="s">
        <v>1094</v>
      </c>
      <c r="B5" s="902" t="s">
        <v>1095</v>
      </c>
      <c r="C5" s="903" t="s">
        <v>1103</v>
      </c>
    </row>
    <row r="6" spans="1:3" ht="17.100000000000001" customHeight="1">
      <c r="A6" s="904" t="s">
        <v>1104</v>
      </c>
      <c r="B6" s="1812" t="s">
        <v>1338</v>
      </c>
      <c r="C6" s="1814"/>
    </row>
    <row r="7" spans="1:3" ht="30" customHeight="1" thickBot="1">
      <c r="A7" s="905" t="s">
        <v>1105</v>
      </c>
      <c r="B7" s="1813"/>
      <c r="C7" s="1815"/>
    </row>
    <row r="8" spans="1:3" ht="17.100000000000001" customHeight="1">
      <c r="A8" s="904" t="s">
        <v>1107</v>
      </c>
      <c r="B8" s="1812" t="s">
        <v>1096</v>
      </c>
      <c r="C8" s="1814"/>
    </row>
    <row r="9" spans="1:3" ht="30" customHeight="1" thickBot="1">
      <c r="A9" s="905" t="s">
        <v>1106</v>
      </c>
      <c r="B9" s="1813"/>
      <c r="C9" s="1815"/>
    </row>
    <row r="10" spans="1:3" ht="17.100000000000001" customHeight="1">
      <c r="A10" s="904" t="s">
        <v>1110</v>
      </c>
      <c r="B10" s="1812" t="s">
        <v>1096</v>
      </c>
      <c r="C10" s="1814"/>
    </row>
    <row r="11" spans="1:3" ht="30" customHeight="1" thickBot="1">
      <c r="A11" s="905" t="s">
        <v>1108</v>
      </c>
      <c r="B11" s="1813"/>
      <c r="C11" s="1815"/>
    </row>
    <row r="12" spans="1:3" ht="17.100000000000001" customHeight="1">
      <c r="A12" s="904" t="s">
        <v>1109</v>
      </c>
      <c r="B12" s="1812" t="s">
        <v>1096</v>
      </c>
      <c r="C12" s="1814"/>
    </row>
    <row r="13" spans="1:3" ht="30" customHeight="1" thickBot="1">
      <c r="A13" s="905" t="s">
        <v>1111</v>
      </c>
      <c r="B13" s="1813"/>
      <c r="C13" s="1815"/>
    </row>
    <row r="14" spans="1:3" ht="17.100000000000001" customHeight="1">
      <c r="A14" s="904" t="s">
        <v>1199</v>
      </c>
      <c r="B14" s="1812" t="s">
        <v>1096</v>
      </c>
      <c r="C14" s="1814"/>
    </row>
    <row r="15" spans="1:3" ht="30" customHeight="1" thickBot="1">
      <c r="A15" s="905" t="s">
        <v>1200</v>
      </c>
      <c r="B15" s="1813"/>
      <c r="C15" s="1815"/>
    </row>
    <row r="16" spans="1:3" ht="17.100000000000001" customHeight="1">
      <c r="A16" s="904" t="s">
        <v>1112</v>
      </c>
      <c r="B16" s="1812" t="s">
        <v>1096</v>
      </c>
      <c r="C16" s="1814"/>
    </row>
    <row r="17" spans="1:3" ht="30" customHeight="1" thickBot="1">
      <c r="A17" s="905" t="s">
        <v>1113</v>
      </c>
      <c r="B17" s="1813"/>
      <c r="C17" s="1815"/>
    </row>
    <row r="18" spans="1:3" ht="17.100000000000001" customHeight="1">
      <c r="A18" s="904" t="s">
        <v>1114</v>
      </c>
      <c r="B18" s="1812" t="s">
        <v>1096</v>
      </c>
      <c r="C18" s="1814"/>
    </row>
    <row r="19" spans="1:3" ht="30" customHeight="1" thickBot="1">
      <c r="A19" s="905" t="s">
        <v>1201</v>
      </c>
      <c r="B19" s="1813"/>
      <c r="C19" s="1815"/>
    </row>
    <row r="20" spans="1:3" ht="17.100000000000001" customHeight="1">
      <c r="A20" s="904" t="s">
        <v>1115</v>
      </c>
      <c r="B20" s="1812" t="s">
        <v>1717</v>
      </c>
      <c r="C20" s="1814" t="s">
        <v>1718</v>
      </c>
    </row>
    <row r="21" spans="1:3" ht="69.75" customHeight="1" thickBot="1">
      <c r="A21" s="905" t="s">
        <v>1116</v>
      </c>
      <c r="B21" s="1813"/>
      <c r="C21" s="1815"/>
    </row>
    <row r="22" spans="1:3" ht="17.100000000000001" customHeight="1">
      <c r="A22" s="904" t="s">
        <v>1117</v>
      </c>
      <c r="B22" s="1812" t="s">
        <v>1096</v>
      </c>
      <c r="C22" s="1814"/>
    </row>
    <row r="23" spans="1:3" ht="30" customHeight="1" thickBot="1">
      <c r="A23" s="905" t="s">
        <v>1334</v>
      </c>
      <c r="B23" s="1813"/>
      <c r="C23" s="1815"/>
    </row>
    <row r="24" spans="1:3" ht="17.100000000000001" customHeight="1">
      <c r="A24" s="904" t="s">
        <v>1118</v>
      </c>
      <c r="B24" s="1812" t="s">
        <v>1096</v>
      </c>
      <c r="C24" s="1814"/>
    </row>
    <row r="25" spans="1:3" ht="30" customHeight="1" thickBot="1">
      <c r="A25" s="905" t="s">
        <v>1119</v>
      </c>
      <c r="B25" s="1813"/>
      <c r="C25" s="1815"/>
    </row>
    <row r="26" spans="1:3" ht="17.100000000000001" customHeight="1">
      <c r="A26" s="904" t="s">
        <v>1120</v>
      </c>
      <c r="B26" s="1812" t="s">
        <v>1096</v>
      </c>
      <c r="C26" s="1814"/>
    </row>
    <row r="27" spans="1:3" ht="30" customHeight="1" thickBot="1">
      <c r="A27" s="905" t="s">
        <v>1121</v>
      </c>
      <c r="B27" s="1813"/>
      <c r="C27" s="1815"/>
    </row>
    <row r="28" spans="1:3" ht="17.100000000000001" customHeight="1">
      <c r="A28" s="904" t="s">
        <v>1122</v>
      </c>
      <c r="B28" s="1812" t="s">
        <v>1096</v>
      </c>
      <c r="C28" s="1814"/>
    </row>
    <row r="29" spans="1:3" ht="30" customHeight="1" thickBot="1">
      <c r="A29" s="905" t="s">
        <v>1123</v>
      </c>
      <c r="B29" s="1813"/>
      <c r="C29" s="1815"/>
    </row>
    <row r="30" spans="1:3" ht="17.100000000000001" customHeight="1">
      <c r="A30" s="906" t="s">
        <v>1097</v>
      </c>
      <c r="B30" s="1812" t="s">
        <v>1096</v>
      </c>
      <c r="C30" s="1814"/>
    </row>
    <row r="31" spans="1:3" ht="39.950000000000003" customHeight="1" thickBot="1">
      <c r="A31" s="907"/>
      <c r="B31" s="1813"/>
      <c r="C31" s="1815"/>
    </row>
    <row r="32" spans="1:3" ht="40.5" customHeight="1">
      <c r="A32" s="1816" t="s">
        <v>1098</v>
      </c>
      <c r="B32" s="1816"/>
      <c r="C32" s="1816"/>
    </row>
    <row r="33" spans="1:1">
      <c r="A33" s="893"/>
    </row>
  </sheetData>
  <mergeCells count="29">
    <mergeCell ref="B28:B29"/>
    <mergeCell ref="C28:C29"/>
    <mergeCell ref="B30:B31"/>
    <mergeCell ref="C30:C31"/>
    <mergeCell ref="A32:C32"/>
    <mergeCell ref="B22:B23"/>
    <mergeCell ref="C22:C23"/>
    <mergeCell ref="B24:B25"/>
    <mergeCell ref="C24:C25"/>
    <mergeCell ref="B26:B27"/>
    <mergeCell ref="C26:C27"/>
    <mergeCell ref="B16:B17"/>
    <mergeCell ref="C16:C17"/>
    <mergeCell ref="B18:B19"/>
    <mergeCell ref="C18:C19"/>
    <mergeCell ref="B20:B21"/>
    <mergeCell ref="C20:C21"/>
    <mergeCell ref="B10:B11"/>
    <mergeCell ref="C10:C11"/>
    <mergeCell ref="B12:B13"/>
    <mergeCell ref="C12:C13"/>
    <mergeCell ref="B14:B15"/>
    <mergeCell ref="C14:C15"/>
    <mergeCell ref="A3:C3"/>
    <mergeCell ref="A4:C4"/>
    <mergeCell ref="B6:B7"/>
    <mergeCell ref="C6:C7"/>
    <mergeCell ref="B8:B9"/>
    <mergeCell ref="C8:C9"/>
  </mergeCells>
  <phoneticPr fontId="11"/>
  <pageMargins left="0.70866141732283472" right="0.70866141732283472" top="0.74803149606299213" bottom="0.74803149606299213" header="0.31496062992125984" footer="0.31496062992125984"/>
  <pageSetup paperSize="9" scale="83"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54"/>
  <sheetViews>
    <sheetView view="pageBreakPreview" zoomScale="40" zoomScaleNormal="50" zoomScaleSheetLayoutView="40" workbookViewId="0">
      <selection activeCell="B1" sqref="B1"/>
    </sheetView>
  </sheetViews>
  <sheetFormatPr defaultColWidth="9" defaultRowHeight="13.5"/>
  <cols>
    <col min="1" max="1" width="6.5" style="264" customWidth="1"/>
    <col min="2" max="4" width="10.625" style="264" customWidth="1"/>
    <col min="5" max="5" width="31.375" style="264" customWidth="1"/>
    <col min="6" max="6" width="229.25" style="263" customWidth="1"/>
    <col min="7" max="7" width="0.75" style="264" customWidth="1"/>
    <col min="8" max="16384" width="9" style="264"/>
  </cols>
  <sheetData>
    <row r="1" spans="1:7" ht="33.75" customHeight="1" thickBot="1">
      <c r="A1" s="908" t="s">
        <v>1203</v>
      </c>
      <c r="B1" s="909"/>
      <c r="C1" s="909"/>
      <c r="D1" s="909"/>
      <c r="E1" s="909"/>
      <c r="F1" s="910" t="s">
        <v>1331</v>
      </c>
      <c r="G1" s="894"/>
    </row>
    <row r="2" spans="1:7" ht="59.25" thickBot="1">
      <c r="A2" s="911" t="s">
        <v>967</v>
      </c>
      <c r="B2" s="912" t="s">
        <v>968</v>
      </c>
      <c r="C2" s="912" t="s">
        <v>1204</v>
      </c>
      <c r="D2" s="913" t="s">
        <v>1205</v>
      </c>
      <c r="E2" s="914" t="s">
        <v>1206</v>
      </c>
      <c r="F2" s="915" t="s">
        <v>1207</v>
      </c>
    </row>
    <row r="3" spans="1:7" ht="39">
      <c r="A3" s="1817" t="s">
        <v>1208</v>
      </c>
      <c r="B3" s="1836" t="s">
        <v>1209</v>
      </c>
      <c r="C3" s="1823" t="s">
        <v>1210</v>
      </c>
      <c r="D3" s="1825">
        <v>1</v>
      </c>
      <c r="E3" s="916" t="s">
        <v>1211</v>
      </c>
      <c r="F3" s="917" t="s">
        <v>1212</v>
      </c>
    </row>
    <row r="4" spans="1:7" ht="39">
      <c r="A4" s="1818"/>
      <c r="B4" s="1837"/>
      <c r="C4" s="1824"/>
      <c r="D4" s="1829"/>
      <c r="E4" s="918" t="s">
        <v>1213</v>
      </c>
      <c r="F4" s="919" t="s">
        <v>1214</v>
      </c>
    </row>
    <row r="5" spans="1:7" ht="39">
      <c r="A5" s="1818"/>
      <c r="B5" s="1838"/>
      <c r="C5" s="1833"/>
      <c r="D5" s="1826"/>
      <c r="E5" s="918" t="s">
        <v>1215</v>
      </c>
      <c r="F5" s="919" t="s">
        <v>1216</v>
      </c>
    </row>
    <row r="6" spans="1:7" ht="39">
      <c r="A6" s="1818"/>
      <c r="B6" s="1839" t="s">
        <v>1209</v>
      </c>
      <c r="C6" s="1832" t="s">
        <v>1217</v>
      </c>
      <c r="D6" s="1828">
        <v>2</v>
      </c>
      <c r="E6" s="920" t="s">
        <v>1218</v>
      </c>
      <c r="F6" s="921" t="s">
        <v>1219</v>
      </c>
    </row>
    <row r="7" spans="1:7" ht="39">
      <c r="A7" s="1818"/>
      <c r="B7" s="1838"/>
      <c r="C7" s="1833"/>
      <c r="D7" s="1826"/>
      <c r="E7" s="918" t="s">
        <v>1220</v>
      </c>
      <c r="F7" s="919" t="s">
        <v>1221</v>
      </c>
    </row>
    <row r="8" spans="1:7" ht="39.75" thickBot="1">
      <c r="A8" s="1818"/>
      <c r="B8" s="922" t="s">
        <v>1209</v>
      </c>
      <c r="C8" s="923" t="s">
        <v>1222</v>
      </c>
      <c r="D8" s="924">
        <v>3</v>
      </c>
      <c r="E8" s="920" t="s">
        <v>1223</v>
      </c>
      <c r="F8" s="921" t="s">
        <v>1224</v>
      </c>
    </row>
    <row r="9" spans="1:7" ht="39" customHeight="1">
      <c r="A9" s="1817" t="s">
        <v>1225</v>
      </c>
      <c r="B9" s="1820" t="s">
        <v>1226</v>
      </c>
      <c r="C9" s="1823" t="s">
        <v>1227</v>
      </c>
      <c r="D9" s="1825">
        <v>4</v>
      </c>
      <c r="E9" s="916" t="s">
        <v>1228</v>
      </c>
      <c r="F9" s="917" t="s">
        <v>1229</v>
      </c>
    </row>
    <row r="10" spans="1:7" ht="19.5">
      <c r="A10" s="1818"/>
      <c r="B10" s="1821"/>
      <c r="C10" s="1824"/>
      <c r="D10" s="1826"/>
      <c r="E10" s="918" t="s">
        <v>1230</v>
      </c>
      <c r="F10" s="919" t="s">
        <v>1231</v>
      </c>
    </row>
    <row r="11" spans="1:7" ht="39" customHeight="1">
      <c r="A11" s="1818"/>
      <c r="B11" s="1821"/>
      <c r="C11" s="1832" t="s">
        <v>1232</v>
      </c>
      <c r="D11" s="1828">
        <v>5</v>
      </c>
      <c r="E11" s="920" t="s">
        <v>1233</v>
      </c>
      <c r="F11" s="921" t="s">
        <v>1234</v>
      </c>
    </row>
    <row r="12" spans="1:7" ht="19.5">
      <c r="A12" s="1818"/>
      <c r="B12" s="1821"/>
      <c r="C12" s="1824"/>
      <c r="D12" s="1829"/>
      <c r="E12" s="918" t="s">
        <v>1235</v>
      </c>
      <c r="F12" s="919" t="s">
        <v>1236</v>
      </c>
    </row>
    <row r="13" spans="1:7" ht="19.5">
      <c r="A13" s="1818"/>
      <c r="B13" s="1821"/>
      <c r="C13" s="1824"/>
      <c r="D13" s="1826"/>
      <c r="E13" s="918" t="s">
        <v>1237</v>
      </c>
      <c r="F13" s="919" t="s">
        <v>1238</v>
      </c>
    </row>
    <row r="14" spans="1:7" ht="19.5" customHeight="1">
      <c r="A14" s="1818"/>
      <c r="B14" s="1821"/>
      <c r="C14" s="1832" t="s">
        <v>1239</v>
      </c>
      <c r="D14" s="1828">
        <v>6</v>
      </c>
      <c r="E14" s="925" t="s">
        <v>1240</v>
      </c>
      <c r="F14" s="926" t="s">
        <v>1241</v>
      </c>
    </row>
    <row r="15" spans="1:7" ht="19.5" customHeight="1">
      <c r="A15" s="1818"/>
      <c r="B15" s="1821"/>
      <c r="C15" s="1824"/>
      <c r="D15" s="1829"/>
      <c r="E15" s="927" t="s">
        <v>1242</v>
      </c>
      <c r="F15" s="928" t="s">
        <v>1243</v>
      </c>
    </row>
    <row r="16" spans="1:7" ht="19.5" customHeight="1">
      <c r="A16" s="1818"/>
      <c r="B16" s="1821"/>
      <c r="C16" s="1824"/>
      <c r="D16" s="1829"/>
      <c r="E16" s="927" t="s">
        <v>1244</v>
      </c>
      <c r="F16" s="928" t="s">
        <v>1245</v>
      </c>
    </row>
    <row r="17" spans="1:6" ht="19.5" customHeight="1">
      <c r="A17" s="1818"/>
      <c r="B17" s="1821"/>
      <c r="C17" s="1824"/>
      <c r="D17" s="1826"/>
      <c r="E17" s="918" t="s">
        <v>1246</v>
      </c>
      <c r="F17" s="919" t="s">
        <v>1247</v>
      </c>
    </row>
    <row r="18" spans="1:6" ht="19.5" customHeight="1">
      <c r="A18" s="1818"/>
      <c r="B18" s="1821"/>
      <c r="C18" s="1832" t="s">
        <v>1248</v>
      </c>
      <c r="D18" s="1828">
        <v>7</v>
      </c>
      <c r="E18" s="925" t="s">
        <v>1249</v>
      </c>
      <c r="F18" s="926" t="s">
        <v>1250</v>
      </c>
    </row>
    <row r="19" spans="1:6" ht="19.5">
      <c r="A19" s="1818"/>
      <c r="B19" s="1821"/>
      <c r="C19" s="1824"/>
      <c r="D19" s="1829"/>
      <c r="E19" s="927" t="s">
        <v>1251</v>
      </c>
      <c r="F19" s="928" t="s">
        <v>1252</v>
      </c>
    </row>
    <row r="20" spans="1:6" ht="19.5">
      <c r="A20" s="1818"/>
      <c r="B20" s="1822"/>
      <c r="C20" s="1824"/>
      <c r="D20" s="1826"/>
      <c r="E20" s="927" t="s">
        <v>1253</v>
      </c>
      <c r="F20" s="928" t="s">
        <v>1254</v>
      </c>
    </row>
    <row r="21" spans="1:6" ht="19.5" customHeight="1">
      <c r="A21" s="1818"/>
      <c r="B21" s="1830" t="s">
        <v>1255</v>
      </c>
      <c r="C21" s="1832" t="s">
        <v>1256</v>
      </c>
      <c r="D21" s="1828">
        <v>8</v>
      </c>
      <c r="E21" s="925" t="s">
        <v>1257</v>
      </c>
      <c r="F21" s="926" t="s">
        <v>1258</v>
      </c>
    </row>
    <row r="22" spans="1:6" ht="19.5" customHeight="1">
      <c r="A22" s="1818"/>
      <c r="B22" s="1821"/>
      <c r="C22" s="1824"/>
      <c r="D22" s="1829"/>
      <c r="E22" s="929" t="s">
        <v>1259</v>
      </c>
      <c r="F22" s="930" t="s">
        <v>1260</v>
      </c>
    </row>
    <row r="23" spans="1:6" ht="19.5" customHeight="1">
      <c r="A23" s="1818"/>
      <c r="B23" s="1821"/>
      <c r="C23" s="1824"/>
      <c r="D23" s="1829"/>
      <c r="E23" s="929" t="s">
        <v>1261</v>
      </c>
      <c r="F23" s="930" t="s">
        <v>1262</v>
      </c>
    </row>
    <row r="24" spans="1:6" ht="19.5" customHeight="1">
      <c r="A24" s="1818"/>
      <c r="B24" s="1821"/>
      <c r="C24" s="1824"/>
      <c r="D24" s="1829"/>
      <c r="E24" s="929" t="s">
        <v>1263</v>
      </c>
      <c r="F24" s="930" t="s">
        <v>1264</v>
      </c>
    </row>
    <row r="25" spans="1:6" ht="19.5" customHeight="1">
      <c r="A25" s="1818"/>
      <c r="B25" s="1821"/>
      <c r="C25" s="1824"/>
      <c r="D25" s="1826"/>
      <c r="E25" s="927" t="s">
        <v>1265</v>
      </c>
      <c r="F25" s="928" t="s">
        <v>1266</v>
      </c>
    </row>
    <row r="26" spans="1:6" ht="19.5">
      <c r="A26" s="1818"/>
      <c r="B26" s="1821"/>
      <c r="C26" s="1832" t="s">
        <v>1267</v>
      </c>
      <c r="D26" s="1828">
        <v>9</v>
      </c>
      <c r="E26" s="925" t="s">
        <v>1268</v>
      </c>
      <c r="F26" s="926" t="s">
        <v>1269</v>
      </c>
    </row>
    <row r="27" spans="1:6" ht="19.5">
      <c r="A27" s="1818"/>
      <c r="B27" s="1821"/>
      <c r="C27" s="1824"/>
      <c r="D27" s="1829"/>
      <c r="E27" s="929" t="s">
        <v>1270</v>
      </c>
      <c r="F27" s="930" t="s">
        <v>1271</v>
      </c>
    </row>
    <row r="28" spans="1:6" ht="19.5">
      <c r="A28" s="1818"/>
      <c r="B28" s="1821"/>
      <c r="C28" s="1824"/>
      <c r="D28" s="1826"/>
      <c r="E28" s="929" t="s">
        <v>1272</v>
      </c>
      <c r="F28" s="930" t="s">
        <v>1273</v>
      </c>
    </row>
    <row r="29" spans="1:6" ht="39" customHeight="1">
      <c r="A29" s="1818"/>
      <c r="B29" s="1821"/>
      <c r="C29" s="1832" t="s">
        <v>1274</v>
      </c>
      <c r="D29" s="1828">
        <v>10</v>
      </c>
      <c r="E29" s="925" t="s">
        <v>1275</v>
      </c>
      <c r="F29" s="926" t="s">
        <v>1276</v>
      </c>
    </row>
    <row r="30" spans="1:6" ht="19.5">
      <c r="A30" s="1818"/>
      <c r="B30" s="1821"/>
      <c r="C30" s="1824"/>
      <c r="D30" s="1829"/>
      <c r="E30" s="929" t="s">
        <v>1277</v>
      </c>
      <c r="F30" s="930" t="s">
        <v>1278</v>
      </c>
    </row>
    <row r="31" spans="1:6" ht="19.5">
      <c r="A31" s="1818"/>
      <c r="B31" s="1821"/>
      <c r="C31" s="1824"/>
      <c r="D31" s="1829"/>
      <c r="E31" s="929" t="s">
        <v>1279</v>
      </c>
      <c r="F31" s="930" t="s">
        <v>1280</v>
      </c>
    </row>
    <row r="32" spans="1:6" ht="39">
      <c r="A32" s="1818"/>
      <c r="B32" s="1821"/>
      <c r="C32" s="1824"/>
      <c r="D32" s="1826"/>
      <c r="E32" s="929" t="s">
        <v>1281</v>
      </c>
      <c r="F32" s="930" t="s">
        <v>1282</v>
      </c>
    </row>
    <row r="33" spans="1:6" ht="39">
      <c r="A33" s="1818"/>
      <c r="B33" s="1821"/>
      <c r="C33" s="1832" t="s">
        <v>1283</v>
      </c>
      <c r="D33" s="1828">
        <v>11</v>
      </c>
      <c r="E33" s="925" t="s">
        <v>1284</v>
      </c>
      <c r="F33" s="926" t="s">
        <v>1285</v>
      </c>
    </row>
    <row r="34" spans="1:6" ht="19.5">
      <c r="A34" s="1818"/>
      <c r="B34" s="1821"/>
      <c r="C34" s="1824"/>
      <c r="D34" s="1829"/>
      <c r="E34" s="929" t="s">
        <v>1286</v>
      </c>
      <c r="F34" s="930" t="s">
        <v>1287</v>
      </c>
    </row>
    <row r="35" spans="1:6" ht="39.75" thickBot="1">
      <c r="A35" s="1819"/>
      <c r="B35" s="1831"/>
      <c r="C35" s="1834"/>
      <c r="D35" s="1835"/>
      <c r="E35" s="931" t="s">
        <v>1288</v>
      </c>
      <c r="F35" s="932" t="s">
        <v>1289</v>
      </c>
    </row>
    <row r="36" spans="1:6" ht="58.5">
      <c r="A36" s="1817" t="s">
        <v>1290</v>
      </c>
      <c r="B36" s="1820" t="s">
        <v>1291</v>
      </c>
      <c r="C36" s="1823" t="s">
        <v>1292</v>
      </c>
      <c r="D36" s="1825">
        <v>12</v>
      </c>
      <c r="E36" s="916" t="s">
        <v>1293</v>
      </c>
      <c r="F36" s="917" t="s">
        <v>1294</v>
      </c>
    </row>
    <row r="37" spans="1:6" ht="19.5">
      <c r="A37" s="1818"/>
      <c r="B37" s="1821"/>
      <c r="C37" s="1824"/>
      <c r="D37" s="1826"/>
      <c r="E37" s="918" t="s">
        <v>1295</v>
      </c>
      <c r="F37" s="919" t="s">
        <v>1296</v>
      </c>
    </row>
    <row r="38" spans="1:6" ht="39">
      <c r="A38" s="1818"/>
      <c r="B38" s="1821"/>
      <c r="C38" s="1827" t="s">
        <v>1297</v>
      </c>
      <c r="D38" s="1828">
        <v>13</v>
      </c>
      <c r="E38" s="925" t="s">
        <v>1298</v>
      </c>
      <c r="F38" s="926" t="s">
        <v>1299</v>
      </c>
    </row>
    <row r="39" spans="1:6" ht="19.5">
      <c r="A39" s="1818"/>
      <c r="B39" s="1821"/>
      <c r="C39" s="1824"/>
      <c r="D39" s="1829"/>
      <c r="E39" s="933" t="s">
        <v>1300</v>
      </c>
      <c r="F39" s="934" t="s">
        <v>1301</v>
      </c>
    </row>
    <row r="40" spans="1:6" ht="39">
      <c r="A40" s="1818"/>
      <c r="B40" s="1822"/>
      <c r="C40" s="1824"/>
      <c r="D40" s="1826"/>
      <c r="E40" s="935" t="s">
        <v>1302</v>
      </c>
      <c r="F40" s="936" t="s">
        <v>1303</v>
      </c>
    </row>
    <row r="41" spans="1:6" ht="19.5">
      <c r="A41" s="1818"/>
      <c r="B41" s="1830" t="s">
        <v>1304</v>
      </c>
      <c r="C41" s="1832" t="s">
        <v>1305</v>
      </c>
      <c r="D41" s="1828">
        <v>14</v>
      </c>
      <c r="E41" s="925" t="s">
        <v>1306</v>
      </c>
      <c r="F41" s="926" t="s">
        <v>1307</v>
      </c>
    </row>
    <row r="42" spans="1:6" ht="19.5">
      <c r="A42" s="1818"/>
      <c r="B42" s="1821"/>
      <c r="C42" s="1824"/>
      <c r="D42" s="1829"/>
      <c r="E42" s="927" t="s">
        <v>1308</v>
      </c>
      <c r="F42" s="928" t="s">
        <v>1309</v>
      </c>
    </row>
    <row r="43" spans="1:6" ht="39">
      <c r="A43" s="1818"/>
      <c r="B43" s="1821"/>
      <c r="C43" s="1824"/>
      <c r="D43" s="1829"/>
      <c r="E43" s="927" t="s">
        <v>1310</v>
      </c>
      <c r="F43" s="928" t="s">
        <v>1311</v>
      </c>
    </row>
    <row r="44" spans="1:6" ht="19.5">
      <c r="A44" s="1818"/>
      <c r="B44" s="1821"/>
      <c r="C44" s="1833"/>
      <c r="D44" s="1826"/>
      <c r="E44" s="935" t="s">
        <v>1312</v>
      </c>
      <c r="F44" s="936" t="s">
        <v>1313</v>
      </c>
    </row>
    <row r="45" spans="1:6" ht="39">
      <c r="A45" s="1818"/>
      <c r="B45" s="1821"/>
      <c r="C45" s="1832" t="s">
        <v>1314</v>
      </c>
      <c r="D45" s="1828">
        <v>15</v>
      </c>
      <c r="E45" s="925" t="s">
        <v>1315</v>
      </c>
      <c r="F45" s="926" t="s">
        <v>1316</v>
      </c>
    </row>
    <row r="46" spans="1:6" ht="39">
      <c r="A46" s="1818"/>
      <c r="B46" s="1821"/>
      <c r="C46" s="1824"/>
      <c r="D46" s="1826"/>
      <c r="E46" s="927" t="s">
        <v>1317</v>
      </c>
      <c r="F46" s="928" t="s">
        <v>1318</v>
      </c>
    </row>
    <row r="47" spans="1:6" ht="39">
      <c r="A47" s="1818"/>
      <c r="B47" s="1821"/>
      <c r="C47" s="1832" t="s">
        <v>1319</v>
      </c>
      <c r="D47" s="1828">
        <v>16</v>
      </c>
      <c r="E47" s="925" t="s">
        <v>1320</v>
      </c>
      <c r="F47" s="926" t="s">
        <v>1321</v>
      </c>
    </row>
    <row r="48" spans="1:6" ht="19.5">
      <c r="A48" s="1818"/>
      <c r="B48" s="1821"/>
      <c r="C48" s="1824"/>
      <c r="D48" s="1829"/>
      <c r="E48" s="927" t="s">
        <v>1322</v>
      </c>
      <c r="F48" s="928" t="s">
        <v>1323</v>
      </c>
    </row>
    <row r="49" spans="1:6" ht="19.5">
      <c r="A49" s="1818"/>
      <c r="B49" s="1821"/>
      <c r="C49" s="1824"/>
      <c r="D49" s="1829"/>
      <c r="E49" s="927" t="s">
        <v>1324</v>
      </c>
      <c r="F49" s="928" t="s">
        <v>1325</v>
      </c>
    </row>
    <row r="50" spans="1:6" ht="39.75" thickBot="1">
      <c r="A50" s="1819"/>
      <c r="B50" s="1831"/>
      <c r="C50" s="1834"/>
      <c r="D50" s="1835"/>
      <c r="E50" s="937" t="s">
        <v>1326</v>
      </c>
      <c r="F50" s="938" t="s">
        <v>1327</v>
      </c>
    </row>
    <row r="51" spans="1:6" ht="19.5">
      <c r="A51" s="939" t="s">
        <v>1328</v>
      </c>
    </row>
    <row r="52" spans="1:6" ht="22.5">
      <c r="A52" s="940" t="s">
        <v>1329</v>
      </c>
    </row>
    <row r="53" spans="1:6" ht="22.5">
      <c r="A53" s="940" t="s">
        <v>1330</v>
      </c>
    </row>
    <row r="54" spans="1:6" ht="22.5">
      <c r="A54" s="940"/>
    </row>
  </sheetData>
  <mergeCells count="39">
    <mergeCell ref="A3:A8"/>
    <mergeCell ref="B3:B5"/>
    <mergeCell ref="C3:C5"/>
    <mergeCell ref="D3:D5"/>
    <mergeCell ref="B6:B7"/>
    <mergeCell ref="C6:C7"/>
    <mergeCell ref="D6:D7"/>
    <mergeCell ref="A9:A35"/>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D29:D32"/>
    <mergeCell ref="C33:C35"/>
    <mergeCell ref="D33:D35"/>
    <mergeCell ref="D45:D46"/>
    <mergeCell ref="C47:C50"/>
    <mergeCell ref="D47:D50"/>
    <mergeCell ref="A36:A50"/>
    <mergeCell ref="B36:B40"/>
    <mergeCell ref="C36:C37"/>
    <mergeCell ref="D36:D37"/>
    <mergeCell ref="C38:C40"/>
    <mergeCell ref="D38:D40"/>
    <mergeCell ref="B41:B50"/>
    <mergeCell ref="C41:C44"/>
    <mergeCell ref="D41:D44"/>
    <mergeCell ref="C45:C46"/>
  </mergeCells>
  <phoneticPr fontId="11"/>
  <printOptions horizontalCentered="1"/>
  <pageMargins left="3.937007874015748E-2" right="3.937007874015748E-2" top="0.55118110236220474" bottom="0.55118110236220474" header="0" footer="0"/>
  <pageSetup paperSize="9" scale="3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AR110"/>
  <sheetViews>
    <sheetView view="pageBreakPreview" topLeftCell="A61" zoomScale="70" zoomScaleNormal="70" zoomScaleSheetLayoutView="70" workbookViewId="0">
      <selection activeCell="O48" sqref="O48:O58"/>
    </sheetView>
  </sheetViews>
  <sheetFormatPr defaultRowHeight="13.5"/>
  <cols>
    <col min="1" max="1" width="2.625" style="237" customWidth="1"/>
    <col min="2" max="2" width="5.125" style="303" customWidth="1"/>
    <col min="3" max="3" width="7.625" style="303" customWidth="1"/>
    <col min="4" max="25" width="4.375" style="303" customWidth="1"/>
    <col min="26" max="27" width="6.375" style="303" customWidth="1"/>
    <col min="28" max="30" width="4.375" style="303" customWidth="1"/>
    <col min="31" max="32" width="4.75" style="303" customWidth="1"/>
    <col min="33" max="34" width="4.375" style="303" customWidth="1"/>
    <col min="35" max="35" width="4.375" style="237" customWidth="1"/>
    <col min="36" max="36" width="6.125" style="237" customWidth="1"/>
    <col min="37" max="38" width="9" style="237"/>
    <col min="39" max="42" width="5.375" style="237" customWidth="1"/>
    <col min="43" max="44" width="20" style="237" hidden="1" customWidth="1"/>
    <col min="45" max="16384" width="9" style="237"/>
  </cols>
  <sheetData>
    <row r="1" spans="1:44" s="697" customFormat="1" ht="17.25" customHeight="1">
      <c r="A1" s="1847" t="s">
        <v>225</v>
      </c>
      <c r="B1" s="1847"/>
      <c r="C1" s="1847"/>
      <c r="D1" s="1848">
        <f>IF(様式1!F37="","",様式1!F37)</f>
        <v>46199</v>
      </c>
      <c r="E1" s="1848"/>
      <c r="F1" s="1848"/>
      <c r="G1" s="1848"/>
      <c r="H1" s="1848"/>
      <c r="I1" s="695" t="s">
        <v>52</v>
      </c>
      <c r="J1" s="1848">
        <f>IF(様式1!K37="","",様式1!K37)</f>
        <v>46290</v>
      </c>
      <c r="K1" s="1848"/>
      <c r="L1" s="1848"/>
      <c r="M1" s="1848"/>
      <c r="N1" s="1848"/>
      <c r="O1" s="696"/>
      <c r="P1" s="696"/>
      <c r="Q1" s="696"/>
      <c r="R1" s="696"/>
      <c r="S1" s="696"/>
      <c r="T1" s="696"/>
      <c r="U1" s="696"/>
      <c r="V1" s="696"/>
      <c r="W1" s="696"/>
      <c r="X1" s="696"/>
      <c r="Y1" s="696"/>
      <c r="Z1" s="696"/>
      <c r="AA1" s="696"/>
      <c r="AB1" s="696"/>
      <c r="AC1" s="696"/>
      <c r="AD1" s="696"/>
      <c r="AE1" s="696"/>
      <c r="AF1" s="696"/>
      <c r="AG1" s="696"/>
      <c r="AH1" s="696"/>
    </row>
    <row r="2" spans="1:44">
      <c r="A2" s="698"/>
      <c r="B2" s="698"/>
      <c r="C2" s="698"/>
      <c r="D2" s="1849"/>
      <c r="E2" s="1849"/>
      <c r="F2" s="699"/>
      <c r="G2" s="700"/>
      <c r="H2" s="699"/>
      <c r="I2" s="701"/>
      <c r="J2" s="699"/>
    </row>
    <row r="3" spans="1:44" ht="20.100000000000001" customHeight="1">
      <c r="AG3" s="702"/>
      <c r="AH3" s="486" t="s">
        <v>276</v>
      </c>
    </row>
    <row r="4" spans="1:44" ht="20.25" customHeight="1">
      <c r="A4" s="1850" t="s">
        <v>932</v>
      </c>
      <c r="B4" s="1850"/>
      <c r="C4" s="1850"/>
      <c r="D4" s="1850"/>
      <c r="E4" s="1850"/>
      <c r="F4" s="1850"/>
      <c r="G4" s="1850"/>
      <c r="H4" s="1850"/>
      <c r="I4" s="1850"/>
      <c r="J4" s="1850"/>
      <c r="K4" s="1850"/>
      <c r="L4" s="1850"/>
      <c r="M4" s="1850"/>
      <c r="N4" s="1850"/>
      <c r="O4" s="1850"/>
      <c r="P4" s="1850"/>
      <c r="Q4" s="1850"/>
      <c r="R4" s="1850"/>
      <c r="S4" s="1850"/>
      <c r="T4" s="1850"/>
      <c r="U4" s="1850"/>
      <c r="V4" s="1850"/>
      <c r="W4" s="1850"/>
      <c r="X4" s="1850"/>
      <c r="Y4" s="1850"/>
      <c r="Z4" s="1850"/>
      <c r="AA4" s="1850"/>
      <c r="AB4" s="1850"/>
      <c r="AC4" s="1850"/>
      <c r="AD4" s="1850"/>
      <c r="AE4" s="1850"/>
      <c r="AF4" s="1850"/>
      <c r="AG4" s="1850"/>
      <c r="AH4" s="1850"/>
    </row>
    <row r="5" spans="1:44">
      <c r="B5" s="237"/>
      <c r="C5" s="237"/>
      <c r="D5" s="237"/>
    </row>
    <row r="6" spans="1:44">
      <c r="B6" s="1851" t="s">
        <v>0</v>
      </c>
      <c r="C6" s="1851"/>
      <c r="D6" s="1851"/>
      <c r="E6" s="1851" t="str">
        <f>IF(様式1!L11="","",様式1!L11)</f>
        <v>株式会社○○○○</v>
      </c>
      <c r="F6" s="1851"/>
      <c r="G6" s="1851"/>
      <c r="H6" s="1851"/>
      <c r="I6" s="1851"/>
      <c r="J6" s="1851"/>
      <c r="K6" s="1851"/>
      <c r="L6" s="1851"/>
      <c r="M6" s="1851"/>
      <c r="N6" s="1851"/>
      <c r="O6" s="1851"/>
      <c r="P6" s="1851"/>
      <c r="Q6" s="1851"/>
      <c r="R6" s="1851"/>
      <c r="S6" s="1851" t="s">
        <v>277</v>
      </c>
      <c r="T6" s="1851"/>
      <c r="U6" s="1851"/>
      <c r="V6" s="1851" t="str">
        <f>IF(様式1!G36="","",様式1!G36)</f>
        <v>ビジネスアプリケーション基礎科</v>
      </c>
      <c r="W6" s="1851"/>
      <c r="X6" s="1851"/>
      <c r="Y6" s="1851"/>
      <c r="Z6" s="1851"/>
      <c r="AA6" s="1851"/>
      <c r="AB6" s="1851"/>
      <c r="AC6" s="1851"/>
      <c r="AD6" s="1851"/>
      <c r="AE6" s="1851"/>
      <c r="AF6" s="1851"/>
      <c r="AG6" s="1851"/>
      <c r="AH6" s="1851"/>
    </row>
    <row r="7" spans="1:44" ht="5.25" customHeight="1"/>
    <row r="8" spans="1:44" s="697" customFormat="1" ht="30" customHeight="1">
      <c r="B8" s="1859" t="s">
        <v>914</v>
      </c>
      <c r="C8" s="694" t="s">
        <v>779</v>
      </c>
      <c r="D8" s="703">
        <f>AM12</f>
        <v>46199</v>
      </c>
      <c r="E8" s="704">
        <f>IF($D$8="","",IF($D$8+1&lt;=$AM$13,$D$8+1,""))</f>
        <v>46200</v>
      </c>
      <c r="F8" s="704">
        <f>IF($D$8="","",IF($D$8+2&lt;=$AM$13,$D$8+2,""))</f>
        <v>46201</v>
      </c>
      <c r="G8" s="704">
        <f>IF($D$8="","",IF($D$8+3&lt;=$AM$13,$D$8+3,""))</f>
        <v>46202</v>
      </c>
      <c r="H8" s="704">
        <f>IF($D$8="","",IF($D$8+4&lt;=$AM$13,$D$8+4,""))</f>
        <v>46203</v>
      </c>
      <c r="I8" s="704">
        <f>IF($D$8="","",IF($D$8+5&lt;=$AM$13,$D$8+5,""))</f>
        <v>46204</v>
      </c>
      <c r="J8" s="704">
        <f>IF($D$8="","",IF($D$8+6&lt;=$AM$13,$D$8+6,""))</f>
        <v>46205</v>
      </c>
      <c r="K8" s="704">
        <f>IF($D$8="","",IF($D$8+7&lt;=$AM$13,$D$8+7,""))</f>
        <v>46206</v>
      </c>
      <c r="L8" s="704">
        <f>IF($D$8="","",IF($D$8+8&lt;=$AM$13,$D$8+8,""))</f>
        <v>46207</v>
      </c>
      <c r="M8" s="704">
        <f>IF($D$8="","",IF($D$8+9&lt;=$AM$13,$D$8+9,""))</f>
        <v>46208</v>
      </c>
      <c r="N8" s="704">
        <f>IF($D$8="","",IF($D$8+10&lt;=$AM$13,$D$8+10,""))</f>
        <v>46209</v>
      </c>
      <c r="O8" s="704">
        <f>IF($D$8="","",IF($D$8+11&lt;=$AM$13,$D$8+11,""))</f>
        <v>46210</v>
      </c>
      <c r="P8" s="704">
        <f>IF($D$8="","",IF($D$8+12&lt;=$AM$13,$D$8+12,""))</f>
        <v>46211</v>
      </c>
      <c r="Q8" s="704">
        <f>IF($D$8="","",IF($D$8+13&lt;=$AM$13,$D$8+13,""))</f>
        <v>46212</v>
      </c>
      <c r="R8" s="704">
        <f>IF($D$8="","",IF($D$8+14&lt;=$AM$13,$D$8+14,""))</f>
        <v>46213</v>
      </c>
      <c r="S8" s="704">
        <f>IF($D$8="","",IF($D$8+15&lt;=$AM$13,$D$8+15,""))</f>
        <v>46214</v>
      </c>
      <c r="T8" s="704">
        <f>IF($D$8="","",IF($D$8+16&lt;=$AM$13,$D$8+16,""))</f>
        <v>46215</v>
      </c>
      <c r="U8" s="704">
        <f>IF($D$8="","",IF($D$8+17&lt;=$AM$13,$D$8+17,""))</f>
        <v>46216</v>
      </c>
      <c r="V8" s="704">
        <f>IF($D$8="","",IF($D$8+18&lt;=$AM$13,$D$8+18,""))</f>
        <v>46217</v>
      </c>
      <c r="W8" s="704">
        <f>IF($D$8="","",IF($D$8+19&lt;=$AM$13,$D$8+19,""))</f>
        <v>46218</v>
      </c>
      <c r="X8" s="704">
        <f>IF($D$8="","",IF($D$8+20&lt;=$AM$13,$D$8+20,""))</f>
        <v>46219</v>
      </c>
      <c r="Y8" s="704">
        <f>IF($D$8="","",IF($D$8+21&lt;=$AM$13,$D$8+21,""))</f>
        <v>46220</v>
      </c>
      <c r="Z8" s="704">
        <f>IF($D$8="","",IF($D$8+22&lt;=$AM$13,$D$8+22,""))</f>
        <v>46221</v>
      </c>
      <c r="AA8" s="704">
        <f>IF($D$8="","",IF($D$8+23&lt;=$AM$13,$D$8+23,""))</f>
        <v>46222</v>
      </c>
      <c r="AB8" s="704">
        <f>IF($D$8="","",IF($D$8+24&lt;=$AM$13,$D$8+24,""))</f>
        <v>46223</v>
      </c>
      <c r="AC8" s="704">
        <f>IF($D$8="","",IF($D$8+25&lt;=$AM$13,$D$8+25,""))</f>
        <v>46224</v>
      </c>
      <c r="AD8" s="704">
        <f>IF($D$8="","",IF($D$8+26&lt;=$AM$13,$D$8+26,""))</f>
        <v>46225</v>
      </c>
      <c r="AE8" s="704">
        <f>IF($D$8="","",IF($D$8+27&lt;=$AM$13,$D$8+27,""))</f>
        <v>46226</v>
      </c>
      <c r="AF8" s="704">
        <f>IF($D$8="","",IF($D$8+28&lt;=$AM$13,$D$8+28,""))</f>
        <v>46227</v>
      </c>
      <c r="AG8" s="704">
        <f>IF($D$8="","",IF($D$8+29&lt;=$AM$13,$D$8+29,""))</f>
        <v>46228</v>
      </c>
      <c r="AH8" s="705" t="str">
        <f>IF($D$8="","",IF($D$8+30&lt;=$AM$13,$D$8+30,""))</f>
        <v/>
      </c>
      <c r="AM8" s="303" t="s">
        <v>748</v>
      </c>
      <c r="AN8" s="303" t="s">
        <v>749</v>
      </c>
    </row>
    <row r="9" spans="1:44" s="697" customFormat="1" ht="18" customHeight="1">
      <c r="B9" s="1860"/>
      <c r="C9" s="706" t="s">
        <v>278</v>
      </c>
      <c r="D9" s="707" t="str">
        <f t="shared" ref="D9:AH9" si="0">TEXT(D8,"aaa")</f>
        <v>金</v>
      </c>
      <c r="E9" s="708" t="str">
        <f t="shared" si="0"/>
        <v>土</v>
      </c>
      <c r="F9" s="708" t="str">
        <f t="shared" si="0"/>
        <v>日</v>
      </c>
      <c r="G9" s="708" t="str">
        <f t="shared" si="0"/>
        <v>月</v>
      </c>
      <c r="H9" s="708" t="str">
        <f t="shared" si="0"/>
        <v>火</v>
      </c>
      <c r="I9" s="708" t="str">
        <f t="shared" si="0"/>
        <v>水</v>
      </c>
      <c r="J9" s="708" t="str">
        <f t="shared" si="0"/>
        <v>木</v>
      </c>
      <c r="K9" s="708" t="str">
        <f t="shared" si="0"/>
        <v>金</v>
      </c>
      <c r="L9" s="708" t="str">
        <f t="shared" si="0"/>
        <v>土</v>
      </c>
      <c r="M9" s="708" t="str">
        <f t="shared" si="0"/>
        <v>日</v>
      </c>
      <c r="N9" s="708" t="str">
        <f t="shared" si="0"/>
        <v>月</v>
      </c>
      <c r="O9" s="708" t="str">
        <f t="shared" si="0"/>
        <v>火</v>
      </c>
      <c r="P9" s="708" t="str">
        <f t="shared" si="0"/>
        <v>水</v>
      </c>
      <c r="Q9" s="708" t="str">
        <f t="shared" si="0"/>
        <v>木</v>
      </c>
      <c r="R9" s="708" t="str">
        <f t="shared" si="0"/>
        <v>金</v>
      </c>
      <c r="S9" s="708" t="str">
        <f t="shared" si="0"/>
        <v>土</v>
      </c>
      <c r="T9" s="708" t="str">
        <f t="shared" si="0"/>
        <v>日</v>
      </c>
      <c r="U9" s="708" t="str">
        <f t="shared" si="0"/>
        <v>月</v>
      </c>
      <c r="V9" s="708" t="str">
        <f t="shared" si="0"/>
        <v>火</v>
      </c>
      <c r="W9" s="708" t="str">
        <f t="shared" si="0"/>
        <v>水</v>
      </c>
      <c r="X9" s="708" t="str">
        <f t="shared" si="0"/>
        <v>木</v>
      </c>
      <c r="Y9" s="708" t="str">
        <f t="shared" si="0"/>
        <v>金</v>
      </c>
      <c r="Z9" s="708" t="str">
        <f t="shared" si="0"/>
        <v>土</v>
      </c>
      <c r="AA9" s="708" t="str">
        <f t="shared" si="0"/>
        <v>日</v>
      </c>
      <c r="AB9" s="708" t="str">
        <f t="shared" si="0"/>
        <v>月</v>
      </c>
      <c r="AC9" s="708" t="str">
        <f t="shared" si="0"/>
        <v>火</v>
      </c>
      <c r="AD9" s="708" t="str">
        <f t="shared" si="0"/>
        <v>水</v>
      </c>
      <c r="AE9" s="708" t="str">
        <f t="shared" si="0"/>
        <v>木</v>
      </c>
      <c r="AF9" s="708" t="str">
        <f t="shared" si="0"/>
        <v>金</v>
      </c>
      <c r="AG9" s="708" t="str">
        <f t="shared" si="0"/>
        <v>土</v>
      </c>
      <c r="AH9" s="709" t="str">
        <f t="shared" si="0"/>
        <v/>
      </c>
      <c r="AM9" s="710">
        <f>IF(様式1!F37="","",様式1!F37)</f>
        <v>46199</v>
      </c>
      <c r="AN9" s="710">
        <f>IF(様式1!K37="","",様式1!K37)</f>
        <v>46290</v>
      </c>
    </row>
    <row r="10" spans="1:44" ht="18.75" customHeight="1">
      <c r="B10" s="1860"/>
      <c r="C10" s="711"/>
      <c r="D10" s="1842" t="s">
        <v>1530</v>
      </c>
      <c r="E10" s="1844"/>
      <c r="F10" s="1844"/>
      <c r="G10" s="1844" t="s">
        <v>1531</v>
      </c>
      <c r="H10" s="1844" t="s">
        <v>1532</v>
      </c>
      <c r="I10" s="1844" t="s">
        <v>1533</v>
      </c>
      <c r="J10" s="1842" t="s">
        <v>1534</v>
      </c>
      <c r="K10" s="1842" t="s">
        <v>1535</v>
      </c>
      <c r="L10" s="1844"/>
      <c r="M10" s="1844"/>
      <c r="N10" s="1840" t="s">
        <v>1434</v>
      </c>
      <c r="O10" s="1844" t="s">
        <v>1435</v>
      </c>
      <c r="P10" s="1840" t="s">
        <v>1436</v>
      </c>
      <c r="Q10" s="1842" t="s">
        <v>1177</v>
      </c>
      <c r="R10" s="1842" t="s">
        <v>1536</v>
      </c>
      <c r="S10" s="1844"/>
      <c r="T10" s="1844"/>
      <c r="U10" s="1840" t="s">
        <v>1178</v>
      </c>
      <c r="V10" s="1840" t="s">
        <v>1537</v>
      </c>
      <c r="W10" s="1867" t="s">
        <v>1538</v>
      </c>
      <c r="X10" s="1844" t="s">
        <v>1179</v>
      </c>
      <c r="Y10" s="1840" t="s">
        <v>1539</v>
      </c>
      <c r="Z10" s="1844"/>
      <c r="AA10" s="1844"/>
      <c r="AB10" s="1840"/>
      <c r="AC10" s="1840" t="s">
        <v>1540</v>
      </c>
      <c r="AD10" s="1840" t="s">
        <v>1541</v>
      </c>
      <c r="AE10" s="1840" t="s">
        <v>1542</v>
      </c>
      <c r="AF10" s="1842" t="s">
        <v>1544</v>
      </c>
      <c r="AG10" s="1844"/>
      <c r="AH10" s="1852"/>
    </row>
    <row r="11" spans="1:44" ht="18.75" customHeight="1">
      <c r="B11" s="1860"/>
      <c r="C11" s="711"/>
      <c r="D11" s="1843"/>
      <c r="E11" s="1845"/>
      <c r="F11" s="1845"/>
      <c r="G11" s="1845"/>
      <c r="H11" s="1845"/>
      <c r="I11" s="1845"/>
      <c r="J11" s="1843"/>
      <c r="K11" s="1843"/>
      <c r="L11" s="1845"/>
      <c r="M11" s="1845"/>
      <c r="N11" s="1841"/>
      <c r="O11" s="1845"/>
      <c r="P11" s="1841"/>
      <c r="Q11" s="1843"/>
      <c r="R11" s="1843"/>
      <c r="S11" s="1845"/>
      <c r="T11" s="1845"/>
      <c r="U11" s="1841"/>
      <c r="V11" s="1841"/>
      <c r="W11" s="1868"/>
      <c r="X11" s="1845"/>
      <c r="Y11" s="1870"/>
      <c r="Z11" s="1845"/>
      <c r="AA11" s="1845"/>
      <c r="AB11" s="1841"/>
      <c r="AC11" s="1841"/>
      <c r="AD11" s="1841"/>
      <c r="AE11" s="1841"/>
      <c r="AF11" s="1843"/>
      <c r="AG11" s="1845"/>
      <c r="AH11" s="1853"/>
      <c r="AM11" s="303" t="s">
        <v>304</v>
      </c>
      <c r="AN11" s="303" t="s">
        <v>305</v>
      </c>
      <c r="AO11" s="303" t="s">
        <v>306</v>
      </c>
      <c r="AP11" s="303" t="s">
        <v>307</v>
      </c>
      <c r="AQ11" s="303" t="s">
        <v>308</v>
      </c>
      <c r="AR11" s="303" t="s">
        <v>309</v>
      </c>
    </row>
    <row r="12" spans="1:44" ht="18.75" customHeight="1">
      <c r="B12" s="1860"/>
      <c r="C12" s="711" t="s">
        <v>279</v>
      </c>
      <c r="D12" s="1843"/>
      <c r="E12" s="1845"/>
      <c r="F12" s="1845"/>
      <c r="G12" s="1845"/>
      <c r="H12" s="1845"/>
      <c r="I12" s="1845"/>
      <c r="J12" s="1843"/>
      <c r="K12" s="1843"/>
      <c r="L12" s="1845"/>
      <c r="M12" s="1845"/>
      <c r="N12" s="1841"/>
      <c r="O12" s="1845"/>
      <c r="P12" s="1841"/>
      <c r="Q12" s="1843"/>
      <c r="R12" s="1843"/>
      <c r="S12" s="1845"/>
      <c r="T12" s="1845"/>
      <c r="U12" s="1841"/>
      <c r="V12" s="1841"/>
      <c r="W12" s="1868"/>
      <c r="X12" s="1845"/>
      <c r="Y12" s="1870"/>
      <c r="Z12" s="1845"/>
      <c r="AA12" s="1845"/>
      <c r="AB12" s="1841"/>
      <c r="AC12" s="1841"/>
      <c r="AD12" s="1841"/>
      <c r="AE12" s="1841"/>
      <c r="AF12" s="1843"/>
      <c r="AG12" s="1845"/>
      <c r="AH12" s="1853"/>
      <c r="AM12" s="710">
        <f>AM9</f>
        <v>46199</v>
      </c>
      <c r="AN12" s="710">
        <f>IF(AM13=AN9,"",IF(AN9&gt;EDATE(AM12,1)-1,EDATE(AM12,1),""))</f>
        <v>46229</v>
      </c>
      <c r="AO12" s="710">
        <f>IF(AN12="","",IF(AN9&gt;EDATE(AM12,2)-1,EDATE(AM12,2),""))</f>
        <v>46260</v>
      </c>
      <c r="AP12" s="710" t="str">
        <f>IF(AO12="","",IF(AN9&gt;EDATE(AM12,3)-1,EDATE(AM12,3),""))</f>
        <v/>
      </c>
      <c r="AQ12" s="710" t="str">
        <f>IF(AP12="","",IF(AN9&gt;EDATE(AM12,4)-1,EDATE(AM12,4),""))</f>
        <v/>
      </c>
      <c r="AR12" s="710" t="str">
        <f>IF(AQ12="","",IF(AN9&gt;EDATE(AM12,5)-1,EDATE(AM12,5),""))</f>
        <v/>
      </c>
    </row>
    <row r="13" spans="1:44" ht="18.75" customHeight="1">
      <c r="B13" s="1860"/>
      <c r="C13" s="711"/>
      <c r="D13" s="1843"/>
      <c r="E13" s="1845"/>
      <c r="F13" s="1845"/>
      <c r="G13" s="1845"/>
      <c r="H13" s="1845"/>
      <c r="I13" s="1845"/>
      <c r="J13" s="1843"/>
      <c r="K13" s="1843"/>
      <c r="L13" s="1845"/>
      <c r="M13" s="1845"/>
      <c r="N13" s="1841"/>
      <c r="O13" s="1845"/>
      <c r="P13" s="1841"/>
      <c r="Q13" s="1843"/>
      <c r="R13" s="1843"/>
      <c r="S13" s="1845"/>
      <c r="T13" s="1845"/>
      <c r="U13" s="1841"/>
      <c r="V13" s="1841"/>
      <c r="W13" s="1868"/>
      <c r="X13" s="1845"/>
      <c r="Y13" s="1870"/>
      <c r="Z13" s="1845"/>
      <c r="AA13" s="1845"/>
      <c r="AB13" s="1841"/>
      <c r="AC13" s="1841"/>
      <c r="AD13" s="1841"/>
      <c r="AE13" s="1841"/>
      <c r="AF13" s="1843"/>
      <c r="AG13" s="1845"/>
      <c r="AH13" s="1853"/>
      <c r="AM13" s="710">
        <f>IF(AM12="","",IF(AN9&lt;(EDATE(AM12,1)-1),AN9,EDATE(AM12,1)-1))</f>
        <v>46228</v>
      </c>
      <c r="AN13" s="710">
        <f>IF(AN12="","",IF(AN9&lt;(EDATE(AM12,2)-1),AN9,EDATE(AM12,2)-1))</f>
        <v>46259</v>
      </c>
      <c r="AO13" s="710">
        <f>IF(AO12="","",IF(AN9&lt;(EDATE(AM12,3)-1),AN9,EDATE(AM12,3)-1))</f>
        <v>46290</v>
      </c>
      <c r="AP13" s="710" t="str">
        <f>IF(AP12="","",IF(AN9&lt;=(EDATE(AM12,4)-1),AN9,EDATE(AM12,4)-1))</f>
        <v/>
      </c>
      <c r="AQ13" s="710" t="str">
        <f>IF(AQ12="","",IF(AN9&lt;=(EDATE(AM12,5)-1),AN9,EDATE(AM12,5)-1))</f>
        <v/>
      </c>
      <c r="AR13" s="710" t="str">
        <f>IF(AR12="","",IF(AN9&lt;=(EDATE(AM12,6)-1),AN9,EDATE(AM12,6)-1))</f>
        <v/>
      </c>
    </row>
    <row r="14" spans="1:44" ht="18.75" customHeight="1">
      <c r="B14" s="1860"/>
      <c r="C14" s="711" t="s">
        <v>280</v>
      </c>
      <c r="D14" s="1843"/>
      <c r="E14" s="1845"/>
      <c r="F14" s="1845"/>
      <c r="G14" s="1845"/>
      <c r="H14" s="1845"/>
      <c r="I14" s="1845"/>
      <c r="J14" s="1843"/>
      <c r="K14" s="1843"/>
      <c r="L14" s="1845"/>
      <c r="M14" s="1845"/>
      <c r="N14" s="1841"/>
      <c r="O14" s="1845"/>
      <c r="P14" s="1841"/>
      <c r="Q14" s="1843"/>
      <c r="R14" s="1843"/>
      <c r="S14" s="1845"/>
      <c r="T14" s="1845"/>
      <c r="U14" s="1841"/>
      <c r="V14" s="1841"/>
      <c r="W14" s="1868"/>
      <c r="X14" s="1845"/>
      <c r="Y14" s="1870"/>
      <c r="Z14" s="1845"/>
      <c r="AA14" s="1845"/>
      <c r="AB14" s="1841"/>
      <c r="AC14" s="1841"/>
      <c r="AD14" s="1841"/>
      <c r="AE14" s="1841"/>
      <c r="AF14" s="1843"/>
      <c r="AG14" s="1845"/>
      <c r="AH14" s="1853"/>
    </row>
    <row r="15" spans="1:44" ht="18.75" customHeight="1">
      <c r="B15" s="1860"/>
      <c r="C15" s="711"/>
      <c r="D15" s="1843"/>
      <c r="E15" s="1845"/>
      <c r="F15" s="1845"/>
      <c r="G15" s="1845"/>
      <c r="H15" s="1845"/>
      <c r="I15" s="1845"/>
      <c r="J15" s="1843"/>
      <c r="K15" s="1843"/>
      <c r="L15" s="1845"/>
      <c r="M15" s="1845"/>
      <c r="N15" s="1841"/>
      <c r="O15" s="1845"/>
      <c r="P15" s="1841"/>
      <c r="Q15" s="1843"/>
      <c r="R15" s="1843"/>
      <c r="S15" s="1845"/>
      <c r="T15" s="1845"/>
      <c r="U15" s="1841"/>
      <c r="V15" s="1841"/>
      <c r="W15" s="1868"/>
      <c r="X15" s="1845"/>
      <c r="Y15" s="1870"/>
      <c r="Z15" s="1845"/>
      <c r="AA15" s="1845"/>
      <c r="AB15" s="1841"/>
      <c r="AC15" s="1841"/>
      <c r="AD15" s="1841"/>
      <c r="AE15" s="1841"/>
      <c r="AF15" s="1843"/>
      <c r="AG15" s="1845"/>
      <c r="AH15" s="1853"/>
    </row>
    <row r="16" spans="1:44" ht="18.75" customHeight="1">
      <c r="B16" s="1860"/>
      <c r="C16" s="711" t="s">
        <v>281</v>
      </c>
      <c r="D16" s="1843"/>
      <c r="E16" s="1845"/>
      <c r="F16" s="1845"/>
      <c r="G16" s="1845"/>
      <c r="H16" s="1845"/>
      <c r="I16" s="1845"/>
      <c r="J16" s="1843"/>
      <c r="K16" s="1843"/>
      <c r="L16" s="1845"/>
      <c r="M16" s="1845"/>
      <c r="N16" s="1841"/>
      <c r="O16" s="1845"/>
      <c r="P16" s="1841"/>
      <c r="Q16" s="1843"/>
      <c r="R16" s="1843"/>
      <c r="S16" s="1845"/>
      <c r="T16" s="1845"/>
      <c r="U16" s="1841"/>
      <c r="V16" s="1841"/>
      <c r="W16" s="1868"/>
      <c r="X16" s="1845"/>
      <c r="Y16" s="1870"/>
      <c r="Z16" s="1845"/>
      <c r="AA16" s="1845"/>
      <c r="AB16" s="1841"/>
      <c r="AC16" s="1841"/>
      <c r="AD16" s="1841"/>
      <c r="AE16" s="1841"/>
      <c r="AF16" s="1843"/>
      <c r="AG16" s="1845"/>
      <c r="AH16" s="1853"/>
    </row>
    <row r="17" spans="2:35" ht="18.75" customHeight="1">
      <c r="B17" s="1860"/>
      <c r="C17" s="711"/>
      <c r="D17" s="1843"/>
      <c r="E17" s="1845"/>
      <c r="F17" s="1845"/>
      <c r="G17" s="1845"/>
      <c r="H17" s="1845"/>
      <c r="I17" s="1845"/>
      <c r="J17" s="1843"/>
      <c r="K17" s="1843"/>
      <c r="L17" s="1845"/>
      <c r="M17" s="1845"/>
      <c r="N17" s="1841"/>
      <c r="O17" s="1845"/>
      <c r="P17" s="1841"/>
      <c r="Q17" s="1843"/>
      <c r="R17" s="1843"/>
      <c r="S17" s="1845"/>
      <c r="T17" s="1845"/>
      <c r="U17" s="1841"/>
      <c r="V17" s="1841"/>
      <c r="W17" s="1868"/>
      <c r="X17" s="1845"/>
      <c r="Y17" s="1870"/>
      <c r="Z17" s="1845"/>
      <c r="AA17" s="1845"/>
      <c r="AB17" s="1841"/>
      <c r="AC17" s="1841"/>
      <c r="AD17" s="1841"/>
      <c r="AE17" s="1841"/>
      <c r="AF17" s="1843"/>
      <c r="AG17" s="1845"/>
      <c r="AH17" s="1853"/>
    </row>
    <row r="18" spans="2:35" ht="18.75" customHeight="1">
      <c r="B18" s="1860"/>
      <c r="C18" s="711" t="s">
        <v>282</v>
      </c>
      <c r="D18" s="1843"/>
      <c r="E18" s="1845"/>
      <c r="F18" s="1845"/>
      <c r="G18" s="1845"/>
      <c r="H18" s="1845"/>
      <c r="I18" s="1845"/>
      <c r="J18" s="1843"/>
      <c r="K18" s="1843"/>
      <c r="L18" s="1845"/>
      <c r="M18" s="1845"/>
      <c r="N18" s="1841"/>
      <c r="O18" s="1845"/>
      <c r="P18" s="1841"/>
      <c r="Q18" s="1843"/>
      <c r="R18" s="1843"/>
      <c r="S18" s="1845"/>
      <c r="T18" s="1845"/>
      <c r="U18" s="1841"/>
      <c r="V18" s="1841"/>
      <c r="W18" s="1868"/>
      <c r="X18" s="1845"/>
      <c r="Y18" s="1870"/>
      <c r="Z18" s="1845"/>
      <c r="AA18" s="1845"/>
      <c r="AB18" s="1841"/>
      <c r="AC18" s="1841"/>
      <c r="AD18" s="1841"/>
      <c r="AE18" s="1841"/>
      <c r="AF18" s="1843"/>
      <c r="AG18" s="1845"/>
      <c r="AH18" s="1853"/>
    </row>
    <row r="19" spans="2:35" ht="18.75" customHeight="1">
      <c r="B19" s="1860"/>
      <c r="C19" s="711"/>
      <c r="D19" s="1843"/>
      <c r="E19" s="1845"/>
      <c r="F19" s="1845"/>
      <c r="G19" s="1845"/>
      <c r="H19" s="1845"/>
      <c r="I19" s="1845"/>
      <c r="J19" s="1843"/>
      <c r="K19" s="1843"/>
      <c r="L19" s="1845"/>
      <c r="M19" s="1845"/>
      <c r="N19" s="1841"/>
      <c r="O19" s="1845"/>
      <c r="P19" s="1841"/>
      <c r="Q19" s="1843"/>
      <c r="R19" s="1843"/>
      <c r="S19" s="1845"/>
      <c r="T19" s="1845"/>
      <c r="U19" s="1841"/>
      <c r="V19" s="1841"/>
      <c r="W19" s="1868"/>
      <c r="X19" s="1845"/>
      <c r="Y19" s="1870"/>
      <c r="Z19" s="1845"/>
      <c r="AA19" s="1845"/>
      <c r="AB19" s="1841"/>
      <c r="AC19" s="1841"/>
      <c r="AD19" s="1841"/>
      <c r="AE19" s="1841"/>
      <c r="AF19" s="1843"/>
      <c r="AG19" s="1845"/>
      <c r="AH19" s="1853"/>
    </row>
    <row r="20" spans="2:35" ht="18.75" customHeight="1">
      <c r="B20" s="1860"/>
      <c r="C20" s="711"/>
      <c r="D20" s="1843"/>
      <c r="E20" s="1845"/>
      <c r="F20" s="1845"/>
      <c r="G20" s="1846"/>
      <c r="H20" s="1846"/>
      <c r="I20" s="1846"/>
      <c r="J20" s="1843"/>
      <c r="K20" s="1843"/>
      <c r="L20" s="1845"/>
      <c r="M20" s="1845"/>
      <c r="N20" s="1865"/>
      <c r="O20" s="1846"/>
      <c r="P20" s="1055"/>
      <c r="Q20" s="1843"/>
      <c r="R20" s="1843"/>
      <c r="S20" s="1845"/>
      <c r="T20" s="1845"/>
      <c r="U20" s="1865"/>
      <c r="V20" s="1841"/>
      <c r="W20" s="1869"/>
      <c r="X20" s="1845"/>
      <c r="Y20" s="1871"/>
      <c r="Z20" s="1845"/>
      <c r="AA20" s="1845"/>
      <c r="AB20" s="1865"/>
      <c r="AC20" s="1865"/>
      <c r="AD20" s="1865"/>
      <c r="AE20" s="1865"/>
      <c r="AF20" s="1866"/>
      <c r="AG20" s="1845"/>
      <c r="AH20" s="1853"/>
    </row>
    <row r="21" spans="2:35" ht="20.100000000000001" customHeight="1">
      <c r="B21" s="1860"/>
      <c r="C21" s="260" t="s">
        <v>950</v>
      </c>
      <c r="D21" s="712"/>
      <c r="E21" s="713"/>
      <c r="F21" s="713"/>
      <c r="G21" s="713"/>
      <c r="H21" s="713"/>
      <c r="I21" s="713"/>
      <c r="J21" s="713"/>
      <c r="K21" s="713"/>
      <c r="L21" s="713"/>
      <c r="M21" s="713"/>
      <c r="N21" s="713"/>
      <c r="O21" s="713"/>
      <c r="P21" s="713"/>
      <c r="Q21" s="713"/>
      <c r="R21" s="713"/>
      <c r="S21" s="713"/>
      <c r="T21" s="713"/>
      <c r="U21" s="713"/>
      <c r="V21" s="713"/>
      <c r="W21" s="713"/>
      <c r="X21" s="713"/>
      <c r="Y21" s="713"/>
      <c r="Z21" s="713"/>
      <c r="AA21" s="713"/>
      <c r="AB21" s="713"/>
      <c r="AC21" s="713"/>
      <c r="AD21" s="713"/>
      <c r="AE21" s="713"/>
      <c r="AF21" s="713"/>
      <c r="AG21" s="713"/>
      <c r="AH21" s="714"/>
      <c r="AI21" s="237">
        <f>COUNTIF(D21:AH21,"○")</f>
        <v>0</v>
      </c>
    </row>
    <row r="22" spans="2:35" ht="21.75" customHeight="1">
      <c r="B22" s="1860"/>
      <c r="C22" s="715" t="s">
        <v>283</v>
      </c>
      <c r="D22" s="716"/>
      <c r="E22" s="717"/>
      <c r="F22" s="717"/>
      <c r="G22" s="717"/>
      <c r="H22" s="717"/>
      <c r="I22" s="718"/>
      <c r="J22" s="718"/>
      <c r="K22" s="717"/>
      <c r="L22" s="717"/>
      <c r="M22" s="717"/>
      <c r="N22" s="717"/>
      <c r="O22" s="718"/>
      <c r="P22" s="718"/>
      <c r="Q22" s="717"/>
      <c r="R22" s="718"/>
      <c r="S22" s="717"/>
      <c r="T22" s="717"/>
      <c r="U22" s="718"/>
      <c r="V22" s="718"/>
      <c r="W22" s="717"/>
      <c r="X22" s="717"/>
      <c r="Y22" s="718"/>
      <c r="Z22" s="717"/>
      <c r="AA22" s="717"/>
      <c r="AB22" s="718"/>
      <c r="AC22" s="718"/>
      <c r="AD22" s="717"/>
      <c r="AE22" s="717" t="s">
        <v>617</v>
      </c>
      <c r="AF22" s="717"/>
      <c r="AG22" s="717"/>
      <c r="AH22" s="719"/>
      <c r="AI22" s="720">
        <f>COUNTA(D22:AH22)</f>
        <v>1</v>
      </c>
    </row>
    <row r="23" spans="2:35" ht="15" customHeight="1">
      <c r="B23" s="1860"/>
      <c r="C23" s="1854" t="s">
        <v>412</v>
      </c>
      <c r="D23" s="721">
        <v>3</v>
      </c>
      <c r="E23" s="722"/>
      <c r="F23" s="722"/>
      <c r="G23" s="722"/>
      <c r="H23" s="722"/>
      <c r="I23" s="722"/>
      <c r="J23" s="722">
        <v>5</v>
      </c>
      <c r="K23" s="722">
        <v>3</v>
      </c>
      <c r="L23" s="722"/>
      <c r="M23" s="722"/>
      <c r="N23" s="722"/>
      <c r="O23" s="722"/>
      <c r="P23" s="722"/>
      <c r="Q23" s="722"/>
      <c r="R23" s="722">
        <v>4</v>
      </c>
      <c r="S23" s="722"/>
      <c r="T23" s="722"/>
      <c r="U23" s="722"/>
      <c r="V23" s="722"/>
      <c r="W23" s="722">
        <v>3</v>
      </c>
      <c r="X23" s="722"/>
      <c r="Y23" s="722"/>
      <c r="Z23" s="722"/>
      <c r="AA23" s="722"/>
      <c r="AB23" s="722"/>
      <c r="AC23" s="722"/>
      <c r="AD23" s="722"/>
      <c r="AE23" s="722"/>
      <c r="AF23" s="722">
        <v>3</v>
      </c>
      <c r="AG23" s="722"/>
      <c r="AH23" s="723"/>
      <c r="AI23" s="1857" t="s">
        <v>747</v>
      </c>
    </row>
    <row r="24" spans="2:35" ht="15" customHeight="1" thickBot="1">
      <c r="B24" s="1860"/>
      <c r="C24" s="1855"/>
      <c r="D24" s="724"/>
      <c r="E24" s="725"/>
      <c r="F24" s="725"/>
      <c r="G24" s="725">
        <v>6</v>
      </c>
      <c r="H24" s="725">
        <v>6</v>
      </c>
      <c r="I24" s="725">
        <v>6</v>
      </c>
      <c r="J24" s="725">
        <v>1</v>
      </c>
      <c r="K24" s="725">
        <v>3</v>
      </c>
      <c r="L24" s="725"/>
      <c r="M24" s="725"/>
      <c r="N24" s="725">
        <v>6</v>
      </c>
      <c r="O24" s="725">
        <v>6</v>
      </c>
      <c r="P24" s="725">
        <v>6</v>
      </c>
      <c r="Q24" s="725">
        <v>6</v>
      </c>
      <c r="R24" s="725">
        <v>2</v>
      </c>
      <c r="S24" s="725"/>
      <c r="T24" s="725"/>
      <c r="U24" s="725">
        <v>6</v>
      </c>
      <c r="V24" s="725"/>
      <c r="W24" s="725">
        <v>3</v>
      </c>
      <c r="X24" s="725">
        <v>6</v>
      </c>
      <c r="Y24" s="725">
        <v>6</v>
      </c>
      <c r="Z24" s="725"/>
      <c r="AA24" s="725"/>
      <c r="AB24" s="725"/>
      <c r="AC24" s="725">
        <v>6</v>
      </c>
      <c r="AD24" s="725">
        <v>6</v>
      </c>
      <c r="AE24" s="725">
        <v>6</v>
      </c>
      <c r="AF24" s="725">
        <v>3</v>
      </c>
      <c r="AG24" s="725"/>
      <c r="AH24" s="726"/>
      <c r="AI24" s="1858"/>
    </row>
    <row r="25" spans="2:35" ht="15" customHeight="1" thickBot="1">
      <c r="B25" s="1861"/>
      <c r="C25" s="1856"/>
      <c r="D25" s="727"/>
      <c r="E25" s="728"/>
      <c r="F25" s="728"/>
      <c r="G25" s="728"/>
      <c r="H25" s="728"/>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9"/>
      <c r="AI25" s="730">
        <f>SUM(D23:AH25)</f>
        <v>111</v>
      </c>
    </row>
    <row r="26" spans="2:35" ht="15" customHeight="1"/>
    <row r="27" spans="2:35" ht="30" customHeight="1">
      <c r="B27" s="1859" t="s">
        <v>915</v>
      </c>
      <c r="C27" s="694" t="s">
        <v>779</v>
      </c>
      <c r="D27" s="703">
        <f>AN12</f>
        <v>46229</v>
      </c>
      <c r="E27" s="704">
        <f>IF($D$27="","",IF($D$27+1&lt;=$AN$13,$D$27+1,""))</f>
        <v>46230</v>
      </c>
      <c r="F27" s="704">
        <f>IF($D$27="","",IF($D$27+2&lt;=$AN$13,$D$27+2,""))</f>
        <v>46231</v>
      </c>
      <c r="G27" s="704">
        <f>IF($D$27="","",IF($D$27+3&lt;=$AN$13,$D$27+3,""))</f>
        <v>46232</v>
      </c>
      <c r="H27" s="704">
        <f>IF($D$27="","",IF($D$27+4&lt;=$AN$13,$D$27+4,""))</f>
        <v>46233</v>
      </c>
      <c r="I27" s="704">
        <f>IF($D$27="","",IF($D$27+5&lt;=$AN$13,$D$27+5,""))</f>
        <v>46234</v>
      </c>
      <c r="J27" s="704">
        <f>IF($D$27="","",IF($D$27+6&lt;=$AN$13,$D$27+6,""))</f>
        <v>46235</v>
      </c>
      <c r="K27" s="704">
        <f>IF($D$27="","",IF($D$27+7&lt;=$AN$13,$D$27+7,""))</f>
        <v>46236</v>
      </c>
      <c r="L27" s="704">
        <f>IF($D$27="","",IF($D$27+8&lt;=$AN$13,$D$27+8,""))</f>
        <v>46237</v>
      </c>
      <c r="M27" s="1056">
        <f>IF($D$27="","",IF($D$27+9&lt;=$AN$13,$D$27+9,""))</f>
        <v>46238</v>
      </c>
      <c r="N27" s="704">
        <f>IF($D$27="","",IF($D$27+10&lt;=$AN$13,$D$27+10,""))</f>
        <v>46239</v>
      </c>
      <c r="O27" s="704">
        <f>IF($D$27="","",IF($D$27+11&lt;=$AN$13,$D$27+11,""))</f>
        <v>46240</v>
      </c>
      <c r="P27" s="704">
        <f>IF($D$27="","",IF($D$27+12&lt;=$AN$13,$D$27+12,""))</f>
        <v>46241</v>
      </c>
      <c r="Q27" s="704">
        <f>IF($D$27="","",IF($D$27+13&lt;=$AN$13,$D$27+13,""))</f>
        <v>46242</v>
      </c>
      <c r="R27" s="704">
        <f>IF($D$27="","",IF($D$27+14&lt;=$AN$13,$D$27+14,""))</f>
        <v>46243</v>
      </c>
      <c r="S27" s="704">
        <f>IF($D$27="","",IF($D$27+15&lt;=$AN$13,$D$27+15,""))</f>
        <v>46244</v>
      </c>
      <c r="T27" s="704">
        <f>IF($D$27="","",IF($D$27+16&lt;=$AN$13,$D$27+16,""))</f>
        <v>46245</v>
      </c>
      <c r="U27" s="704">
        <f>IF($D$27="","",IF($D$27+17&lt;=$AN$13,$D$27+17,""))</f>
        <v>46246</v>
      </c>
      <c r="V27" s="704">
        <f>IF($D$27="","",IF($D$27+18&lt;=$AN$13,$D$27+18,""))</f>
        <v>46247</v>
      </c>
      <c r="W27" s="704">
        <f>IF($D$27="","",IF($D$27+19&lt;=$AN$13,$D$27+19,""))</f>
        <v>46248</v>
      </c>
      <c r="X27" s="704">
        <f>IF($D$27="","",IF($D$27+20&lt;=$AN$13,$D$27+20,""))</f>
        <v>46249</v>
      </c>
      <c r="Y27" s="704">
        <f>IF($D$27="","",IF($D$27+21&lt;=$AN$13,$D$27+21,""))</f>
        <v>46250</v>
      </c>
      <c r="Z27" s="704">
        <f>IF($D$27="","",IF($D$27+22&lt;=$AN$13,$D$27+22,""))</f>
        <v>46251</v>
      </c>
      <c r="AA27" s="704">
        <f>IF($D$27="","",IF($D$27+23&lt;=$AN$13,$D$27+23,""))</f>
        <v>46252</v>
      </c>
      <c r="AB27" s="704">
        <f>IF($D$27="","",IF($D$27+24&lt;=$AN$13,$D$27+24,""))</f>
        <v>46253</v>
      </c>
      <c r="AC27" s="704">
        <f>IF($D$27="","",IF($D$27+25&lt;=$AN$13,$D$27+25,""))</f>
        <v>46254</v>
      </c>
      <c r="AD27" s="704">
        <f>IF($D$27="","",IF($D$27+26&lt;=$AN$13,$D$27+26,""))</f>
        <v>46255</v>
      </c>
      <c r="AE27" s="704">
        <f>IF($D$27="","",IF($D$27+27&lt;=$AN$13,$D$27+27,""))</f>
        <v>46256</v>
      </c>
      <c r="AF27" s="704">
        <f>IF($D$27="","",IF($D$27+28&lt;=$AN$13,$D$27+28,""))</f>
        <v>46257</v>
      </c>
      <c r="AG27" s="704">
        <f>IF($D$27="","",IF($D$27+29&lt;=$AN$13,$D$27+29,""))</f>
        <v>46258</v>
      </c>
      <c r="AH27" s="705">
        <f>IF($D$27="","",IF($D$27+30&lt;=$AN$13,$D$27+30,""))</f>
        <v>46259</v>
      </c>
    </row>
    <row r="28" spans="2:35" ht="18" customHeight="1">
      <c r="B28" s="1860"/>
      <c r="C28" s="706" t="s">
        <v>278</v>
      </c>
      <c r="D28" s="707" t="str">
        <f t="shared" ref="D28:AH28" si="1">TEXT(D27,"aaa")</f>
        <v>日</v>
      </c>
      <c r="E28" s="708" t="str">
        <f t="shared" si="1"/>
        <v>月</v>
      </c>
      <c r="F28" s="708" t="str">
        <f t="shared" si="1"/>
        <v>火</v>
      </c>
      <c r="G28" s="708" t="str">
        <f t="shared" si="1"/>
        <v>水</v>
      </c>
      <c r="H28" s="708" t="str">
        <f t="shared" si="1"/>
        <v>木</v>
      </c>
      <c r="I28" s="708" t="str">
        <f t="shared" si="1"/>
        <v>金</v>
      </c>
      <c r="J28" s="708" t="str">
        <f t="shared" si="1"/>
        <v>土</v>
      </c>
      <c r="K28" s="708" t="str">
        <f t="shared" si="1"/>
        <v>日</v>
      </c>
      <c r="L28" s="708" t="str">
        <f t="shared" si="1"/>
        <v>月</v>
      </c>
      <c r="M28" s="1057" t="str">
        <f t="shared" si="1"/>
        <v>火</v>
      </c>
      <c r="N28" s="708" t="str">
        <f t="shared" si="1"/>
        <v>水</v>
      </c>
      <c r="O28" s="708" t="str">
        <f t="shared" si="1"/>
        <v>木</v>
      </c>
      <c r="P28" s="708" t="str">
        <f t="shared" si="1"/>
        <v>金</v>
      </c>
      <c r="Q28" s="708" t="str">
        <f t="shared" si="1"/>
        <v>土</v>
      </c>
      <c r="R28" s="708" t="str">
        <f t="shared" si="1"/>
        <v>日</v>
      </c>
      <c r="S28" s="708" t="str">
        <f t="shared" si="1"/>
        <v>月</v>
      </c>
      <c r="T28" s="708" t="str">
        <f t="shared" si="1"/>
        <v>火</v>
      </c>
      <c r="U28" s="708" t="str">
        <f t="shared" si="1"/>
        <v>水</v>
      </c>
      <c r="V28" s="708" t="str">
        <f t="shared" si="1"/>
        <v>木</v>
      </c>
      <c r="W28" s="708" t="str">
        <f t="shared" si="1"/>
        <v>金</v>
      </c>
      <c r="X28" s="708" t="str">
        <f t="shared" si="1"/>
        <v>土</v>
      </c>
      <c r="Y28" s="708" t="str">
        <f t="shared" si="1"/>
        <v>日</v>
      </c>
      <c r="Z28" s="708" t="str">
        <f t="shared" si="1"/>
        <v>月</v>
      </c>
      <c r="AA28" s="708" t="str">
        <f t="shared" si="1"/>
        <v>火</v>
      </c>
      <c r="AB28" s="708" t="str">
        <f t="shared" si="1"/>
        <v>水</v>
      </c>
      <c r="AC28" s="708" t="str">
        <f t="shared" si="1"/>
        <v>木</v>
      </c>
      <c r="AD28" s="708" t="str">
        <f t="shared" si="1"/>
        <v>金</v>
      </c>
      <c r="AE28" s="708" t="str">
        <f t="shared" si="1"/>
        <v>土</v>
      </c>
      <c r="AF28" s="708" t="str">
        <f t="shared" si="1"/>
        <v>日</v>
      </c>
      <c r="AG28" s="708" t="str">
        <f t="shared" si="1"/>
        <v>月</v>
      </c>
      <c r="AH28" s="709" t="str">
        <f t="shared" si="1"/>
        <v>火</v>
      </c>
    </row>
    <row r="29" spans="2:35" ht="18.75" customHeight="1">
      <c r="B29" s="1860"/>
      <c r="C29" s="711"/>
      <c r="D29" s="1862"/>
      <c r="E29" s="1840" t="s">
        <v>1545</v>
      </c>
      <c r="F29" s="1840" t="s">
        <v>1546</v>
      </c>
      <c r="G29" s="1844" t="s">
        <v>1547</v>
      </c>
      <c r="H29" s="1844" t="s">
        <v>1548</v>
      </c>
      <c r="I29" s="1844" t="s">
        <v>1549</v>
      </c>
      <c r="J29" s="1844"/>
      <c r="K29" s="1844"/>
      <c r="L29" s="1844" t="s">
        <v>1550</v>
      </c>
      <c r="M29" s="1872" t="s">
        <v>1543</v>
      </c>
      <c r="N29" s="1844" t="s">
        <v>1551</v>
      </c>
      <c r="O29" s="1840" t="s">
        <v>1552</v>
      </c>
      <c r="P29" s="1840" t="s">
        <v>1553</v>
      </c>
      <c r="Q29" s="1844"/>
      <c r="R29" s="1840"/>
      <c r="S29" s="1840" t="s">
        <v>1554</v>
      </c>
      <c r="T29" s="1840"/>
      <c r="U29" s="1840" t="s">
        <v>1555</v>
      </c>
      <c r="V29" s="1840"/>
      <c r="W29" s="1844"/>
      <c r="X29" s="1844"/>
      <c r="Y29" s="1844"/>
      <c r="Z29" s="1840" t="s">
        <v>1730</v>
      </c>
      <c r="AA29" s="1840" t="s">
        <v>1556</v>
      </c>
      <c r="AB29" s="1844" t="s">
        <v>1557</v>
      </c>
      <c r="AC29" s="1844" t="s">
        <v>1558</v>
      </c>
      <c r="AD29" s="1844" t="s">
        <v>1559</v>
      </c>
      <c r="AE29" s="1844"/>
      <c r="AF29" s="1840"/>
      <c r="AG29" s="1840" t="s">
        <v>1729</v>
      </c>
      <c r="AH29" s="1852" t="s">
        <v>1560</v>
      </c>
    </row>
    <row r="30" spans="2:35" ht="18.75" customHeight="1">
      <c r="B30" s="1860"/>
      <c r="C30" s="711"/>
      <c r="D30" s="1863"/>
      <c r="E30" s="1841"/>
      <c r="F30" s="1841"/>
      <c r="G30" s="1845"/>
      <c r="H30" s="1845"/>
      <c r="I30" s="1845"/>
      <c r="J30" s="1845"/>
      <c r="K30" s="1845"/>
      <c r="L30" s="1845"/>
      <c r="M30" s="1873"/>
      <c r="N30" s="1845"/>
      <c r="O30" s="1841"/>
      <c r="P30" s="1841"/>
      <c r="Q30" s="1845"/>
      <c r="R30" s="1841"/>
      <c r="S30" s="1841"/>
      <c r="T30" s="1841"/>
      <c r="U30" s="1841"/>
      <c r="V30" s="1841"/>
      <c r="W30" s="1845"/>
      <c r="X30" s="1845"/>
      <c r="Y30" s="1845"/>
      <c r="Z30" s="1841"/>
      <c r="AA30" s="1841"/>
      <c r="AB30" s="1845"/>
      <c r="AC30" s="1845"/>
      <c r="AD30" s="1845"/>
      <c r="AE30" s="1845"/>
      <c r="AF30" s="1841"/>
      <c r="AG30" s="1841"/>
      <c r="AH30" s="1853"/>
    </row>
    <row r="31" spans="2:35" ht="18.75" customHeight="1">
      <c r="B31" s="1860"/>
      <c r="C31" s="711" t="s">
        <v>279</v>
      </c>
      <c r="D31" s="1863"/>
      <c r="E31" s="1841"/>
      <c r="F31" s="1841"/>
      <c r="G31" s="1845"/>
      <c r="H31" s="1845"/>
      <c r="I31" s="1845"/>
      <c r="J31" s="1845"/>
      <c r="K31" s="1845"/>
      <c r="L31" s="1845"/>
      <c r="M31" s="1873"/>
      <c r="N31" s="1845"/>
      <c r="O31" s="1841"/>
      <c r="P31" s="1841"/>
      <c r="Q31" s="1845"/>
      <c r="R31" s="1841"/>
      <c r="S31" s="1841"/>
      <c r="T31" s="1841"/>
      <c r="U31" s="1841"/>
      <c r="V31" s="1841"/>
      <c r="W31" s="1845"/>
      <c r="X31" s="1845"/>
      <c r="Y31" s="1845"/>
      <c r="Z31" s="1841"/>
      <c r="AA31" s="1841"/>
      <c r="AB31" s="1845"/>
      <c r="AC31" s="1845"/>
      <c r="AD31" s="1845"/>
      <c r="AE31" s="1845"/>
      <c r="AF31" s="1841"/>
      <c r="AG31" s="1841"/>
      <c r="AH31" s="1853"/>
    </row>
    <row r="32" spans="2:35" ht="18.75" customHeight="1">
      <c r="B32" s="1860"/>
      <c r="C32" s="711"/>
      <c r="D32" s="1863"/>
      <c r="E32" s="1841"/>
      <c r="F32" s="1841"/>
      <c r="G32" s="1845"/>
      <c r="H32" s="1845"/>
      <c r="I32" s="1845"/>
      <c r="J32" s="1845"/>
      <c r="K32" s="1845"/>
      <c r="L32" s="1845"/>
      <c r="M32" s="1873"/>
      <c r="N32" s="1845"/>
      <c r="O32" s="1841"/>
      <c r="P32" s="1841"/>
      <c r="Q32" s="1845"/>
      <c r="R32" s="1841"/>
      <c r="S32" s="1841"/>
      <c r="T32" s="1841"/>
      <c r="U32" s="1841"/>
      <c r="V32" s="1841"/>
      <c r="W32" s="1845"/>
      <c r="X32" s="1845"/>
      <c r="Y32" s="1845"/>
      <c r="Z32" s="1841"/>
      <c r="AA32" s="1841"/>
      <c r="AB32" s="1845"/>
      <c r="AC32" s="1845"/>
      <c r="AD32" s="1845"/>
      <c r="AE32" s="1845"/>
      <c r="AF32" s="1841"/>
      <c r="AG32" s="1841"/>
      <c r="AH32" s="1853"/>
    </row>
    <row r="33" spans="2:35" ht="18.75" customHeight="1">
      <c r="B33" s="1860"/>
      <c r="C33" s="711" t="s">
        <v>280</v>
      </c>
      <c r="D33" s="1863"/>
      <c r="E33" s="1841"/>
      <c r="F33" s="1841"/>
      <c r="G33" s="1845"/>
      <c r="H33" s="1845"/>
      <c r="I33" s="1845"/>
      <c r="J33" s="1845"/>
      <c r="K33" s="1845"/>
      <c r="L33" s="1845"/>
      <c r="M33" s="1873"/>
      <c r="N33" s="1845"/>
      <c r="O33" s="1841"/>
      <c r="P33" s="1841"/>
      <c r="Q33" s="1845"/>
      <c r="R33" s="1841"/>
      <c r="S33" s="1841"/>
      <c r="T33" s="1841"/>
      <c r="U33" s="1841"/>
      <c r="V33" s="1841"/>
      <c r="W33" s="1845"/>
      <c r="X33" s="1845"/>
      <c r="Y33" s="1845"/>
      <c r="Z33" s="1841"/>
      <c r="AA33" s="1841"/>
      <c r="AB33" s="1845"/>
      <c r="AC33" s="1845"/>
      <c r="AD33" s="1845"/>
      <c r="AE33" s="1845"/>
      <c r="AF33" s="1841"/>
      <c r="AG33" s="1841"/>
      <c r="AH33" s="1853"/>
    </row>
    <row r="34" spans="2:35" ht="18.75" customHeight="1">
      <c r="B34" s="1860"/>
      <c r="C34" s="711"/>
      <c r="D34" s="1863"/>
      <c r="E34" s="1841"/>
      <c r="F34" s="1841"/>
      <c r="G34" s="1845"/>
      <c r="H34" s="1845"/>
      <c r="I34" s="1845"/>
      <c r="J34" s="1845"/>
      <c r="K34" s="1845"/>
      <c r="L34" s="1845"/>
      <c r="M34" s="1873"/>
      <c r="N34" s="1845"/>
      <c r="O34" s="1841"/>
      <c r="P34" s="1841"/>
      <c r="Q34" s="1845"/>
      <c r="R34" s="1841"/>
      <c r="S34" s="1841"/>
      <c r="T34" s="1841"/>
      <c r="U34" s="1841"/>
      <c r="V34" s="1841"/>
      <c r="W34" s="1845"/>
      <c r="X34" s="1845"/>
      <c r="Y34" s="1845"/>
      <c r="Z34" s="1841"/>
      <c r="AA34" s="1841"/>
      <c r="AB34" s="1845"/>
      <c r="AC34" s="1845"/>
      <c r="AD34" s="1845"/>
      <c r="AE34" s="1845"/>
      <c r="AF34" s="1841"/>
      <c r="AG34" s="1841"/>
      <c r="AH34" s="1853"/>
    </row>
    <row r="35" spans="2:35" ht="18.75" customHeight="1">
      <c r="B35" s="1860"/>
      <c r="C35" s="711" t="s">
        <v>281</v>
      </c>
      <c r="D35" s="1863"/>
      <c r="E35" s="1841"/>
      <c r="F35" s="1841"/>
      <c r="G35" s="1845"/>
      <c r="H35" s="1845"/>
      <c r="I35" s="1845"/>
      <c r="J35" s="1845"/>
      <c r="K35" s="1845"/>
      <c r="L35" s="1845"/>
      <c r="M35" s="1873"/>
      <c r="N35" s="1845"/>
      <c r="O35" s="1841"/>
      <c r="P35" s="1841"/>
      <c r="Q35" s="1845"/>
      <c r="R35" s="1841"/>
      <c r="S35" s="1841"/>
      <c r="T35" s="1841"/>
      <c r="U35" s="1841"/>
      <c r="V35" s="1841"/>
      <c r="W35" s="1845"/>
      <c r="X35" s="1845"/>
      <c r="Y35" s="1845"/>
      <c r="Z35" s="1841"/>
      <c r="AA35" s="1841"/>
      <c r="AB35" s="1845"/>
      <c r="AC35" s="1845"/>
      <c r="AD35" s="1845"/>
      <c r="AE35" s="1845"/>
      <c r="AF35" s="1841"/>
      <c r="AG35" s="1841"/>
      <c r="AH35" s="1853"/>
    </row>
    <row r="36" spans="2:35" ht="18.75" customHeight="1">
      <c r="B36" s="1860"/>
      <c r="C36" s="711"/>
      <c r="D36" s="1863"/>
      <c r="E36" s="1841"/>
      <c r="F36" s="1841"/>
      <c r="G36" s="1845"/>
      <c r="H36" s="1845"/>
      <c r="I36" s="1845"/>
      <c r="J36" s="1845"/>
      <c r="K36" s="1845"/>
      <c r="L36" s="1845"/>
      <c r="M36" s="1873"/>
      <c r="N36" s="1845"/>
      <c r="O36" s="1841"/>
      <c r="P36" s="1841"/>
      <c r="Q36" s="1845"/>
      <c r="R36" s="1841"/>
      <c r="S36" s="1841"/>
      <c r="T36" s="1841"/>
      <c r="U36" s="1841"/>
      <c r="V36" s="1841"/>
      <c r="W36" s="1845"/>
      <c r="X36" s="1845"/>
      <c r="Y36" s="1845"/>
      <c r="Z36" s="1841"/>
      <c r="AA36" s="1841"/>
      <c r="AB36" s="1845"/>
      <c r="AC36" s="1845"/>
      <c r="AD36" s="1845"/>
      <c r="AE36" s="1845"/>
      <c r="AF36" s="1841"/>
      <c r="AG36" s="1841"/>
      <c r="AH36" s="1853"/>
    </row>
    <row r="37" spans="2:35" ht="18.75" customHeight="1">
      <c r="B37" s="1860"/>
      <c r="C37" s="711" t="s">
        <v>282</v>
      </c>
      <c r="D37" s="1863"/>
      <c r="E37" s="1841"/>
      <c r="F37" s="1841"/>
      <c r="G37" s="1845"/>
      <c r="H37" s="1845"/>
      <c r="I37" s="1845"/>
      <c r="J37" s="1845"/>
      <c r="K37" s="1845"/>
      <c r="L37" s="1845"/>
      <c r="M37" s="1873"/>
      <c r="N37" s="1845"/>
      <c r="O37" s="1841"/>
      <c r="P37" s="1841"/>
      <c r="Q37" s="1845"/>
      <c r="R37" s="1841"/>
      <c r="S37" s="1841"/>
      <c r="T37" s="1841"/>
      <c r="U37" s="1841"/>
      <c r="V37" s="1841"/>
      <c r="W37" s="1845"/>
      <c r="X37" s="1845"/>
      <c r="Y37" s="1845"/>
      <c r="Z37" s="1841"/>
      <c r="AA37" s="1841"/>
      <c r="AB37" s="1845"/>
      <c r="AC37" s="1845"/>
      <c r="AD37" s="1845"/>
      <c r="AE37" s="1845"/>
      <c r="AF37" s="1841"/>
      <c r="AG37" s="1841"/>
      <c r="AH37" s="1853"/>
    </row>
    <row r="38" spans="2:35" ht="18.75" customHeight="1">
      <c r="B38" s="1860"/>
      <c r="C38" s="711"/>
      <c r="D38" s="1863"/>
      <c r="E38" s="1841"/>
      <c r="F38" s="1841"/>
      <c r="G38" s="1845"/>
      <c r="H38" s="1845"/>
      <c r="I38" s="1845"/>
      <c r="J38" s="1845"/>
      <c r="K38" s="1845"/>
      <c r="L38" s="1845"/>
      <c r="M38" s="1873"/>
      <c r="N38" s="1845"/>
      <c r="O38" s="1841"/>
      <c r="P38" s="1841"/>
      <c r="Q38" s="1845"/>
      <c r="R38" s="1841"/>
      <c r="S38" s="1841"/>
      <c r="T38" s="1841"/>
      <c r="U38" s="1841"/>
      <c r="V38" s="1841"/>
      <c r="W38" s="1845"/>
      <c r="X38" s="1845"/>
      <c r="Y38" s="1845"/>
      <c r="Z38" s="1841"/>
      <c r="AA38" s="1841"/>
      <c r="AB38" s="1845"/>
      <c r="AC38" s="1845"/>
      <c r="AD38" s="1845"/>
      <c r="AE38" s="1845"/>
      <c r="AF38" s="1841"/>
      <c r="AG38" s="1841"/>
      <c r="AH38" s="1853"/>
    </row>
    <row r="39" spans="2:35" ht="18.75" customHeight="1">
      <c r="B39" s="1860"/>
      <c r="C39" s="711"/>
      <c r="D39" s="1864"/>
      <c r="E39" s="1865"/>
      <c r="F39" s="1865"/>
      <c r="G39" s="1846"/>
      <c r="H39" s="1846"/>
      <c r="I39" s="1846"/>
      <c r="J39" s="1845"/>
      <c r="K39" s="1845"/>
      <c r="L39" s="1845"/>
      <c r="M39" s="1873"/>
      <c r="N39" s="1845"/>
      <c r="O39" s="1841"/>
      <c r="P39" s="1865"/>
      <c r="Q39" s="1845"/>
      <c r="R39" s="1841"/>
      <c r="S39" s="1865"/>
      <c r="T39" s="1841"/>
      <c r="U39" s="1841"/>
      <c r="V39" s="1841"/>
      <c r="W39" s="1845"/>
      <c r="X39" s="1845"/>
      <c r="Y39" s="1845"/>
      <c r="Z39" s="1841"/>
      <c r="AA39" s="1841"/>
      <c r="AB39" s="1845"/>
      <c r="AC39" s="1846"/>
      <c r="AD39" s="1846"/>
      <c r="AE39" s="1845"/>
      <c r="AF39" s="1841"/>
      <c r="AG39" s="1841"/>
      <c r="AH39" s="1874"/>
    </row>
    <row r="40" spans="2:35" ht="20.100000000000001" customHeight="1">
      <c r="B40" s="1860"/>
      <c r="C40" s="260" t="s">
        <v>950</v>
      </c>
      <c r="D40" s="712"/>
      <c r="E40" s="713"/>
      <c r="F40" s="713"/>
      <c r="G40" s="713"/>
      <c r="H40" s="713"/>
      <c r="I40" s="713"/>
      <c r="J40" s="713"/>
      <c r="K40" s="713"/>
      <c r="L40" s="713"/>
      <c r="M40" s="713"/>
      <c r="N40" s="713"/>
      <c r="O40" s="713"/>
      <c r="P40" s="713"/>
      <c r="Q40" s="713"/>
      <c r="R40" s="713"/>
      <c r="S40" s="713"/>
      <c r="T40" s="713"/>
      <c r="U40" s="713"/>
      <c r="V40" s="713"/>
      <c r="W40" s="713"/>
      <c r="X40" s="713"/>
      <c r="Y40" s="713"/>
      <c r="Z40" s="713"/>
      <c r="AA40" s="713"/>
      <c r="AB40" s="713"/>
      <c r="AC40" s="713"/>
      <c r="AD40" s="713"/>
      <c r="AE40" s="713"/>
      <c r="AF40" s="713"/>
      <c r="AG40" s="713"/>
      <c r="AH40" s="714"/>
      <c r="AI40" s="237">
        <f>COUNTIF(D40:AH40,"○")</f>
        <v>0</v>
      </c>
    </row>
    <row r="41" spans="2:35" ht="21.75" customHeight="1">
      <c r="B41" s="1860"/>
      <c r="C41" s="715" t="s">
        <v>283</v>
      </c>
      <c r="D41" s="716"/>
      <c r="E41" s="717"/>
      <c r="F41" s="717"/>
      <c r="G41" s="731"/>
      <c r="H41" s="717"/>
      <c r="I41" s="717"/>
      <c r="J41" s="718"/>
      <c r="K41" s="731"/>
      <c r="L41" s="717"/>
      <c r="M41" s="717"/>
      <c r="N41" s="717" t="s">
        <v>617</v>
      </c>
      <c r="O41" s="717"/>
      <c r="P41" s="717"/>
      <c r="Q41" s="718"/>
      <c r="R41" s="717"/>
      <c r="S41" s="717"/>
      <c r="T41" s="717"/>
      <c r="U41" s="718"/>
      <c r="V41" s="718"/>
      <c r="W41" s="718"/>
      <c r="X41" s="718"/>
      <c r="Y41" s="717"/>
      <c r="Z41" s="718" t="s">
        <v>617</v>
      </c>
      <c r="AA41" s="718"/>
      <c r="AB41" s="717"/>
      <c r="AC41" s="717"/>
      <c r="AD41" s="717" t="s">
        <v>617</v>
      </c>
      <c r="AE41" s="717"/>
      <c r="AF41" s="731"/>
      <c r="AG41" s="718"/>
      <c r="AH41" s="1077"/>
      <c r="AI41" s="732">
        <f>COUNTA(D41:AH41)</f>
        <v>3</v>
      </c>
    </row>
    <row r="42" spans="2:35" ht="15" customHeight="1">
      <c r="B42" s="1860"/>
      <c r="C42" s="1854" t="s">
        <v>412</v>
      </c>
      <c r="D42" s="721"/>
      <c r="E42" s="722"/>
      <c r="F42" s="722"/>
      <c r="G42" s="722"/>
      <c r="H42" s="722"/>
      <c r="I42" s="722"/>
      <c r="J42" s="722"/>
      <c r="K42" s="722"/>
      <c r="L42" s="722"/>
      <c r="M42" s="722"/>
      <c r="N42" s="722"/>
      <c r="O42" s="722"/>
      <c r="P42" s="722"/>
      <c r="Q42" s="722"/>
      <c r="R42" s="722"/>
      <c r="S42" s="722"/>
      <c r="T42" s="722"/>
      <c r="U42" s="722"/>
      <c r="V42" s="722"/>
      <c r="W42" s="722"/>
      <c r="X42" s="722"/>
      <c r="Y42" s="722"/>
      <c r="Z42" s="722"/>
      <c r="AA42" s="722"/>
      <c r="AB42" s="722"/>
      <c r="AC42" s="722"/>
      <c r="AD42" s="722"/>
      <c r="AE42" s="722"/>
      <c r="AF42" s="733"/>
      <c r="AG42" s="722"/>
      <c r="AH42" s="1078"/>
      <c r="AI42" s="1857" t="s">
        <v>747</v>
      </c>
    </row>
    <row r="43" spans="2:35" ht="15" customHeight="1" thickBot="1">
      <c r="B43" s="1860"/>
      <c r="C43" s="1855"/>
      <c r="D43" s="724"/>
      <c r="E43" s="725">
        <v>6</v>
      </c>
      <c r="F43" s="725">
        <v>6</v>
      </c>
      <c r="G43" s="725">
        <v>6</v>
      </c>
      <c r="H43" s="725">
        <v>6</v>
      </c>
      <c r="I43" s="725">
        <v>6</v>
      </c>
      <c r="J43" s="725"/>
      <c r="K43" s="725"/>
      <c r="L43" s="725">
        <v>6</v>
      </c>
      <c r="M43" s="725"/>
      <c r="N43" s="725">
        <v>6</v>
      </c>
      <c r="O43" s="725">
        <v>6</v>
      </c>
      <c r="P43" s="725">
        <v>6</v>
      </c>
      <c r="Q43" s="725"/>
      <c r="R43" s="725"/>
      <c r="S43" s="725">
        <v>6</v>
      </c>
      <c r="T43" s="725"/>
      <c r="U43" s="725">
        <v>6</v>
      </c>
      <c r="V43" s="725"/>
      <c r="W43" s="725"/>
      <c r="X43" s="725"/>
      <c r="Y43" s="725"/>
      <c r="Z43" s="725">
        <v>6</v>
      </c>
      <c r="AA43" s="725">
        <v>6</v>
      </c>
      <c r="AB43" s="725">
        <v>6</v>
      </c>
      <c r="AC43" s="725">
        <v>6</v>
      </c>
      <c r="AD43" s="725">
        <v>6</v>
      </c>
      <c r="AE43" s="725"/>
      <c r="AF43" s="735"/>
      <c r="AG43" s="725"/>
      <c r="AH43" s="1079">
        <v>6</v>
      </c>
      <c r="AI43" s="1858"/>
    </row>
    <row r="44" spans="2:35" ht="15" customHeight="1" thickBot="1">
      <c r="B44" s="1861"/>
      <c r="C44" s="1856"/>
      <c r="D44" s="727"/>
      <c r="E44" s="728"/>
      <c r="F44" s="728"/>
      <c r="G44" s="728"/>
      <c r="H44" s="728"/>
      <c r="I44" s="728"/>
      <c r="J44" s="728"/>
      <c r="K44" s="728"/>
      <c r="L44" s="728"/>
      <c r="M44" s="728"/>
      <c r="N44" s="728"/>
      <c r="O44" s="728"/>
      <c r="P44" s="728"/>
      <c r="Q44" s="728"/>
      <c r="R44" s="728"/>
      <c r="S44" s="728"/>
      <c r="T44" s="728"/>
      <c r="U44" s="728"/>
      <c r="V44" s="728"/>
      <c r="W44" s="728"/>
      <c r="X44" s="728"/>
      <c r="Y44" s="728"/>
      <c r="Z44" s="728"/>
      <c r="AA44" s="728"/>
      <c r="AB44" s="728"/>
      <c r="AC44" s="728"/>
      <c r="AD44" s="728"/>
      <c r="AE44" s="728"/>
      <c r="AF44" s="737"/>
      <c r="AG44" s="728"/>
      <c r="AH44" s="1080"/>
      <c r="AI44" s="730">
        <f>SUM(D42:AH44)</f>
        <v>102</v>
      </c>
    </row>
    <row r="45" spans="2:35" ht="12.75" customHeight="1"/>
    <row r="46" spans="2:35" ht="30" customHeight="1">
      <c r="B46" s="1859" t="s">
        <v>916</v>
      </c>
      <c r="C46" s="694" t="s">
        <v>779</v>
      </c>
      <c r="D46" s="703">
        <f>AO12</f>
        <v>46260</v>
      </c>
      <c r="E46" s="704">
        <f>IF($D$46="","",IF($D$46+1&lt;=$AO$13,$D$46+1,""))</f>
        <v>46261</v>
      </c>
      <c r="F46" s="704">
        <f>IF($D$46="","",IF($D$46+2&lt;=$AO$13,$D$46+2,""))</f>
        <v>46262</v>
      </c>
      <c r="G46" s="704">
        <f>IF($D$46="","",IF($D$46+3&lt;=$AO$13,$D$46+3,""))</f>
        <v>46263</v>
      </c>
      <c r="H46" s="704">
        <f>IF($D$46="","",IF($D$46+4&lt;=$AO$13,$D$46+4,""))</f>
        <v>46264</v>
      </c>
      <c r="I46" s="704">
        <f>IF($D$46="","",IF($D$46+5&lt;=$AO$13,$D$46+5,""))</f>
        <v>46265</v>
      </c>
      <c r="J46" s="1056">
        <f>IF($D$46="","",IF($D$46+6&lt;=$AO$13,$D$46+6,""))</f>
        <v>46266</v>
      </c>
      <c r="K46" s="704">
        <f>IF($D$46="","",IF($D$46+7&lt;=$AO$13,$D$46+7,""))</f>
        <v>46267</v>
      </c>
      <c r="L46" s="704">
        <f>IF($D$46="","",IF($D$46+8&lt;=$AO$13,$D$46+8,""))</f>
        <v>46268</v>
      </c>
      <c r="M46" s="704">
        <f>IF($D$46="","",IF($D$46+9&lt;=$AO$13,$D$46+9,""))</f>
        <v>46269</v>
      </c>
      <c r="N46" s="704">
        <f>IF($D$46="","",IF($D$46+10&lt;=$AO$13,$D$46+10,""))</f>
        <v>46270</v>
      </c>
      <c r="O46" s="704">
        <f>IF($D$46="","",IF($D$46+11&lt;=$AO$13,$D$46+11,""))</f>
        <v>46271</v>
      </c>
      <c r="P46" s="704">
        <f>IF($D$46="","",IF($D$46+12&lt;=$AO$13,$D$46+12,""))</f>
        <v>46272</v>
      </c>
      <c r="Q46" s="704">
        <f>IF($D$46="","",IF($D$46+13&lt;=$AO$13,$D$46+13,""))</f>
        <v>46273</v>
      </c>
      <c r="R46" s="704">
        <f>IF($D$46="","",IF($D$46+14&lt;=$AO$13,$D$46+14,""))</f>
        <v>46274</v>
      </c>
      <c r="S46" s="704">
        <f>IF($D$46="","",IF($D$46+15&lt;=$AO$13,$D$46+15,""))</f>
        <v>46275</v>
      </c>
      <c r="T46" s="704">
        <f>IF($D$46="","",IF($D$46+16&lt;=$AO$13,$D$46+16,""))</f>
        <v>46276</v>
      </c>
      <c r="U46" s="704">
        <f>IF($D$46="","",IF($D$46+17&lt;=$AO$13,$D$46+17,""))</f>
        <v>46277</v>
      </c>
      <c r="V46" s="704">
        <f>IF($D$46="","",IF($D$46+18&lt;=$AO$13,$D$46+18,""))</f>
        <v>46278</v>
      </c>
      <c r="W46" s="704">
        <f>IF($D$46="","",IF($D$46+19&lt;=$AO$13,$D$46+19,""))</f>
        <v>46279</v>
      </c>
      <c r="X46" s="704">
        <f>IF($D$46="","",IF($D$46+20&lt;=$AO$13,$D$46+20,""))</f>
        <v>46280</v>
      </c>
      <c r="Y46" s="704">
        <f>IF($D$46="","",IF($D$46+21&lt;=$AO$13,$D$46+21,""))</f>
        <v>46281</v>
      </c>
      <c r="Z46" s="704">
        <f>IF($D$46="","",IF($D$46+22&lt;=$AO$13,$D$46+22,""))</f>
        <v>46282</v>
      </c>
      <c r="AA46" s="704">
        <f>IF($D$46="","",IF($D$46+23&lt;=$AO$13,$D$46+23,""))</f>
        <v>46283</v>
      </c>
      <c r="AB46" s="704">
        <f>IF($D$46="","",IF($D$46+24&lt;=$AO$13,$D$46+24,""))</f>
        <v>46284</v>
      </c>
      <c r="AC46" s="704">
        <f>IF($D$46="","",IF($D$46+25&lt;=$AO$13,$D$46+25,""))</f>
        <v>46285</v>
      </c>
      <c r="AD46" s="704">
        <f>IF($D$46="","",IF($D$46+26&lt;=$AO$13,$D$46+26,""))</f>
        <v>46286</v>
      </c>
      <c r="AE46" s="704">
        <f>IF($D$46="","",IF($D$46+27&lt;=$AO$13,$D$46+27,""))</f>
        <v>46287</v>
      </c>
      <c r="AF46" s="704">
        <f>IF($D$46="","",IF($D$46+28&lt;=$AO$13,$D$46+28,""))</f>
        <v>46288</v>
      </c>
      <c r="AG46" s="704">
        <f>IF($D$46="","",IF($D$46+29&lt;=$AO$13,$D$46+29,""))</f>
        <v>46289</v>
      </c>
      <c r="AH46" s="705">
        <f>IF($D$46="","",IF($D$46+30&lt;=$AO$13,$D$46+30,""))</f>
        <v>46290</v>
      </c>
    </row>
    <row r="47" spans="2:35" ht="18" customHeight="1">
      <c r="B47" s="1860"/>
      <c r="C47" s="706" t="s">
        <v>278</v>
      </c>
      <c r="D47" s="707" t="str">
        <f t="shared" ref="D47:AH47" si="2">TEXT(D46,"aaa")</f>
        <v>水</v>
      </c>
      <c r="E47" s="708" t="str">
        <f t="shared" si="2"/>
        <v>木</v>
      </c>
      <c r="F47" s="708" t="str">
        <f t="shared" si="2"/>
        <v>金</v>
      </c>
      <c r="G47" s="708" t="str">
        <f t="shared" si="2"/>
        <v>土</v>
      </c>
      <c r="H47" s="708" t="str">
        <f t="shared" si="2"/>
        <v>日</v>
      </c>
      <c r="I47" s="708" t="str">
        <f t="shared" si="2"/>
        <v>月</v>
      </c>
      <c r="J47" s="1057" t="str">
        <f t="shared" si="2"/>
        <v>火</v>
      </c>
      <c r="K47" s="708" t="str">
        <f t="shared" si="2"/>
        <v>水</v>
      </c>
      <c r="L47" s="708" t="str">
        <f t="shared" si="2"/>
        <v>木</v>
      </c>
      <c r="M47" s="708" t="str">
        <f t="shared" si="2"/>
        <v>金</v>
      </c>
      <c r="N47" s="708" t="str">
        <f t="shared" si="2"/>
        <v>土</v>
      </c>
      <c r="O47" s="708" t="str">
        <f t="shared" si="2"/>
        <v>日</v>
      </c>
      <c r="P47" s="708" t="str">
        <f t="shared" si="2"/>
        <v>月</v>
      </c>
      <c r="Q47" s="708" t="str">
        <f t="shared" si="2"/>
        <v>火</v>
      </c>
      <c r="R47" s="708" t="str">
        <f t="shared" si="2"/>
        <v>水</v>
      </c>
      <c r="S47" s="708" t="str">
        <f t="shared" si="2"/>
        <v>木</v>
      </c>
      <c r="T47" s="708" t="str">
        <f t="shared" si="2"/>
        <v>金</v>
      </c>
      <c r="U47" s="708" t="str">
        <f t="shared" si="2"/>
        <v>土</v>
      </c>
      <c r="V47" s="708" t="str">
        <f t="shared" si="2"/>
        <v>日</v>
      </c>
      <c r="W47" s="708" t="str">
        <f t="shared" si="2"/>
        <v>月</v>
      </c>
      <c r="X47" s="708" t="str">
        <f t="shared" si="2"/>
        <v>火</v>
      </c>
      <c r="Y47" s="708" t="str">
        <f t="shared" si="2"/>
        <v>水</v>
      </c>
      <c r="Z47" s="708" t="str">
        <f t="shared" si="2"/>
        <v>木</v>
      </c>
      <c r="AA47" s="708" t="str">
        <f t="shared" si="2"/>
        <v>金</v>
      </c>
      <c r="AB47" s="708" t="str">
        <f t="shared" si="2"/>
        <v>土</v>
      </c>
      <c r="AC47" s="708" t="str">
        <f t="shared" si="2"/>
        <v>日</v>
      </c>
      <c r="AD47" s="708" t="str">
        <f t="shared" si="2"/>
        <v>月</v>
      </c>
      <c r="AE47" s="708" t="str">
        <f t="shared" si="2"/>
        <v>火</v>
      </c>
      <c r="AF47" s="708" t="str">
        <f t="shared" si="2"/>
        <v>水</v>
      </c>
      <c r="AG47" s="708" t="str">
        <f t="shared" si="2"/>
        <v>木</v>
      </c>
      <c r="AH47" s="709" t="str">
        <f t="shared" si="2"/>
        <v>金</v>
      </c>
    </row>
    <row r="48" spans="2:35" ht="18.75" customHeight="1">
      <c r="B48" s="1860"/>
      <c r="C48" s="711"/>
      <c r="D48" s="1844" t="s">
        <v>1561</v>
      </c>
      <c r="E48" s="1840" t="s">
        <v>1563</v>
      </c>
      <c r="F48" s="1840" t="s">
        <v>1564</v>
      </c>
      <c r="G48" s="1844"/>
      <c r="H48" s="1844"/>
      <c r="I48" s="1840" t="s">
        <v>1565</v>
      </c>
      <c r="J48" s="1872" t="s">
        <v>1543</v>
      </c>
      <c r="K48" s="1840" t="s">
        <v>1566</v>
      </c>
      <c r="L48" s="1840" t="s">
        <v>1562</v>
      </c>
      <c r="M48" s="1840" t="s">
        <v>1567</v>
      </c>
      <c r="N48" s="1844"/>
      <c r="O48" s="1844"/>
      <c r="P48" s="1842" t="s">
        <v>1568</v>
      </c>
      <c r="Q48" s="1842" t="s">
        <v>1569</v>
      </c>
      <c r="R48" s="1842" t="s">
        <v>1570</v>
      </c>
      <c r="S48" s="1842" t="s">
        <v>627</v>
      </c>
      <c r="T48" s="1842" t="s">
        <v>1571</v>
      </c>
      <c r="U48" s="1844"/>
      <c r="V48" s="1844"/>
      <c r="W48" s="1842" t="s">
        <v>1572</v>
      </c>
      <c r="X48" s="1842" t="s">
        <v>1573</v>
      </c>
      <c r="Y48" s="1840" t="s">
        <v>1574</v>
      </c>
      <c r="Z48" s="1867" t="s">
        <v>1575</v>
      </c>
      <c r="AA48" s="1867" t="s">
        <v>1576</v>
      </c>
      <c r="AB48" s="1844"/>
      <c r="AC48" s="1844"/>
      <c r="AD48" s="1840"/>
      <c r="AE48" s="1880"/>
      <c r="AF48" s="1880"/>
      <c r="AG48" s="1844" t="s">
        <v>1577</v>
      </c>
      <c r="AH48" s="1875" t="s">
        <v>1578</v>
      </c>
    </row>
    <row r="49" spans="2:35" ht="18.75" customHeight="1">
      <c r="B49" s="1860"/>
      <c r="C49" s="711"/>
      <c r="D49" s="1845"/>
      <c r="E49" s="1841"/>
      <c r="F49" s="1841"/>
      <c r="G49" s="1845"/>
      <c r="H49" s="1845"/>
      <c r="I49" s="1841"/>
      <c r="J49" s="1873"/>
      <c r="K49" s="1841"/>
      <c r="L49" s="1841"/>
      <c r="M49" s="1841"/>
      <c r="N49" s="1845"/>
      <c r="O49" s="1845"/>
      <c r="P49" s="1843"/>
      <c r="Q49" s="1843"/>
      <c r="R49" s="1843"/>
      <c r="S49" s="1843"/>
      <c r="T49" s="1843"/>
      <c r="U49" s="1845"/>
      <c r="V49" s="1845"/>
      <c r="W49" s="1843"/>
      <c r="X49" s="1843"/>
      <c r="Y49" s="1841"/>
      <c r="Z49" s="1878"/>
      <c r="AA49" s="1878"/>
      <c r="AB49" s="1845"/>
      <c r="AC49" s="1845"/>
      <c r="AD49" s="1841"/>
      <c r="AE49" s="1881"/>
      <c r="AF49" s="1881"/>
      <c r="AG49" s="1845"/>
      <c r="AH49" s="1876"/>
    </row>
    <row r="50" spans="2:35" ht="18.75" customHeight="1">
      <c r="B50" s="1860"/>
      <c r="C50" s="711" t="s">
        <v>279</v>
      </c>
      <c r="D50" s="1845"/>
      <c r="E50" s="1841"/>
      <c r="F50" s="1841"/>
      <c r="G50" s="1845"/>
      <c r="H50" s="1845"/>
      <c r="I50" s="1841"/>
      <c r="J50" s="1873"/>
      <c r="K50" s="1841"/>
      <c r="L50" s="1841"/>
      <c r="M50" s="1841"/>
      <c r="N50" s="1845"/>
      <c r="O50" s="1845"/>
      <c r="P50" s="1843"/>
      <c r="Q50" s="1843"/>
      <c r="R50" s="1843"/>
      <c r="S50" s="1843"/>
      <c r="T50" s="1843"/>
      <c r="U50" s="1845"/>
      <c r="V50" s="1845"/>
      <c r="W50" s="1843"/>
      <c r="X50" s="1843"/>
      <c r="Y50" s="1841"/>
      <c r="Z50" s="1878"/>
      <c r="AA50" s="1878"/>
      <c r="AB50" s="1845"/>
      <c r="AC50" s="1845"/>
      <c r="AD50" s="1841"/>
      <c r="AE50" s="1881"/>
      <c r="AF50" s="1881"/>
      <c r="AG50" s="1845"/>
      <c r="AH50" s="1876"/>
    </row>
    <row r="51" spans="2:35" ht="18.75" customHeight="1">
      <c r="B51" s="1860"/>
      <c r="C51" s="711"/>
      <c r="D51" s="1845"/>
      <c r="E51" s="1841"/>
      <c r="F51" s="1841"/>
      <c r="G51" s="1845"/>
      <c r="H51" s="1845"/>
      <c r="I51" s="1841"/>
      <c r="J51" s="1873"/>
      <c r="K51" s="1841"/>
      <c r="L51" s="1841"/>
      <c r="M51" s="1841"/>
      <c r="N51" s="1845"/>
      <c r="O51" s="1845"/>
      <c r="P51" s="1843"/>
      <c r="Q51" s="1843"/>
      <c r="R51" s="1843"/>
      <c r="S51" s="1843"/>
      <c r="T51" s="1843"/>
      <c r="U51" s="1845"/>
      <c r="V51" s="1845"/>
      <c r="W51" s="1843"/>
      <c r="X51" s="1843"/>
      <c r="Y51" s="1841"/>
      <c r="Z51" s="1878"/>
      <c r="AA51" s="1878"/>
      <c r="AB51" s="1845"/>
      <c r="AC51" s="1845"/>
      <c r="AD51" s="1841"/>
      <c r="AE51" s="1881"/>
      <c r="AF51" s="1881"/>
      <c r="AG51" s="1845"/>
      <c r="AH51" s="1876"/>
    </row>
    <row r="52" spans="2:35" ht="18.75" customHeight="1">
      <c r="B52" s="1860"/>
      <c r="C52" s="711" t="s">
        <v>280</v>
      </c>
      <c r="D52" s="1845"/>
      <c r="E52" s="1841"/>
      <c r="F52" s="1841"/>
      <c r="G52" s="1845"/>
      <c r="H52" s="1845"/>
      <c r="I52" s="1841"/>
      <c r="J52" s="1873"/>
      <c r="K52" s="1841"/>
      <c r="L52" s="1841"/>
      <c r="M52" s="1841"/>
      <c r="N52" s="1845"/>
      <c r="O52" s="1845"/>
      <c r="P52" s="1843"/>
      <c r="Q52" s="1843"/>
      <c r="R52" s="1843"/>
      <c r="S52" s="1843"/>
      <c r="T52" s="1843"/>
      <c r="U52" s="1845"/>
      <c r="V52" s="1845"/>
      <c r="W52" s="1843"/>
      <c r="X52" s="1843"/>
      <c r="Y52" s="1841"/>
      <c r="Z52" s="1878"/>
      <c r="AA52" s="1878"/>
      <c r="AB52" s="1845"/>
      <c r="AC52" s="1845"/>
      <c r="AD52" s="1841"/>
      <c r="AE52" s="1881"/>
      <c r="AF52" s="1881"/>
      <c r="AG52" s="1845"/>
      <c r="AH52" s="1876"/>
    </row>
    <row r="53" spans="2:35" ht="18.75" customHeight="1">
      <c r="B53" s="1860"/>
      <c r="C53" s="711"/>
      <c r="D53" s="1845"/>
      <c r="E53" s="1841"/>
      <c r="F53" s="1841"/>
      <c r="G53" s="1845"/>
      <c r="H53" s="1845"/>
      <c r="I53" s="1841"/>
      <c r="J53" s="1873"/>
      <c r="K53" s="1841"/>
      <c r="L53" s="1841"/>
      <c r="M53" s="1841"/>
      <c r="N53" s="1845"/>
      <c r="O53" s="1845"/>
      <c r="P53" s="1843"/>
      <c r="Q53" s="1843"/>
      <c r="R53" s="1843"/>
      <c r="S53" s="1843"/>
      <c r="T53" s="1843"/>
      <c r="U53" s="1845"/>
      <c r="V53" s="1845"/>
      <c r="W53" s="1843"/>
      <c r="X53" s="1843"/>
      <c r="Y53" s="1841"/>
      <c r="Z53" s="1878"/>
      <c r="AA53" s="1878"/>
      <c r="AB53" s="1845"/>
      <c r="AC53" s="1845"/>
      <c r="AD53" s="1841"/>
      <c r="AE53" s="1881"/>
      <c r="AF53" s="1881"/>
      <c r="AG53" s="1845"/>
      <c r="AH53" s="1876"/>
    </row>
    <row r="54" spans="2:35" ht="18.75" customHeight="1">
      <c r="B54" s="1860"/>
      <c r="C54" s="711" t="s">
        <v>281</v>
      </c>
      <c r="D54" s="1845"/>
      <c r="E54" s="1841"/>
      <c r="F54" s="1841"/>
      <c r="G54" s="1845"/>
      <c r="H54" s="1845"/>
      <c r="I54" s="1841"/>
      <c r="J54" s="1873"/>
      <c r="K54" s="1841"/>
      <c r="L54" s="1841"/>
      <c r="M54" s="1841"/>
      <c r="N54" s="1845"/>
      <c r="O54" s="1845"/>
      <c r="P54" s="1843"/>
      <c r="Q54" s="1843"/>
      <c r="R54" s="1843"/>
      <c r="S54" s="1843"/>
      <c r="T54" s="1843"/>
      <c r="U54" s="1845"/>
      <c r="V54" s="1845"/>
      <c r="W54" s="1843"/>
      <c r="X54" s="1843"/>
      <c r="Y54" s="1841"/>
      <c r="Z54" s="1878"/>
      <c r="AA54" s="1878"/>
      <c r="AB54" s="1845"/>
      <c r="AC54" s="1845"/>
      <c r="AD54" s="1841"/>
      <c r="AE54" s="1881"/>
      <c r="AF54" s="1881"/>
      <c r="AG54" s="1845"/>
      <c r="AH54" s="1876"/>
    </row>
    <row r="55" spans="2:35" ht="18.75" customHeight="1">
      <c r="B55" s="1860"/>
      <c r="C55" s="711"/>
      <c r="D55" s="1845"/>
      <c r="E55" s="1841"/>
      <c r="F55" s="1841"/>
      <c r="G55" s="1845"/>
      <c r="H55" s="1845"/>
      <c r="I55" s="1841"/>
      <c r="J55" s="1873"/>
      <c r="K55" s="1841"/>
      <c r="L55" s="1841"/>
      <c r="M55" s="1841"/>
      <c r="N55" s="1845"/>
      <c r="O55" s="1845"/>
      <c r="P55" s="1843"/>
      <c r="Q55" s="1843"/>
      <c r="R55" s="1843"/>
      <c r="S55" s="1843"/>
      <c r="T55" s="1843"/>
      <c r="U55" s="1845"/>
      <c r="V55" s="1845"/>
      <c r="W55" s="1843"/>
      <c r="X55" s="1843"/>
      <c r="Y55" s="1841"/>
      <c r="Z55" s="1878"/>
      <c r="AA55" s="1878"/>
      <c r="AB55" s="1845"/>
      <c r="AC55" s="1845"/>
      <c r="AD55" s="1841"/>
      <c r="AE55" s="1881"/>
      <c r="AF55" s="1881"/>
      <c r="AG55" s="1845"/>
      <c r="AH55" s="1876"/>
    </row>
    <row r="56" spans="2:35" ht="18.75" customHeight="1">
      <c r="B56" s="1860"/>
      <c r="C56" s="711" t="s">
        <v>282</v>
      </c>
      <c r="D56" s="1845"/>
      <c r="E56" s="1841"/>
      <c r="F56" s="1841"/>
      <c r="G56" s="1845"/>
      <c r="H56" s="1845"/>
      <c r="I56" s="1841"/>
      <c r="J56" s="1873"/>
      <c r="K56" s="1841"/>
      <c r="L56" s="1841"/>
      <c r="M56" s="1841"/>
      <c r="N56" s="1845"/>
      <c r="O56" s="1845"/>
      <c r="P56" s="1843"/>
      <c r="Q56" s="1843"/>
      <c r="R56" s="1843"/>
      <c r="S56" s="1843"/>
      <c r="T56" s="1843"/>
      <c r="U56" s="1845"/>
      <c r="V56" s="1845"/>
      <c r="W56" s="1843"/>
      <c r="X56" s="1843"/>
      <c r="Y56" s="1841"/>
      <c r="Z56" s="1878"/>
      <c r="AA56" s="1878"/>
      <c r="AB56" s="1845"/>
      <c r="AC56" s="1845"/>
      <c r="AD56" s="1841"/>
      <c r="AE56" s="1881"/>
      <c r="AF56" s="1881"/>
      <c r="AG56" s="1845"/>
      <c r="AH56" s="1876"/>
    </row>
    <row r="57" spans="2:35" ht="18.75" customHeight="1">
      <c r="B57" s="1860"/>
      <c r="C57" s="711"/>
      <c r="D57" s="1845"/>
      <c r="E57" s="1841"/>
      <c r="F57" s="1841"/>
      <c r="G57" s="1845"/>
      <c r="H57" s="1845"/>
      <c r="I57" s="1841"/>
      <c r="J57" s="1873"/>
      <c r="K57" s="1841"/>
      <c r="L57" s="1841"/>
      <c r="M57" s="1841"/>
      <c r="N57" s="1845"/>
      <c r="O57" s="1845"/>
      <c r="P57" s="1843"/>
      <c r="Q57" s="1843"/>
      <c r="R57" s="1843"/>
      <c r="S57" s="1843"/>
      <c r="T57" s="1843"/>
      <c r="U57" s="1845"/>
      <c r="V57" s="1845"/>
      <c r="W57" s="1843"/>
      <c r="X57" s="1843"/>
      <c r="Y57" s="1841"/>
      <c r="Z57" s="1878"/>
      <c r="AA57" s="1878"/>
      <c r="AB57" s="1845"/>
      <c r="AC57" s="1845"/>
      <c r="AD57" s="1841"/>
      <c r="AE57" s="1881"/>
      <c r="AF57" s="1881"/>
      <c r="AG57" s="1845"/>
      <c r="AH57" s="1876"/>
    </row>
    <row r="58" spans="2:35" ht="18.75" customHeight="1">
      <c r="B58" s="1860"/>
      <c r="C58" s="711"/>
      <c r="D58" s="1846"/>
      <c r="E58" s="1865"/>
      <c r="F58" s="1865"/>
      <c r="G58" s="1845"/>
      <c r="H58" s="1845"/>
      <c r="I58" s="1841"/>
      <c r="J58" s="1873"/>
      <c r="K58" s="1865"/>
      <c r="L58" s="1865"/>
      <c r="M58" s="1841"/>
      <c r="N58" s="1845"/>
      <c r="O58" s="1845"/>
      <c r="P58" s="1843"/>
      <c r="Q58" s="1866"/>
      <c r="R58" s="1866"/>
      <c r="S58" s="1843"/>
      <c r="T58" s="1866"/>
      <c r="U58" s="1845"/>
      <c r="V58" s="1845"/>
      <c r="W58" s="1866"/>
      <c r="X58" s="1866"/>
      <c r="Y58" s="1841"/>
      <c r="Z58" s="1878"/>
      <c r="AA58" s="1879"/>
      <c r="AB58" s="1845"/>
      <c r="AC58" s="1845"/>
      <c r="AD58" s="1841"/>
      <c r="AE58" s="1881"/>
      <c r="AF58" s="1881"/>
      <c r="AG58" s="1845"/>
      <c r="AH58" s="1877"/>
    </row>
    <row r="59" spans="2:35" ht="20.100000000000001" customHeight="1">
      <c r="B59" s="1860"/>
      <c r="C59" s="260" t="s">
        <v>950</v>
      </c>
      <c r="D59" s="713"/>
      <c r="E59" s="713"/>
      <c r="F59" s="712"/>
      <c r="G59" s="713"/>
      <c r="H59" s="713"/>
      <c r="I59" s="713"/>
      <c r="J59" s="1058"/>
      <c r="K59" s="713"/>
      <c r="L59" s="713"/>
      <c r="M59" s="713"/>
      <c r="N59" s="713"/>
      <c r="O59" s="713"/>
      <c r="P59" s="713"/>
      <c r="Q59" s="713"/>
      <c r="R59" s="713"/>
      <c r="S59" s="713"/>
      <c r="T59" s="713"/>
      <c r="U59" s="713"/>
      <c r="V59" s="713"/>
      <c r="W59" s="713"/>
      <c r="X59" s="713"/>
      <c r="Y59" s="713"/>
      <c r="Z59" s="713"/>
      <c r="AA59" s="713"/>
      <c r="AB59" s="713"/>
      <c r="AC59" s="713"/>
      <c r="AD59" s="713"/>
      <c r="AE59" s="713"/>
      <c r="AF59" s="713"/>
      <c r="AG59" s="713"/>
      <c r="AH59" s="714"/>
      <c r="AI59" s="237">
        <f>COUNTIF(D59:AH59,"○")</f>
        <v>0</v>
      </c>
    </row>
    <row r="60" spans="2:35" ht="21.75" customHeight="1">
      <c r="B60" s="1860"/>
      <c r="C60" s="715" t="s">
        <v>283</v>
      </c>
      <c r="D60" s="718"/>
      <c r="E60" s="717"/>
      <c r="F60" s="716"/>
      <c r="G60" s="717"/>
      <c r="H60" s="717"/>
      <c r="I60" s="717"/>
      <c r="J60" s="1059"/>
      <c r="K60" s="717"/>
      <c r="L60" s="731"/>
      <c r="M60" s="718" t="s">
        <v>617</v>
      </c>
      <c r="N60" s="717"/>
      <c r="O60" s="717"/>
      <c r="P60" s="717"/>
      <c r="Q60" s="717"/>
      <c r="R60" s="717"/>
      <c r="S60" s="718"/>
      <c r="T60" s="717"/>
      <c r="U60" s="718"/>
      <c r="V60" s="718"/>
      <c r="W60" s="717"/>
      <c r="X60" s="717" t="s">
        <v>1579</v>
      </c>
      <c r="Y60" s="718"/>
      <c r="Z60" s="717"/>
      <c r="AA60" s="731"/>
      <c r="AB60" s="717"/>
      <c r="AC60" s="718"/>
      <c r="AD60" s="718"/>
      <c r="AE60" s="717"/>
      <c r="AF60" s="731"/>
      <c r="AG60" s="717"/>
      <c r="AH60" s="719"/>
      <c r="AI60" s="732">
        <f>COUNTA(D60:AH60)</f>
        <v>2</v>
      </c>
    </row>
    <row r="61" spans="2:35" ht="15" customHeight="1">
      <c r="B61" s="1860"/>
      <c r="C61" s="1854" t="s">
        <v>412</v>
      </c>
      <c r="D61" s="722"/>
      <c r="E61" s="734"/>
      <c r="F61" s="721"/>
      <c r="G61" s="722"/>
      <c r="H61" s="722"/>
      <c r="I61" s="722"/>
      <c r="J61" s="1060"/>
      <c r="K61" s="722"/>
      <c r="L61" s="733"/>
      <c r="M61" s="722"/>
      <c r="N61" s="722"/>
      <c r="O61" s="722"/>
      <c r="P61" s="722"/>
      <c r="Q61" s="722"/>
      <c r="R61" s="722"/>
      <c r="S61" s="722"/>
      <c r="T61" s="722"/>
      <c r="U61" s="722"/>
      <c r="V61" s="722"/>
      <c r="W61" s="722"/>
      <c r="X61" s="722"/>
      <c r="Y61" s="722"/>
      <c r="Z61" s="722"/>
      <c r="AA61" s="722"/>
      <c r="AB61" s="722"/>
      <c r="AC61" s="722"/>
      <c r="AD61" s="722"/>
      <c r="AE61" s="722"/>
      <c r="AF61" s="722"/>
      <c r="AG61" s="722"/>
      <c r="AH61" s="723"/>
      <c r="AI61" s="1857" t="s">
        <v>747</v>
      </c>
    </row>
    <row r="62" spans="2:35" ht="15" customHeight="1" thickBot="1">
      <c r="B62" s="1860"/>
      <c r="C62" s="1855"/>
      <c r="D62" s="725">
        <v>6</v>
      </c>
      <c r="E62" s="736">
        <v>6</v>
      </c>
      <c r="F62" s="724">
        <v>6</v>
      </c>
      <c r="G62" s="725"/>
      <c r="H62" s="725"/>
      <c r="I62" s="725">
        <v>6</v>
      </c>
      <c r="J62" s="1061"/>
      <c r="K62" s="725">
        <v>6</v>
      </c>
      <c r="L62" s="735">
        <v>6</v>
      </c>
      <c r="M62" s="725">
        <v>6</v>
      </c>
      <c r="N62" s="725"/>
      <c r="O62" s="725"/>
      <c r="P62" s="725">
        <v>6</v>
      </c>
      <c r="Q62" s="725">
        <v>6</v>
      </c>
      <c r="R62" s="725">
        <v>6</v>
      </c>
      <c r="S62" s="725">
        <v>6</v>
      </c>
      <c r="T62" s="725">
        <v>6</v>
      </c>
      <c r="U62" s="725"/>
      <c r="V62" s="725"/>
      <c r="W62" s="725">
        <v>6</v>
      </c>
      <c r="X62" s="725">
        <v>6</v>
      </c>
      <c r="Y62" s="725">
        <v>6</v>
      </c>
      <c r="Z62" s="725">
        <v>3</v>
      </c>
      <c r="AA62" s="725">
        <v>3</v>
      </c>
      <c r="AB62" s="725"/>
      <c r="AC62" s="725"/>
      <c r="AD62" s="725"/>
      <c r="AE62" s="725"/>
      <c r="AF62" s="725"/>
      <c r="AG62" s="725">
        <v>6</v>
      </c>
      <c r="AH62" s="726"/>
      <c r="AI62" s="1858"/>
    </row>
    <row r="63" spans="2:35" ht="15" customHeight="1" thickBot="1">
      <c r="B63" s="1861"/>
      <c r="C63" s="1856"/>
      <c r="D63" s="728"/>
      <c r="E63" s="738"/>
      <c r="F63" s="739"/>
      <c r="G63" s="728"/>
      <c r="H63" s="728"/>
      <c r="I63" s="728"/>
      <c r="J63" s="1062"/>
      <c r="K63" s="728"/>
      <c r="L63" s="737"/>
      <c r="M63" s="728"/>
      <c r="N63" s="728"/>
      <c r="O63" s="728"/>
      <c r="P63" s="728"/>
      <c r="Q63" s="728"/>
      <c r="R63" s="728"/>
      <c r="S63" s="728"/>
      <c r="T63" s="728"/>
      <c r="U63" s="728"/>
      <c r="V63" s="728"/>
      <c r="W63" s="728"/>
      <c r="X63" s="728"/>
      <c r="Y63" s="728"/>
      <c r="Z63" s="728"/>
      <c r="AA63" s="728"/>
      <c r="AB63" s="728"/>
      <c r="AC63" s="728"/>
      <c r="AD63" s="728"/>
      <c r="AE63" s="728"/>
      <c r="AF63" s="728"/>
      <c r="AG63" s="728"/>
      <c r="AH63" s="729"/>
      <c r="AI63" s="730">
        <f>SUM(D61:AH63)</f>
        <v>102</v>
      </c>
    </row>
    <row r="64" spans="2:35" ht="13.5" customHeight="1"/>
    <row r="65" spans="2:37" ht="30" customHeight="1">
      <c r="B65" s="1859" t="s">
        <v>917</v>
      </c>
      <c r="C65" s="694" t="s">
        <v>779</v>
      </c>
      <c r="D65" s="703" t="str">
        <f>AP12</f>
        <v/>
      </c>
      <c r="E65" s="704" t="str">
        <f>IF($D$65="","",IF($D$65+1&lt;=$AP$13,$D$65+1,""))</f>
        <v/>
      </c>
      <c r="F65" s="704" t="str">
        <f>IF($D$65="","",IF($D$65+2&lt;=$AP$13,$D$65+2,""))</f>
        <v/>
      </c>
      <c r="G65" s="704" t="str">
        <f>IF($D$65="","",IF($D$65+3&lt;=$AP$13,$D$65+3,""))</f>
        <v/>
      </c>
      <c r="H65" s="704" t="str">
        <f>IF($D$65="","",IF($D$65+4&lt;=$AP$13,$D$65+4,""))</f>
        <v/>
      </c>
      <c r="I65" s="704" t="str">
        <f>IF($D$65="","",IF($D$65+5&lt;=$AP$13,$D$65+5,""))</f>
        <v/>
      </c>
      <c r="J65" s="704" t="str">
        <f>IF($D$65="","",IF($D$65+6&lt;=$AP$13,$D$65+6,""))</f>
        <v/>
      </c>
      <c r="K65" s="704" t="str">
        <f>IF($D$65="","",IF($D$65+7&lt;=$AP$13,$D$65+7,""))</f>
        <v/>
      </c>
      <c r="L65" s="704" t="str">
        <f>IF($D$65="","",IF($D$65+8&lt;=$AP$13,$D$65+8,""))</f>
        <v/>
      </c>
      <c r="M65" s="704" t="str">
        <f>IF($D$65="","",IF($D$65+9&lt;=$AP$13,$D$65+9,""))</f>
        <v/>
      </c>
      <c r="N65" s="704" t="str">
        <f>IF($D$65="","",IF($D$65+10&lt;=$AP$13,$D$65+10,""))</f>
        <v/>
      </c>
      <c r="O65" s="704" t="str">
        <f>IF($D$65="","",IF($D$65+11&lt;=$AP$13,$D$65+11,""))</f>
        <v/>
      </c>
      <c r="P65" s="704" t="str">
        <f>IF($D$65="","",IF($D$65+12&lt;=$AP$13,$D$65+12,""))</f>
        <v/>
      </c>
      <c r="Q65" s="704" t="str">
        <f>IF($D$65="","",IF($D$65+13&lt;=$AP$13,$D$65+13,""))</f>
        <v/>
      </c>
      <c r="R65" s="704" t="str">
        <f>IF($D$65="","",IF($D$65+14&lt;=$AP$13,$D$65+14,""))</f>
        <v/>
      </c>
      <c r="S65" s="704" t="str">
        <f>IF($D$65="","",IF($D$65+15&lt;=$AP$13,$D$65+15,""))</f>
        <v/>
      </c>
      <c r="T65" s="704" t="str">
        <f>IF($D$65="","",IF($D$65+16&lt;=$AP$13,$D$65+16,""))</f>
        <v/>
      </c>
      <c r="U65" s="704" t="str">
        <f>IF($D$65="","",IF($D$65+17&lt;=$AP$13,$D$65+17,""))</f>
        <v/>
      </c>
      <c r="V65" s="704" t="str">
        <f>IF($D$65="","",IF($D$65+18&lt;=$AP$13,$D$65+18,""))</f>
        <v/>
      </c>
      <c r="W65" s="704" t="str">
        <f>IF($D$65="","",IF($D$65+19&lt;=$AP$13,$D$65+19,""))</f>
        <v/>
      </c>
      <c r="X65" s="704" t="str">
        <f>IF($D$65="","",IF($D$65+20&lt;=$AP$13,$D$65+20,""))</f>
        <v/>
      </c>
      <c r="Y65" s="704" t="str">
        <f>IF($D$65="","",IF($D$65+21&lt;=$AP$13,$D$65+21,""))</f>
        <v/>
      </c>
      <c r="Z65" s="704" t="str">
        <f>IF($D$65="","",IF($D$65+22&lt;=$AP$13,$D$65+22,""))</f>
        <v/>
      </c>
      <c r="AA65" s="704" t="str">
        <f>IF($D$65="","",IF($D$65+23&lt;=$AP$13,$D$65+23,""))</f>
        <v/>
      </c>
      <c r="AB65" s="704" t="str">
        <f>IF($D$65="","",IF($D$65+24&lt;=$AP$13,$D$65+24,""))</f>
        <v/>
      </c>
      <c r="AC65" s="704" t="str">
        <f>IF($D$65="","",IF($D$65+25&lt;=$AP$13,$D$65+25,""))</f>
        <v/>
      </c>
      <c r="AD65" s="704" t="str">
        <f>IF($D$65="","",IF($D$65+26&lt;=$AP$13,$D$65+26,""))</f>
        <v/>
      </c>
      <c r="AE65" s="704" t="str">
        <f>IF($D$65="","",IF($D$65+27&lt;=$AP$13,$D$65+27,""))</f>
        <v/>
      </c>
      <c r="AF65" s="704" t="str">
        <f>IF($D$65="","",IF($D$65+28&lt;=$AP$13,$D$65+28,""))</f>
        <v/>
      </c>
      <c r="AG65" s="704" t="str">
        <f>IF($D$65="","",IF($D$65+29&lt;=$AP$13,$D$65+29,""))</f>
        <v/>
      </c>
      <c r="AH65" s="705" t="str">
        <f>IF($D$65="","",IF($D$65+30&lt;=$AP$13,$D$65+30,""))</f>
        <v/>
      </c>
    </row>
    <row r="66" spans="2:37" ht="20.100000000000001" customHeight="1">
      <c r="B66" s="1860"/>
      <c r="C66" s="706" t="s">
        <v>278</v>
      </c>
      <c r="D66" s="707" t="str">
        <f t="shared" ref="D66:AH66" si="3">TEXT(D65,"aaa")</f>
        <v/>
      </c>
      <c r="E66" s="708" t="str">
        <f t="shared" si="3"/>
        <v/>
      </c>
      <c r="F66" s="708" t="str">
        <f t="shared" si="3"/>
        <v/>
      </c>
      <c r="G66" s="708" t="str">
        <f t="shared" si="3"/>
        <v/>
      </c>
      <c r="H66" s="708" t="str">
        <f t="shared" si="3"/>
        <v/>
      </c>
      <c r="I66" s="708" t="str">
        <f t="shared" si="3"/>
        <v/>
      </c>
      <c r="J66" s="708" t="str">
        <f t="shared" si="3"/>
        <v/>
      </c>
      <c r="K66" s="708" t="str">
        <f t="shared" si="3"/>
        <v/>
      </c>
      <c r="L66" s="708" t="str">
        <f t="shared" si="3"/>
        <v/>
      </c>
      <c r="M66" s="708" t="str">
        <f t="shared" si="3"/>
        <v/>
      </c>
      <c r="N66" s="708" t="str">
        <f t="shared" si="3"/>
        <v/>
      </c>
      <c r="O66" s="708" t="str">
        <f t="shared" si="3"/>
        <v/>
      </c>
      <c r="P66" s="708" t="str">
        <f t="shared" si="3"/>
        <v/>
      </c>
      <c r="Q66" s="708" t="str">
        <f t="shared" si="3"/>
        <v/>
      </c>
      <c r="R66" s="708" t="str">
        <f t="shared" si="3"/>
        <v/>
      </c>
      <c r="S66" s="708" t="str">
        <f t="shared" si="3"/>
        <v/>
      </c>
      <c r="T66" s="708" t="str">
        <f t="shared" si="3"/>
        <v/>
      </c>
      <c r="U66" s="708" t="str">
        <f t="shared" si="3"/>
        <v/>
      </c>
      <c r="V66" s="708" t="str">
        <f t="shared" si="3"/>
        <v/>
      </c>
      <c r="W66" s="708" t="str">
        <f t="shared" si="3"/>
        <v/>
      </c>
      <c r="X66" s="708" t="str">
        <f t="shared" si="3"/>
        <v/>
      </c>
      <c r="Y66" s="708" t="str">
        <f t="shared" si="3"/>
        <v/>
      </c>
      <c r="Z66" s="708" t="str">
        <f t="shared" si="3"/>
        <v/>
      </c>
      <c r="AA66" s="708" t="str">
        <f t="shared" si="3"/>
        <v/>
      </c>
      <c r="AB66" s="708" t="str">
        <f t="shared" si="3"/>
        <v/>
      </c>
      <c r="AC66" s="708" t="str">
        <f t="shared" si="3"/>
        <v/>
      </c>
      <c r="AD66" s="708" t="str">
        <f t="shared" si="3"/>
        <v/>
      </c>
      <c r="AE66" s="708" t="str">
        <f t="shared" si="3"/>
        <v/>
      </c>
      <c r="AF66" s="708" t="str">
        <f t="shared" si="3"/>
        <v/>
      </c>
      <c r="AG66" s="708" t="str">
        <f t="shared" si="3"/>
        <v/>
      </c>
      <c r="AH66" s="709" t="str">
        <f t="shared" si="3"/>
        <v/>
      </c>
    </row>
    <row r="67" spans="2:37" ht="18.75" customHeight="1">
      <c r="B67" s="1860"/>
      <c r="C67" s="711"/>
      <c r="D67" s="1862"/>
      <c r="E67" s="1844"/>
      <c r="F67" s="1844"/>
      <c r="G67" s="1844"/>
      <c r="H67" s="1844"/>
      <c r="I67" s="1844"/>
      <c r="J67" s="1844"/>
      <c r="K67" s="1844"/>
      <c r="L67" s="1844"/>
      <c r="M67" s="1844"/>
      <c r="N67" s="1844"/>
      <c r="O67" s="1844"/>
      <c r="P67" s="1844"/>
      <c r="Q67" s="1844"/>
      <c r="R67" s="1844"/>
      <c r="S67" s="1844"/>
      <c r="T67" s="1844"/>
      <c r="U67" s="1844"/>
      <c r="V67" s="1844"/>
      <c r="W67" s="1844"/>
      <c r="X67" s="1844"/>
      <c r="Y67" s="1844"/>
      <c r="Z67" s="1844"/>
      <c r="AA67" s="1844"/>
      <c r="AB67" s="1844"/>
      <c r="AC67" s="1844"/>
      <c r="AD67" s="1844"/>
      <c r="AE67" s="1844"/>
      <c r="AF67" s="1844"/>
      <c r="AG67" s="1844"/>
      <c r="AH67" s="1852"/>
    </row>
    <row r="68" spans="2:37" ht="18.75" customHeight="1">
      <c r="B68" s="1860"/>
      <c r="C68" s="711"/>
      <c r="D68" s="1863"/>
      <c r="E68" s="1845"/>
      <c r="F68" s="1845"/>
      <c r="G68" s="1845"/>
      <c r="H68" s="1845"/>
      <c r="I68" s="1845"/>
      <c r="J68" s="1845"/>
      <c r="K68" s="1845"/>
      <c r="L68" s="1845"/>
      <c r="M68" s="1845"/>
      <c r="N68" s="1845"/>
      <c r="O68" s="1845"/>
      <c r="P68" s="1845"/>
      <c r="Q68" s="1845"/>
      <c r="R68" s="1845"/>
      <c r="S68" s="1845"/>
      <c r="T68" s="1845"/>
      <c r="U68" s="1845"/>
      <c r="V68" s="1845"/>
      <c r="W68" s="1845"/>
      <c r="X68" s="1845"/>
      <c r="Y68" s="1845"/>
      <c r="Z68" s="1845"/>
      <c r="AA68" s="1845"/>
      <c r="AB68" s="1845"/>
      <c r="AC68" s="1845"/>
      <c r="AD68" s="1845"/>
      <c r="AE68" s="1845"/>
      <c r="AF68" s="1845"/>
      <c r="AG68" s="1845"/>
      <c r="AH68" s="1853"/>
    </row>
    <row r="69" spans="2:37" ht="18.75" customHeight="1">
      <c r="B69" s="1860"/>
      <c r="C69" s="711" t="s">
        <v>279</v>
      </c>
      <c r="D69" s="1863"/>
      <c r="E69" s="1845"/>
      <c r="F69" s="1845"/>
      <c r="G69" s="1845"/>
      <c r="H69" s="1845"/>
      <c r="I69" s="1845"/>
      <c r="J69" s="1845"/>
      <c r="K69" s="1845"/>
      <c r="L69" s="1845"/>
      <c r="M69" s="1845"/>
      <c r="N69" s="1845"/>
      <c r="O69" s="1845"/>
      <c r="P69" s="1845"/>
      <c r="Q69" s="1845"/>
      <c r="R69" s="1845"/>
      <c r="S69" s="1845"/>
      <c r="T69" s="1845"/>
      <c r="U69" s="1845"/>
      <c r="V69" s="1845"/>
      <c r="W69" s="1845"/>
      <c r="X69" s="1845"/>
      <c r="Y69" s="1845"/>
      <c r="Z69" s="1845"/>
      <c r="AA69" s="1845"/>
      <c r="AB69" s="1845"/>
      <c r="AC69" s="1845"/>
      <c r="AD69" s="1845"/>
      <c r="AE69" s="1845"/>
      <c r="AF69" s="1845"/>
      <c r="AG69" s="1845"/>
      <c r="AH69" s="1853"/>
      <c r="AK69" s="740"/>
    </row>
    <row r="70" spans="2:37" ht="18.75" customHeight="1">
      <c r="B70" s="1860"/>
      <c r="C70" s="711"/>
      <c r="D70" s="1863"/>
      <c r="E70" s="1845"/>
      <c r="F70" s="1845"/>
      <c r="G70" s="1845"/>
      <c r="H70" s="1845"/>
      <c r="I70" s="1845"/>
      <c r="J70" s="1845"/>
      <c r="K70" s="1845"/>
      <c r="L70" s="1845"/>
      <c r="M70" s="1845"/>
      <c r="N70" s="1845"/>
      <c r="O70" s="1845"/>
      <c r="P70" s="1845"/>
      <c r="Q70" s="1845"/>
      <c r="R70" s="1845"/>
      <c r="S70" s="1845"/>
      <c r="T70" s="1845"/>
      <c r="U70" s="1845"/>
      <c r="V70" s="1845"/>
      <c r="W70" s="1845"/>
      <c r="X70" s="1845"/>
      <c r="Y70" s="1845"/>
      <c r="Z70" s="1845"/>
      <c r="AA70" s="1845"/>
      <c r="AB70" s="1845"/>
      <c r="AC70" s="1845"/>
      <c r="AD70" s="1845"/>
      <c r="AE70" s="1845"/>
      <c r="AF70" s="1845"/>
      <c r="AG70" s="1845"/>
      <c r="AH70" s="1853"/>
    </row>
    <row r="71" spans="2:37" ht="18.75" customHeight="1">
      <c r="B71" s="1860"/>
      <c r="C71" s="711" t="s">
        <v>280</v>
      </c>
      <c r="D71" s="1863"/>
      <c r="E71" s="1845"/>
      <c r="F71" s="1845"/>
      <c r="G71" s="1845"/>
      <c r="H71" s="1845"/>
      <c r="I71" s="1845"/>
      <c r="J71" s="1845"/>
      <c r="K71" s="1845"/>
      <c r="L71" s="1845"/>
      <c r="M71" s="1845"/>
      <c r="N71" s="1845"/>
      <c r="O71" s="1845"/>
      <c r="P71" s="1845"/>
      <c r="Q71" s="1845"/>
      <c r="R71" s="1845"/>
      <c r="S71" s="1845"/>
      <c r="T71" s="1845"/>
      <c r="U71" s="1845"/>
      <c r="V71" s="1845"/>
      <c r="W71" s="1845"/>
      <c r="X71" s="1845"/>
      <c r="Y71" s="1845"/>
      <c r="Z71" s="1845"/>
      <c r="AA71" s="1845"/>
      <c r="AB71" s="1845"/>
      <c r="AC71" s="1845"/>
      <c r="AD71" s="1845"/>
      <c r="AE71" s="1845"/>
      <c r="AF71" s="1845"/>
      <c r="AG71" s="1845"/>
      <c r="AH71" s="1853"/>
    </row>
    <row r="72" spans="2:37" ht="18.75" customHeight="1">
      <c r="B72" s="1860"/>
      <c r="C72" s="711"/>
      <c r="D72" s="1863"/>
      <c r="E72" s="1845"/>
      <c r="F72" s="1845"/>
      <c r="G72" s="1845"/>
      <c r="H72" s="1845"/>
      <c r="I72" s="1845"/>
      <c r="J72" s="1845"/>
      <c r="K72" s="1845"/>
      <c r="L72" s="1845"/>
      <c r="M72" s="1845"/>
      <c r="N72" s="1845"/>
      <c r="O72" s="1845"/>
      <c r="P72" s="1845"/>
      <c r="Q72" s="1845"/>
      <c r="R72" s="1845"/>
      <c r="S72" s="1845"/>
      <c r="T72" s="1845"/>
      <c r="U72" s="1845"/>
      <c r="V72" s="1845"/>
      <c r="W72" s="1845"/>
      <c r="X72" s="1845"/>
      <c r="Y72" s="1845"/>
      <c r="Z72" s="1845"/>
      <c r="AA72" s="1845"/>
      <c r="AB72" s="1845"/>
      <c r="AC72" s="1845"/>
      <c r="AD72" s="1845"/>
      <c r="AE72" s="1845"/>
      <c r="AF72" s="1845"/>
      <c r="AG72" s="1845"/>
      <c r="AH72" s="1853"/>
    </row>
    <row r="73" spans="2:37" ht="18.75" customHeight="1">
      <c r="B73" s="1860"/>
      <c r="C73" s="711" t="s">
        <v>281</v>
      </c>
      <c r="D73" s="1863"/>
      <c r="E73" s="1845"/>
      <c r="F73" s="1845"/>
      <c r="G73" s="1845"/>
      <c r="H73" s="1845"/>
      <c r="I73" s="1845"/>
      <c r="J73" s="1845"/>
      <c r="K73" s="1845"/>
      <c r="L73" s="1845"/>
      <c r="M73" s="1845"/>
      <c r="N73" s="1845"/>
      <c r="O73" s="1845"/>
      <c r="P73" s="1845"/>
      <c r="Q73" s="1845"/>
      <c r="R73" s="1845"/>
      <c r="S73" s="1845"/>
      <c r="T73" s="1845"/>
      <c r="U73" s="1845"/>
      <c r="V73" s="1845"/>
      <c r="W73" s="1845"/>
      <c r="X73" s="1845"/>
      <c r="Y73" s="1845"/>
      <c r="Z73" s="1845"/>
      <c r="AA73" s="1845"/>
      <c r="AB73" s="1845"/>
      <c r="AC73" s="1845"/>
      <c r="AD73" s="1845"/>
      <c r="AE73" s="1845"/>
      <c r="AF73" s="1845"/>
      <c r="AG73" s="1845"/>
      <c r="AH73" s="1853"/>
    </row>
    <row r="74" spans="2:37" ht="18.75" customHeight="1">
      <c r="B74" s="1860"/>
      <c r="C74" s="711"/>
      <c r="D74" s="1863"/>
      <c r="E74" s="1845"/>
      <c r="F74" s="1845"/>
      <c r="G74" s="1845"/>
      <c r="H74" s="1845"/>
      <c r="I74" s="1845"/>
      <c r="J74" s="1845"/>
      <c r="K74" s="1845"/>
      <c r="L74" s="1845"/>
      <c r="M74" s="1845"/>
      <c r="N74" s="1845"/>
      <c r="O74" s="1845"/>
      <c r="P74" s="1845"/>
      <c r="Q74" s="1845"/>
      <c r="R74" s="1845"/>
      <c r="S74" s="1845"/>
      <c r="T74" s="1845"/>
      <c r="U74" s="1845"/>
      <c r="V74" s="1845"/>
      <c r="W74" s="1845"/>
      <c r="X74" s="1845"/>
      <c r="Y74" s="1845"/>
      <c r="Z74" s="1845"/>
      <c r="AA74" s="1845"/>
      <c r="AB74" s="1845"/>
      <c r="AC74" s="1845"/>
      <c r="AD74" s="1845"/>
      <c r="AE74" s="1845"/>
      <c r="AF74" s="1845"/>
      <c r="AG74" s="1845"/>
      <c r="AH74" s="1853"/>
    </row>
    <row r="75" spans="2:37" ht="18.75" customHeight="1">
      <c r="B75" s="1860"/>
      <c r="C75" s="711" t="s">
        <v>282</v>
      </c>
      <c r="D75" s="1863"/>
      <c r="E75" s="1845"/>
      <c r="F75" s="1845"/>
      <c r="G75" s="1845"/>
      <c r="H75" s="1845"/>
      <c r="I75" s="1845"/>
      <c r="J75" s="1845"/>
      <c r="K75" s="1845"/>
      <c r="L75" s="1845"/>
      <c r="M75" s="1845"/>
      <c r="N75" s="1845"/>
      <c r="O75" s="1845"/>
      <c r="P75" s="1845"/>
      <c r="Q75" s="1845"/>
      <c r="R75" s="1845"/>
      <c r="S75" s="1845"/>
      <c r="T75" s="1845"/>
      <c r="U75" s="1845"/>
      <c r="V75" s="1845"/>
      <c r="W75" s="1845"/>
      <c r="X75" s="1845"/>
      <c r="Y75" s="1845"/>
      <c r="Z75" s="1845"/>
      <c r="AA75" s="1845"/>
      <c r="AB75" s="1845"/>
      <c r="AC75" s="1845"/>
      <c r="AD75" s="1845"/>
      <c r="AE75" s="1845"/>
      <c r="AF75" s="1845"/>
      <c r="AG75" s="1845"/>
      <c r="AH75" s="1853"/>
    </row>
    <row r="76" spans="2:37" ht="18.75" customHeight="1">
      <c r="B76" s="1860"/>
      <c r="C76" s="711"/>
      <c r="D76" s="1863"/>
      <c r="E76" s="1845"/>
      <c r="F76" s="1845"/>
      <c r="G76" s="1845"/>
      <c r="H76" s="1845"/>
      <c r="I76" s="1845"/>
      <c r="J76" s="1845"/>
      <c r="K76" s="1845"/>
      <c r="L76" s="1845"/>
      <c r="M76" s="1845"/>
      <c r="N76" s="1845"/>
      <c r="O76" s="1845"/>
      <c r="P76" s="1845"/>
      <c r="Q76" s="1845"/>
      <c r="R76" s="1845"/>
      <c r="S76" s="1845"/>
      <c r="T76" s="1845"/>
      <c r="U76" s="1845"/>
      <c r="V76" s="1845"/>
      <c r="W76" s="1845"/>
      <c r="X76" s="1845"/>
      <c r="Y76" s="1845"/>
      <c r="Z76" s="1845"/>
      <c r="AA76" s="1845"/>
      <c r="AB76" s="1845"/>
      <c r="AC76" s="1845"/>
      <c r="AD76" s="1845"/>
      <c r="AE76" s="1845"/>
      <c r="AF76" s="1845"/>
      <c r="AG76" s="1845"/>
      <c r="AH76" s="1853"/>
    </row>
    <row r="77" spans="2:37" ht="18.75" customHeight="1">
      <c r="B77" s="1860"/>
      <c r="C77" s="711"/>
      <c r="D77" s="1864"/>
      <c r="E77" s="1845"/>
      <c r="F77" s="1845"/>
      <c r="G77" s="1845"/>
      <c r="H77" s="1845"/>
      <c r="I77" s="1845"/>
      <c r="J77" s="1845"/>
      <c r="K77" s="1845"/>
      <c r="L77" s="1845"/>
      <c r="M77" s="1845"/>
      <c r="N77" s="1845"/>
      <c r="O77" s="1845"/>
      <c r="P77" s="1845"/>
      <c r="Q77" s="1845"/>
      <c r="R77" s="1845"/>
      <c r="S77" s="1845"/>
      <c r="T77" s="1845"/>
      <c r="U77" s="1845"/>
      <c r="V77" s="1845"/>
      <c r="W77" s="1845"/>
      <c r="X77" s="1845"/>
      <c r="Y77" s="1845"/>
      <c r="Z77" s="1845"/>
      <c r="AA77" s="1845"/>
      <c r="AB77" s="1845"/>
      <c r="AC77" s="1845"/>
      <c r="AD77" s="1845"/>
      <c r="AE77" s="1845"/>
      <c r="AF77" s="1845"/>
      <c r="AG77" s="1845"/>
      <c r="AH77" s="1874"/>
    </row>
    <row r="78" spans="2:37" ht="20.100000000000001" customHeight="1">
      <c r="B78" s="1860"/>
      <c r="C78" s="260" t="s">
        <v>950</v>
      </c>
      <c r="D78" s="712"/>
      <c r="E78" s="713"/>
      <c r="F78" s="713"/>
      <c r="G78" s="713"/>
      <c r="H78" s="713"/>
      <c r="I78" s="713"/>
      <c r="J78" s="713"/>
      <c r="K78" s="713"/>
      <c r="L78" s="713"/>
      <c r="M78" s="713"/>
      <c r="N78" s="713"/>
      <c r="O78" s="713"/>
      <c r="P78" s="713"/>
      <c r="Q78" s="713"/>
      <c r="R78" s="713"/>
      <c r="S78" s="713"/>
      <c r="T78" s="713"/>
      <c r="U78" s="713"/>
      <c r="V78" s="713"/>
      <c r="W78" s="713"/>
      <c r="X78" s="713"/>
      <c r="Y78" s="713"/>
      <c r="Z78" s="713"/>
      <c r="AA78" s="713"/>
      <c r="AB78" s="713"/>
      <c r="AC78" s="713"/>
      <c r="AD78" s="713"/>
      <c r="AE78" s="713"/>
      <c r="AF78" s="713"/>
      <c r="AG78" s="713"/>
      <c r="AH78" s="714"/>
      <c r="AI78" s="237">
        <f>COUNTIF(D78:AH78,"○")</f>
        <v>0</v>
      </c>
    </row>
    <row r="79" spans="2:37" ht="21.75" customHeight="1">
      <c r="B79" s="1860"/>
      <c r="C79" s="715" t="s">
        <v>283</v>
      </c>
      <c r="D79" s="716"/>
      <c r="E79" s="717"/>
      <c r="F79" s="717"/>
      <c r="G79" s="717"/>
      <c r="H79" s="717"/>
      <c r="I79" s="718"/>
      <c r="J79" s="718"/>
      <c r="K79" s="731"/>
      <c r="L79" s="717"/>
      <c r="M79" s="717"/>
      <c r="N79" s="717"/>
      <c r="O79" s="717"/>
      <c r="P79" s="718"/>
      <c r="Q79" s="718"/>
      <c r="R79" s="717"/>
      <c r="S79" s="717"/>
      <c r="T79" s="717"/>
      <c r="U79" s="718"/>
      <c r="V79" s="718"/>
      <c r="W79" s="718"/>
      <c r="X79" s="718"/>
      <c r="Y79" s="717"/>
      <c r="Z79" s="717"/>
      <c r="AA79" s="717"/>
      <c r="AB79" s="717"/>
      <c r="AC79" s="718"/>
      <c r="AD79" s="718"/>
      <c r="AE79" s="717"/>
      <c r="AF79" s="731"/>
      <c r="AG79" s="717"/>
      <c r="AH79" s="719"/>
      <c r="AI79" s="732">
        <f>COUNTA(D79:AH79)</f>
        <v>0</v>
      </c>
    </row>
    <row r="80" spans="2:37" ht="15" customHeight="1">
      <c r="B80" s="1860"/>
      <c r="C80" s="1854" t="s">
        <v>412</v>
      </c>
      <c r="D80" s="721"/>
      <c r="E80" s="722"/>
      <c r="F80" s="722"/>
      <c r="G80" s="722"/>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3"/>
      <c r="AI80" s="1857" t="s">
        <v>747</v>
      </c>
    </row>
    <row r="81" spans="2:35" ht="15" customHeight="1" thickBot="1">
      <c r="B81" s="1860"/>
      <c r="C81" s="1855"/>
      <c r="D81" s="724"/>
      <c r="E81" s="725"/>
      <c r="F81" s="725"/>
      <c r="G81" s="725"/>
      <c r="H81" s="725"/>
      <c r="I81" s="725"/>
      <c r="J81" s="725"/>
      <c r="K81" s="725"/>
      <c r="L81" s="725"/>
      <c r="M81" s="725"/>
      <c r="N81" s="725"/>
      <c r="O81" s="725"/>
      <c r="P81" s="725"/>
      <c r="Q81" s="725"/>
      <c r="R81" s="725"/>
      <c r="S81" s="725"/>
      <c r="T81" s="725"/>
      <c r="U81" s="725"/>
      <c r="V81" s="725"/>
      <c r="W81" s="725"/>
      <c r="X81" s="725"/>
      <c r="Y81" s="725"/>
      <c r="Z81" s="725"/>
      <c r="AA81" s="725"/>
      <c r="AB81" s="725"/>
      <c r="AC81" s="725"/>
      <c r="AD81" s="725"/>
      <c r="AE81" s="725"/>
      <c r="AF81" s="725"/>
      <c r="AG81" s="725"/>
      <c r="AH81" s="726"/>
      <c r="AI81" s="1858"/>
    </row>
    <row r="82" spans="2:35" ht="15" customHeight="1" thickBot="1">
      <c r="B82" s="1861"/>
      <c r="C82" s="1856"/>
      <c r="D82" s="727"/>
      <c r="E82" s="728"/>
      <c r="F82" s="728"/>
      <c r="G82" s="728"/>
      <c r="H82" s="728"/>
      <c r="I82" s="728"/>
      <c r="J82" s="728"/>
      <c r="K82" s="728"/>
      <c r="L82" s="728"/>
      <c r="M82" s="728"/>
      <c r="N82" s="728"/>
      <c r="O82" s="728"/>
      <c r="P82" s="728"/>
      <c r="Q82" s="728"/>
      <c r="R82" s="728"/>
      <c r="S82" s="728"/>
      <c r="T82" s="728"/>
      <c r="U82" s="728"/>
      <c r="V82" s="728"/>
      <c r="W82" s="728"/>
      <c r="X82" s="728"/>
      <c r="Y82" s="728"/>
      <c r="Z82" s="728"/>
      <c r="AA82" s="728"/>
      <c r="AB82" s="728"/>
      <c r="AC82" s="728"/>
      <c r="AD82" s="728"/>
      <c r="AE82" s="728"/>
      <c r="AF82" s="728"/>
      <c r="AG82" s="728"/>
      <c r="AH82" s="729"/>
      <c r="AI82" s="730">
        <f>SUM(D80:AH82)</f>
        <v>0</v>
      </c>
    </row>
    <row r="83" spans="2:35" ht="12.75" customHeight="1"/>
    <row r="84" spans="2:35" ht="16.5" customHeight="1">
      <c r="B84" s="741"/>
    </row>
    <row r="85" spans="2:35" ht="20.100000000000001" customHeight="1" thickBot="1">
      <c r="B85" s="1208" t="s">
        <v>624</v>
      </c>
      <c r="C85" s="1882"/>
      <c r="D85" s="1882"/>
      <c r="E85" s="1882"/>
      <c r="F85" s="1882"/>
      <c r="G85" s="1882"/>
      <c r="H85" s="1882"/>
      <c r="I85" s="1882"/>
      <c r="J85" s="1882"/>
      <c r="K85" s="1882"/>
      <c r="L85" s="1882"/>
      <c r="M85" s="1882"/>
      <c r="N85" s="1882"/>
      <c r="O85" s="1882"/>
      <c r="P85" s="1882"/>
      <c r="Q85" s="1882"/>
      <c r="R85" s="1882"/>
      <c r="S85" s="1882"/>
      <c r="T85" s="1882"/>
      <c r="U85" s="1882"/>
      <c r="V85" s="1882"/>
      <c r="W85" s="1882"/>
      <c r="X85" s="1882"/>
      <c r="Y85" s="1882"/>
      <c r="Z85" s="1882"/>
      <c r="AA85" s="1882"/>
      <c r="AB85" s="1882"/>
      <c r="AC85" s="1882"/>
      <c r="AD85" s="1882"/>
      <c r="AE85" s="1882"/>
      <c r="AF85" s="1882"/>
      <c r="AG85" s="1882"/>
      <c r="AH85" s="1882"/>
    </row>
    <row r="86" spans="2:35" ht="20.100000000000001" customHeight="1" thickBot="1">
      <c r="B86" s="1883" t="s">
        <v>286</v>
      </c>
      <c r="C86" s="1884"/>
      <c r="D86" s="1884"/>
      <c r="J86" s="1885" t="s">
        <v>514</v>
      </c>
      <c r="K86" s="1885"/>
      <c r="L86" s="1885"/>
      <c r="M86" s="1885"/>
      <c r="N86" s="1885"/>
      <c r="O86" s="1885"/>
      <c r="P86" s="1885"/>
      <c r="Q86" s="1885"/>
      <c r="R86" s="1885"/>
      <c r="S86" s="1885"/>
      <c r="T86" s="1885"/>
      <c r="U86" s="1885"/>
      <c r="V86" s="1885"/>
      <c r="W86" s="1885"/>
      <c r="X86" s="1885"/>
      <c r="Y86" s="1885"/>
      <c r="Z86" s="1885"/>
      <c r="AF86" s="1886" t="s">
        <v>782</v>
      </c>
      <c r="AG86" s="1887"/>
      <c r="AH86" s="1888">
        <f>AI25+AI44++AI63+AI82</f>
        <v>315</v>
      </c>
      <c r="AI86" s="1889"/>
    </row>
    <row r="87" spans="2:35" ht="20.100000000000001" customHeight="1" thickBot="1">
      <c r="B87" s="1906" t="s">
        <v>287</v>
      </c>
      <c r="C87" s="1906"/>
      <c r="D87" s="1898" t="s">
        <v>288</v>
      </c>
      <c r="E87" s="1907"/>
      <c r="F87" s="1907"/>
      <c r="G87" s="1907"/>
      <c r="H87" s="1239"/>
      <c r="J87" s="1906"/>
      <c r="K87" s="1906"/>
      <c r="L87" s="1898" t="s">
        <v>289</v>
      </c>
      <c r="M87" s="1907"/>
      <c r="N87" s="1907"/>
      <c r="O87" s="1907"/>
      <c r="P87" s="1907"/>
      <c r="Q87" s="1907"/>
      <c r="R87" s="1907"/>
      <c r="S87" s="1907"/>
      <c r="T87" s="1907"/>
      <c r="U87" s="1907"/>
      <c r="V87" s="1907"/>
      <c r="W87" s="1907"/>
      <c r="X87" s="1907"/>
      <c r="Y87" s="1907"/>
      <c r="Z87" s="1239"/>
      <c r="AA87" s="1906" t="s">
        <v>290</v>
      </c>
      <c r="AB87" s="1906"/>
      <c r="AC87" s="1906"/>
      <c r="AD87" s="1906"/>
    </row>
    <row r="88" spans="2:35" ht="24" customHeight="1">
      <c r="B88" s="1898" t="s">
        <v>291</v>
      </c>
      <c r="C88" s="1239"/>
      <c r="D88" s="1899">
        <v>0.3888888888888889</v>
      </c>
      <c r="E88" s="1900"/>
      <c r="F88" s="742" t="s">
        <v>52</v>
      </c>
      <c r="G88" s="1901">
        <v>0.4236111111111111</v>
      </c>
      <c r="H88" s="1902"/>
      <c r="J88" s="1898" t="s">
        <v>292</v>
      </c>
      <c r="K88" s="1239"/>
      <c r="L88" s="1903">
        <v>46217</v>
      </c>
      <c r="M88" s="1904"/>
      <c r="N88" s="1904"/>
      <c r="O88" s="1904"/>
      <c r="P88" s="1904"/>
      <c r="Q88" s="1904"/>
      <c r="R88" s="1904"/>
      <c r="S88" s="742" t="s">
        <v>52</v>
      </c>
      <c r="T88" s="1904">
        <v>46217</v>
      </c>
      <c r="U88" s="1904"/>
      <c r="V88" s="1904"/>
      <c r="W88" s="1904"/>
      <c r="X88" s="1904"/>
      <c r="Y88" s="1904"/>
      <c r="Z88" s="1905"/>
      <c r="AA88" s="1908" t="s">
        <v>1733</v>
      </c>
      <c r="AB88" s="1908"/>
      <c r="AC88" s="1908"/>
      <c r="AD88" s="1908"/>
      <c r="AF88" s="1890" t="s">
        <v>951</v>
      </c>
      <c r="AG88" s="1891"/>
      <c r="AH88" s="1894">
        <f>AI78+AI59+AI40+AI21</f>
        <v>0</v>
      </c>
      <c r="AI88" s="1895"/>
    </row>
    <row r="89" spans="2:35" ht="36.75" customHeight="1" thickBot="1">
      <c r="B89" s="1898" t="s">
        <v>293</v>
      </c>
      <c r="C89" s="1239"/>
      <c r="D89" s="1899">
        <v>0.43055555555555558</v>
      </c>
      <c r="E89" s="1900"/>
      <c r="F89" s="742" t="s">
        <v>52</v>
      </c>
      <c r="G89" s="1901">
        <v>0.46527777777777773</v>
      </c>
      <c r="H89" s="1902"/>
      <c r="J89" s="1898" t="s">
        <v>294</v>
      </c>
      <c r="K89" s="1239"/>
      <c r="L89" s="1903">
        <v>46244</v>
      </c>
      <c r="M89" s="1904"/>
      <c r="N89" s="1904"/>
      <c r="O89" s="1904"/>
      <c r="P89" s="1904"/>
      <c r="Q89" s="1904"/>
      <c r="R89" s="1904"/>
      <c r="S89" s="742" t="s">
        <v>52</v>
      </c>
      <c r="T89" s="1904">
        <v>46258</v>
      </c>
      <c r="U89" s="1904"/>
      <c r="V89" s="1904"/>
      <c r="W89" s="1904"/>
      <c r="X89" s="1904"/>
      <c r="Y89" s="1904"/>
      <c r="Z89" s="1905"/>
      <c r="AA89" s="1908" t="s">
        <v>1731</v>
      </c>
      <c r="AB89" s="1908"/>
      <c r="AC89" s="1908"/>
      <c r="AD89" s="1908"/>
      <c r="AF89" s="1892"/>
      <c r="AG89" s="1893"/>
      <c r="AH89" s="1896"/>
      <c r="AI89" s="1897"/>
    </row>
    <row r="90" spans="2:35" ht="32.25" customHeight="1">
      <c r="B90" s="1898" t="s">
        <v>295</v>
      </c>
      <c r="C90" s="1239"/>
      <c r="D90" s="1899">
        <v>0.47222222222222227</v>
      </c>
      <c r="E90" s="1900"/>
      <c r="F90" s="742" t="s">
        <v>52</v>
      </c>
      <c r="G90" s="1901">
        <v>0.50694444444444442</v>
      </c>
      <c r="H90" s="1902"/>
      <c r="J90" s="1898" t="s">
        <v>296</v>
      </c>
      <c r="K90" s="1239"/>
      <c r="L90" s="1903">
        <v>46272</v>
      </c>
      <c r="M90" s="1904"/>
      <c r="N90" s="1904"/>
      <c r="O90" s="1904"/>
      <c r="P90" s="1904"/>
      <c r="Q90" s="1904"/>
      <c r="R90" s="1904"/>
      <c r="S90" s="742" t="s">
        <v>52</v>
      </c>
      <c r="T90" s="1904">
        <v>46283</v>
      </c>
      <c r="U90" s="1904"/>
      <c r="V90" s="1904"/>
      <c r="W90" s="1904"/>
      <c r="X90" s="1904"/>
      <c r="Y90" s="1904"/>
      <c r="Z90" s="1905"/>
      <c r="AA90" s="1908" t="s">
        <v>1732</v>
      </c>
      <c r="AB90" s="1908"/>
      <c r="AC90" s="1908"/>
      <c r="AD90" s="1908"/>
      <c r="AF90" s="743"/>
      <c r="AG90" s="743"/>
      <c r="AH90" s="744"/>
      <c r="AI90" s="744"/>
    </row>
    <row r="91" spans="2:35" ht="20.100000000000001" customHeight="1">
      <c r="B91" s="1898" t="s">
        <v>297</v>
      </c>
      <c r="C91" s="1239"/>
      <c r="D91" s="1899">
        <v>0.54166666666666663</v>
      </c>
      <c r="E91" s="1900"/>
      <c r="F91" s="742" t="s">
        <v>52</v>
      </c>
      <c r="G91" s="1901">
        <v>0.57638888888888895</v>
      </c>
      <c r="H91" s="1902"/>
      <c r="J91" s="1898" t="s">
        <v>302</v>
      </c>
      <c r="K91" s="1239"/>
      <c r="L91" s="1903"/>
      <c r="M91" s="1904"/>
      <c r="N91" s="1904"/>
      <c r="O91" s="1904"/>
      <c r="P91" s="1904"/>
      <c r="Q91" s="1904"/>
      <c r="R91" s="1904"/>
      <c r="S91" s="742" t="s">
        <v>52</v>
      </c>
      <c r="T91" s="1904"/>
      <c r="U91" s="1904"/>
      <c r="V91" s="1904"/>
      <c r="W91" s="1904"/>
      <c r="X91" s="1904"/>
      <c r="Y91" s="1904"/>
      <c r="Z91" s="1905"/>
      <c r="AA91" s="1909"/>
      <c r="AB91" s="1909"/>
      <c r="AC91" s="1909"/>
      <c r="AD91" s="1909"/>
      <c r="AF91" s="743"/>
      <c r="AG91" s="743"/>
      <c r="AH91" s="744"/>
      <c r="AI91" s="744"/>
    </row>
    <row r="92" spans="2:35" ht="20.100000000000001" customHeight="1">
      <c r="B92" s="1898" t="s">
        <v>299</v>
      </c>
      <c r="C92" s="1239"/>
      <c r="D92" s="1899">
        <v>0.58333333333333337</v>
      </c>
      <c r="E92" s="1900"/>
      <c r="F92" s="742" t="s">
        <v>52</v>
      </c>
      <c r="G92" s="1901">
        <v>0.61805555555555558</v>
      </c>
      <c r="H92" s="1902"/>
      <c r="J92" s="1898" t="s">
        <v>303</v>
      </c>
      <c r="K92" s="1239"/>
      <c r="L92" s="1903"/>
      <c r="M92" s="1904"/>
      <c r="N92" s="1904"/>
      <c r="O92" s="1904"/>
      <c r="P92" s="1904"/>
      <c r="Q92" s="1904"/>
      <c r="R92" s="1904"/>
      <c r="S92" s="742" t="s">
        <v>52</v>
      </c>
      <c r="T92" s="1904"/>
      <c r="U92" s="1904"/>
      <c r="V92" s="1904"/>
      <c r="W92" s="1904"/>
      <c r="X92" s="1904"/>
      <c r="Y92" s="1904"/>
      <c r="Z92" s="1905"/>
      <c r="AA92" s="1909"/>
      <c r="AB92" s="1909"/>
      <c r="AC92" s="1909"/>
      <c r="AD92" s="1909"/>
    </row>
    <row r="93" spans="2:35" ht="20.100000000000001" customHeight="1">
      <c r="B93" s="1898" t="s">
        <v>300</v>
      </c>
      <c r="C93" s="1239"/>
      <c r="D93" s="1899">
        <v>0.625</v>
      </c>
      <c r="E93" s="1900"/>
      <c r="F93" s="742" t="s">
        <v>52</v>
      </c>
      <c r="G93" s="1901">
        <v>0.65972222222222221</v>
      </c>
      <c r="H93" s="1902"/>
      <c r="J93" s="740" t="s">
        <v>298</v>
      </c>
    </row>
    <row r="94" spans="2:35" ht="20.100000000000001" customHeight="1">
      <c r="B94" s="1898" t="s">
        <v>301</v>
      </c>
      <c r="C94" s="1239"/>
      <c r="D94" s="1899">
        <v>0.65972222222222221</v>
      </c>
      <c r="E94" s="1900"/>
      <c r="F94" s="742" t="s">
        <v>52</v>
      </c>
      <c r="G94" s="1901">
        <v>0.70138888888888884</v>
      </c>
      <c r="H94" s="1902"/>
      <c r="J94" s="1885" t="s">
        <v>625</v>
      </c>
      <c r="K94" s="1885"/>
      <c r="L94" s="1885"/>
      <c r="M94" s="1885"/>
      <c r="N94" s="1885"/>
      <c r="O94" s="1885"/>
      <c r="P94" s="1885"/>
      <c r="Q94" s="1885"/>
      <c r="R94" s="1885"/>
      <c r="S94" s="1885"/>
      <c r="T94" s="1885"/>
      <c r="U94" s="1885"/>
      <c r="V94" s="1885"/>
      <c r="W94" s="1885"/>
      <c r="X94" s="1885"/>
      <c r="Y94" s="1885"/>
      <c r="Z94" s="1885"/>
    </row>
    <row r="95" spans="2:35" ht="20.100000000000001" customHeight="1">
      <c r="J95" s="1906"/>
      <c r="K95" s="1906"/>
      <c r="L95" s="1898" t="s">
        <v>696</v>
      </c>
      <c r="M95" s="1907"/>
      <c r="N95" s="1907"/>
      <c r="O95" s="1907"/>
      <c r="P95" s="1907"/>
      <c r="Q95" s="1907"/>
      <c r="R95" s="1907"/>
      <c r="S95" s="1907"/>
      <c r="T95" s="1907"/>
      <c r="U95" s="1907"/>
      <c r="V95" s="1907"/>
      <c r="W95" s="1907"/>
      <c r="X95" s="1907"/>
      <c r="Y95" s="1907"/>
      <c r="Z95" s="1239"/>
      <c r="AA95" s="1906" t="s">
        <v>290</v>
      </c>
      <c r="AB95" s="1906"/>
      <c r="AC95" s="1906"/>
      <c r="AD95" s="1906"/>
    </row>
    <row r="96" spans="2:35" ht="20.100000000000001" customHeight="1">
      <c r="J96" s="1898" t="s">
        <v>292</v>
      </c>
      <c r="K96" s="1239"/>
      <c r="L96" s="1903">
        <v>46238</v>
      </c>
      <c r="M96" s="1904"/>
      <c r="N96" s="1904"/>
      <c r="O96" s="1904"/>
      <c r="P96" s="1904"/>
      <c r="Q96" s="1904"/>
      <c r="R96" s="1904"/>
      <c r="S96" s="1904"/>
      <c r="T96" s="1904"/>
      <c r="U96" s="1904"/>
      <c r="V96" s="1904"/>
      <c r="W96" s="1904"/>
      <c r="X96" s="1904"/>
      <c r="Y96" s="1904"/>
      <c r="Z96" s="1905"/>
      <c r="AA96" s="1910"/>
      <c r="AB96" s="1911"/>
      <c r="AC96" s="1911"/>
      <c r="AD96" s="1912"/>
    </row>
    <row r="97" spans="2:35" ht="20.100000000000001" customHeight="1">
      <c r="J97" s="1898" t="s">
        <v>294</v>
      </c>
      <c r="K97" s="1239"/>
      <c r="L97" s="1903">
        <v>46266</v>
      </c>
      <c r="M97" s="1904"/>
      <c r="N97" s="1904"/>
      <c r="O97" s="1904"/>
      <c r="P97" s="1904"/>
      <c r="Q97" s="1904"/>
      <c r="R97" s="1904"/>
      <c r="S97" s="1904"/>
      <c r="T97" s="1904"/>
      <c r="U97" s="1904"/>
      <c r="V97" s="1904"/>
      <c r="W97" s="1904"/>
      <c r="X97" s="1904"/>
      <c r="Y97" s="1904"/>
      <c r="Z97" s="1905"/>
      <c r="AA97" s="1909"/>
      <c r="AB97" s="1909"/>
      <c r="AC97" s="1909"/>
      <c r="AD97" s="1909"/>
    </row>
    <row r="98" spans="2:35" ht="20.100000000000001" customHeight="1">
      <c r="J98" s="1898" t="s">
        <v>296</v>
      </c>
      <c r="K98" s="1239"/>
      <c r="L98" s="1903"/>
      <c r="M98" s="1904"/>
      <c r="N98" s="1904"/>
      <c r="O98" s="1904"/>
      <c r="P98" s="1904"/>
      <c r="Q98" s="1904"/>
      <c r="R98" s="1904"/>
      <c r="S98" s="1904"/>
      <c r="T98" s="1904"/>
      <c r="U98" s="1904"/>
      <c r="V98" s="1904"/>
      <c r="W98" s="1904"/>
      <c r="X98" s="1904"/>
      <c r="Y98" s="1904"/>
      <c r="Z98" s="1905"/>
      <c r="AA98" s="1909"/>
      <c r="AB98" s="1909"/>
      <c r="AC98" s="1909"/>
      <c r="AD98" s="1909"/>
    </row>
    <row r="99" spans="2:35" ht="20.100000000000001" customHeight="1">
      <c r="J99" s="1898" t="s">
        <v>302</v>
      </c>
      <c r="K99" s="1239"/>
      <c r="L99" s="1903"/>
      <c r="M99" s="1904"/>
      <c r="N99" s="1904"/>
      <c r="O99" s="1904"/>
      <c r="P99" s="1904"/>
      <c r="Q99" s="1904"/>
      <c r="R99" s="1904"/>
      <c r="S99" s="1904"/>
      <c r="T99" s="1904"/>
      <c r="U99" s="1904"/>
      <c r="V99" s="1904"/>
      <c r="W99" s="1904"/>
      <c r="X99" s="1904"/>
      <c r="Y99" s="1904"/>
      <c r="Z99" s="1905"/>
      <c r="AA99" s="1909"/>
      <c r="AB99" s="1909"/>
      <c r="AC99" s="1909"/>
      <c r="AD99" s="1909"/>
    </row>
    <row r="100" spans="2:35" ht="20.100000000000001" customHeight="1">
      <c r="J100" s="1898" t="s">
        <v>303</v>
      </c>
      <c r="K100" s="1239"/>
      <c r="L100" s="1903"/>
      <c r="M100" s="1904"/>
      <c r="N100" s="1904"/>
      <c r="O100" s="1904"/>
      <c r="P100" s="1904"/>
      <c r="Q100" s="1904"/>
      <c r="R100" s="1904"/>
      <c r="S100" s="1904"/>
      <c r="T100" s="1904"/>
      <c r="U100" s="1904"/>
      <c r="V100" s="1904"/>
      <c r="W100" s="1904"/>
      <c r="X100" s="1904"/>
      <c r="Y100" s="1904"/>
      <c r="Z100" s="1905"/>
      <c r="AA100" s="1909"/>
      <c r="AB100" s="1909"/>
      <c r="AC100" s="1909"/>
      <c r="AD100" s="1909"/>
    </row>
    <row r="101" spans="2:35" ht="20.100000000000001" customHeight="1">
      <c r="B101" s="237"/>
      <c r="C101" s="237"/>
      <c r="D101" s="237"/>
      <c r="E101" s="237"/>
      <c r="F101" s="237"/>
      <c r="G101" s="237"/>
      <c r="H101" s="237"/>
      <c r="J101" s="740" t="s">
        <v>626</v>
      </c>
    </row>
    <row r="102" spans="2:35">
      <c r="B102" s="237"/>
      <c r="C102" s="237"/>
      <c r="D102" s="237"/>
      <c r="E102" s="237"/>
      <c r="F102" s="237"/>
      <c r="G102" s="237"/>
      <c r="H102" s="237"/>
      <c r="J102" s="740"/>
    </row>
    <row r="103" spans="2:35" ht="20.100000000000001" customHeight="1">
      <c r="B103" s="740" t="s">
        <v>63</v>
      </c>
      <c r="C103" s="740"/>
      <c r="D103" s="740"/>
      <c r="E103" s="740"/>
      <c r="F103" s="740"/>
      <c r="G103" s="740"/>
      <c r="H103" s="740"/>
      <c r="I103" s="740"/>
      <c r="J103" s="740"/>
      <c r="K103" s="740"/>
      <c r="L103" s="740"/>
      <c r="M103" s="740"/>
      <c r="N103" s="740"/>
      <c r="O103" s="740"/>
      <c r="P103" s="740"/>
      <c r="Q103" s="740"/>
      <c r="R103" s="740"/>
      <c r="S103" s="237"/>
      <c r="T103" s="237"/>
      <c r="U103" s="237"/>
      <c r="V103" s="237"/>
    </row>
    <row r="104" spans="2:35" s="325" customFormat="1" ht="20.100000000000001" customHeight="1">
      <c r="B104" s="1898"/>
      <c r="C104" s="1907"/>
      <c r="D104" s="1907"/>
      <c r="E104" s="1239"/>
      <c r="F104" s="1898" t="s">
        <v>289</v>
      </c>
      <c r="G104" s="1907"/>
      <c r="H104" s="1907"/>
      <c r="I104" s="1907"/>
      <c r="J104" s="1907"/>
      <c r="K104" s="1907"/>
      <c r="L104" s="1907"/>
      <c r="M104" s="1907"/>
      <c r="N104" s="1907"/>
      <c r="O104" s="1907"/>
      <c r="P104" s="1907"/>
      <c r="Q104" s="1907"/>
      <c r="R104" s="1907"/>
      <c r="S104" s="1907"/>
      <c r="T104" s="1907"/>
      <c r="U104" s="1907"/>
      <c r="V104" s="1907"/>
      <c r="W104" s="1907"/>
      <c r="X104" s="1907"/>
      <c r="Y104" s="1907"/>
      <c r="Z104" s="1907"/>
      <c r="AA104" s="1907"/>
      <c r="AB104" s="1239"/>
      <c r="AC104" s="1906" t="s">
        <v>265</v>
      </c>
      <c r="AD104" s="1906"/>
      <c r="AE104" s="1906"/>
      <c r="AF104" s="1906"/>
      <c r="AG104" s="1906"/>
      <c r="AH104" s="1906"/>
      <c r="AI104" s="745" t="s">
        <v>750</v>
      </c>
    </row>
    <row r="105" spans="2:35" s="325" customFormat="1" ht="26.1" customHeight="1">
      <c r="B105" s="1898" t="s">
        <v>304</v>
      </c>
      <c r="C105" s="1907"/>
      <c r="D105" s="1907"/>
      <c r="E105" s="1239"/>
      <c r="F105" s="1913">
        <f>AM12</f>
        <v>46199</v>
      </c>
      <c r="G105" s="1914"/>
      <c r="H105" s="1914"/>
      <c r="I105" s="1914"/>
      <c r="J105" s="1914"/>
      <c r="K105" s="1914"/>
      <c r="L105" s="1914"/>
      <c r="M105" s="1914"/>
      <c r="N105" s="1914"/>
      <c r="O105" s="1914"/>
      <c r="P105" s="1914"/>
      <c r="Q105" s="440" t="s">
        <v>52</v>
      </c>
      <c r="R105" s="1915">
        <f>AM13</f>
        <v>46228</v>
      </c>
      <c r="S105" s="1220"/>
      <c r="T105" s="1220"/>
      <c r="U105" s="1220"/>
      <c r="V105" s="1220"/>
      <c r="W105" s="1220"/>
      <c r="X105" s="1220"/>
      <c r="Y105" s="1220"/>
      <c r="Z105" s="1220"/>
      <c r="AA105" s="1220"/>
      <c r="AB105" s="1916"/>
      <c r="AC105" s="1917">
        <f>AI25</f>
        <v>111</v>
      </c>
      <c r="AD105" s="1917"/>
      <c r="AE105" s="1917"/>
      <c r="AF105" s="1917"/>
      <c r="AG105" s="1917"/>
      <c r="AH105" s="1917"/>
      <c r="AI105" s="325">
        <f>IF(F105="","",DATEDIF(F105-1,R105,"D"))</f>
        <v>30</v>
      </c>
    </row>
    <row r="106" spans="2:35" s="325" customFormat="1" ht="26.1" customHeight="1">
      <c r="B106" s="1898" t="s">
        <v>305</v>
      </c>
      <c r="C106" s="1907"/>
      <c r="D106" s="1907"/>
      <c r="E106" s="1239"/>
      <c r="F106" s="1913">
        <f>AN12</f>
        <v>46229</v>
      </c>
      <c r="G106" s="1914"/>
      <c r="H106" s="1914"/>
      <c r="I106" s="1914"/>
      <c r="J106" s="1914"/>
      <c r="K106" s="1914"/>
      <c r="L106" s="1914"/>
      <c r="M106" s="1914"/>
      <c r="N106" s="1914"/>
      <c r="O106" s="1914"/>
      <c r="P106" s="1914"/>
      <c r="Q106" s="440" t="s">
        <v>52</v>
      </c>
      <c r="R106" s="1915">
        <f>AN13</f>
        <v>46259</v>
      </c>
      <c r="S106" s="1220"/>
      <c r="T106" s="1220"/>
      <c r="U106" s="1220"/>
      <c r="V106" s="1220"/>
      <c r="W106" s="1220"/>
      <c r="X106" s="1220"/>
      <c r="Y106" s="1220"/>
      <c r="Z106" s="1220"/>
      <c r="AA106" s="1220"/>
      <c r="AB106" s="1916"/>
      <c r="AC106" s="1917">
        <f>AI44</f>
        <v>102</v>
      </c>
      <c r="AD106" s="1917"/>
      <c r="AE106" s="1917"/>
      <c r="AF106" s="1917"/>
      <c r="AG106" s="1917"/>
      <c r="AH106" s="1917"/>
      <c r="AI106" s="325">
        <f t="shared" ref="AI106:AI107" si="4">IF(F106="","",DATEDIF(F106-1,R106,"D"))</f>
        <v>31</v>
      </c>
    </row>
    <row r="107" spans="2:35" s="325" customFormat="1" ht="26.1" customHeight="1">
      <c r="B107" s="1898" t="s">
        <v>306</v>
      </c>
      <c r="C107" s="1907"/>
      <c r="D107" s="1907"/>
      <c r="E107" s="1239"/>
      <c r="F107" s="1913">
        <f>AO12</f>
        <v>46260</v>
      </c>
      <c r="G107" s="1914"/>
      <c r="H107" s="1914"/>
      <c r="I107" s="1914"/>
      <c r="J107" s="1914"/>
      <c r="K107" s="1914"/>
      <c r="L107" s="1914"/>
      <c r="M107" s="1914"/>
      <c r="N107" s="1914"/>
      <c r="O107" s="1914"/>
      <c r="P107" s="1914"/>
      <c r="Q107" s="440" t="s">
        <v>52</v>
      </c>
      <c r="R107" s="1915">
        <f>AO13</f>
        <v>46290</v>
      </c>
      <c r="S107" s="1220"/>
      <c r="T107" s="1220"/>
      <c r="U107" s="1220"/>
      <c r="V107" s="1220"/>
      <c r="W107" s="1220"/>
      <c r="X107" s="1220"/>
      <c r="Y107" s="1220"/>
      <c r="Z107" s="1220"/>
      <c r="AA107" s="1220"/>
      <c r="AB107" s="1916"/>
      <c r="AC107" s="1917">
        <f>AI63</f>
        <v>102</v>
      </c>
      <c r="AD107" s="1917"/>
      <c r="AE107" s="1917"/>
      <c r="AF107" s="1917"/>
      <c r="AG107" s="1917"/>
      <c r="AH107" s="1917"/>
      <c r="AI107" s="325">
        <f t="shared" si="4"/>
        <v>31</v>
      </c>
    </row>
    <row r="108" spans="2:35" s="325" customFormat="1" ht="26.1" customHeight="1">
      <c r="B108" s="1898" t="s">
        <v>307</v>
      </c>
      <c r="C108" s="1907"/>
      <c r="D108" s="1907"/>
      <c r="E108" s="1239"/>
      <c r="F108" s="1913" t="str">
        <f>AP12</f>
        <v/>
      </c>
      <c r="G108" s="1914"/>
      <c r="H108" s="1914"/>
      <c r="I108" s="1914"/>
      <c r="J108" s="1914"/>
      <c r="K108" s="1914"/>
      <c r="L108" s="1914"/>
      <c r="M108" s="1914"/>
      <c r="N108" s="1914"/>
      <c r="O108" s="1914"/>
      <c r="P108" s="1914"/>
      <c r="Q108" s="440" t="s">
        <v>52</v>
      </c>
      <c r="R108" s="1915" t="str">
        <f>AP13</f>
        <v/>
      </c>
      <c r="S108" s="1915"/>
      <c r="T108" s="1915"/>
      <c r="U108" s="1915"/>
      <c r="V108" s="1915"/>
      <c r="W108" s="1915"/>
      <c r="X108" s="1915"/>
      <c r="Y108" s="1915"/>
      <c r="Z108" s="1915"/>
      <c r="AA108" s="1915"/>
      <c r="AB108" s="1918"/>
      <c r="AC108" s="1917">
        <f>AI82</f>
        <v>0</v>
      </c>
      <c r="AD108" s="1917"/>
      <c r="AE108" s="1917"/>
      <c r="AF108" s="1917"/>
      <c r="AG108" s="1917"/>
      <c r="AH108" s="1917"/>
      <c r="AI108" s="325" t="str">
        <f>IF(F108="","",DATEDIF(F108-1,R108,"D"))</f>
        <v/>
      </c>
    </row>
    <row r="109" spans="2:35" s="325" customFormat="1" ht="26.1" customHeight="1">
      <c r="B109" s="303"/>
      <c r="C109" s="303"/>
      <c r="D109" s="303"/>
      <c r="E109" s="303"/>
      <c r="F109" s="303"/>
      <c r="G109" s="303"/>
      <c r="H109" s="303"/>
      <c r="I109" s="303"/>
      <c r="J109" s="303"/>
      <c r="K109" s="303"/>
      <c r="L109" s="303"/>
      <c r="M109" s="303"/>
      <c r="N109" s="303"/>
      <c r="O109" s="303"/>
      <c r="P109" s="303"/>
      <c r="Q109" s="303"/>
      <c r="R109" s="303"/>
      <c r="S109" s="303"/>
      <c r="T109" s="303"/>
      <c r="U109" s="303"/>
      <c r="V109" s="303"/>
      <c r="W109" s="303"/>
      <c r="X109" s="303"/>
      <c r="Y109" s="303"/>
      <c r="Z109" s="303"/>
      <c r="AA109" s="303"/>
      <c r="AB109" s="303"/>
      <c r="AC109" s="303"/>
      <c r="AD109" s="303"/>
      <c r="AE109" s="303"/>
      <c r="AF109" s="303"/>
      <c r="AG109" s="303"/>
      <c r="AH109" s="303"/>
    </row>
    <row r="110" spans="2:35" s="325" customFormat="1" ht="26.1" customHeight="1">
      <c r="B110" s="303"/>
      <c r="C110" s="303"/>
      <c r="D110" s="303"/>
      <c r="E110" s="303"/>
      <c r="F110" s="303"/>
      <c r="G110" s="303"/>
      <c r="H110" s="303"/>
      <c r="I110" s="303"/>
      <c r="J110" s="303"/>
      <c r="K110" s="303"/>
      <c r="L110" s="303"/>
      <c r="M110" s="303"/>
      <c r="N110" s="303"/>
      <c r="O110" s="303"/>
      <c r="P110" s="303"/>
      <c r="Q110" s="303"/>
      <c r="R110" s="303"/>
      <c r="S110" s="303"/>
      <c r="T110" s="303"/>
      <c r="U110" s="303"/>
      <c r="V110" s="303"/>
      <c r="W110" s="303"/>
      <c r="X110" s="303"/>
      <c r="Y110" s="303"/>
      <c r="Z110" s="303"/>
      <c r="AA110" s="303"/>
      <c r="AB110" s="303"/>
      <c r="AC110" s="303"/>
      <c r="AD110" s="303"/>
      <c r="AE110" s="303"/>
      <c r="AF110" s="303"/>
      <c r="AG110" s="303"/>
      <c r="AH110" s="303"/>
    </row>
  </sheetData>
  <mergeCells count="236">
    <mergeCell ref="B108:E108"/>
    <mergeCell ref="F108:P108"/>
    <mergeCell ref="R108:AB108"/>
    <mergeCell ref="AC108:AH108"/>
    <mergeCell ref="B106:E106"/>
    <mergeCell ref="F106:P106"/>
    <mergeCell ref="R106:AB106"/>
    <mergeCell ref="AC106:AH106"/>
    <mergeCell ref="B107:E107"/>
    <mergeCell ref="F107:P107"/>
    <mergeCell ref="R107:AB107"/>
    <mergeCell ref="AC107:AH107"/>
    <mergeCell ref="B104:E104"/>
    <mergeCell ref="F104:AB104"/>
    <mergeCell ref="AC104:AH104"/>
    <mergeCell ref="B105:E105"/>
    <mergeCell ref="F105:P105"/>
    <mergeCell ref="R105:AB105"/>
    <mergeCell ref="AC105:AH105"/>
    <mergeCell ref="J99:K99"/>
    <mergeCell ref="L99:Z99"/>
    <mergeCell ref="AA99:AD99"/>
    <mergeCell ref="J100:K100"/>
    <mergeCell ref="L100:Z100"/>
    <mergeCell ref="AA100:AD100"/>
    <mergeCell ref="J97:K97"/>
    <mergeCell ref="L97:Z97"/>
    <mergeCell ref="AA97:AD97"/>
    <mergeCell ref="J98:K98"/>
    <mergeCell ref="L98:Z98"/>
    <mergeCell ref="AA98:AD98"/>
    <mergeCell ref="J94:Z94"/>
    <mergeCell ref="J95:K95"/>
    <mergeCell ref="L95:Z95"/>
    <mergeCell ref="AA95:AD95"/>
    <mergeCell ref="J96:K96"/>
    <mergeCell ref="L96:Z96"/>
    <mergeCell ref="AA96:AD96"/>
    <mergeCell ref="B93:C93"/>
    <mergeCell ref="D93:E93"/>
    <mergeCell ref="G93:H93"/>
    <mergeCell ref="B94:C94"/>
    <mergeCell ref="D94:E94"/>
    <mergeCell ref="G94:H94"/>
    <mergeCell ref="AA91:AD91"/>
    <mergeCell ref="B92:C92"/>
    <mergeCell ref="D92:E92"/>
    <mergeCell ref="G92:H92"/>
    <mergeCell ref="J92:K92"/>
    <mergeCell ref="L92:R92"/>
    <mergeCell ref="T92:Z92"/>
    <mergeCell ref="AA92:AD92"/>
    <mergeCell ref="B91:C91"/>
    <mergeCell ref="D91:E91"/>
    <mergeCell ref="G91:H91"/>
    <mergeCell ref="J91:K91"/>
    <mergeCell ref="L91:R91"/>
    <mergeCell ref="T91:Z91"/>
    <mergeCell ref="B90:C90"/>
    <mergeCell ref="D90:E90"/>
    <mergeCell ref="G90:H90"/>
    <mergeCell ref="J90:K90"/>
    <mergeCell ref="L90:R90"/>
    <mergeCell ref="T90:Z90"/>
    <mergeCell ref="AA90:AD90"/>
    <mergeCell ref="T88:Z88"/>
    <mergeCell ref="AA88:AD88"/>
    <mergeCell ref="AF88:AG89"/>
    <mergeCell ref="AH88:AI89"/>
    <mergeCell ref="B89:C89"/>
    <mergeCell ref="D89:E89"/>
    <mergeCell ref="G89:H89"/>
    <mergeCell ref="J89:K89"/>
    <mergeCell ref="L89:R89"/>
    <mergeCell ref="T89:Z89"/>
    <mergeCell ref="B87:C87"/>
    <mergeCell ref="D87:H87"/>
    <mergeCell ref="J87:K87"/>
    <mergeCell ref="L87:Z87"/>
    <mergeCell ref="AA87:AD87"/>
    <mergeCell ref="B88:C88"/>
    <mergeCell ref="D88:E88"/>
    <mergeCell ref="G88:H88"/>
    <mergeCell ref="J88:K88"/>
    <mergeCell ref="L88:R88"/>
    <mergeCell ref="AA89:AD89"/>
    <mergeCell ref="AG67:AG77"/>
    <mergeCell ref="AH67:AH77"/>
    <mergeCell ref="C80:C82"/>
    <mergeCell ref="AI80:AI81"/>
    <mergeCell ref="B85:AH85"/>
    <mergeCell ref="B86:D86"/>
    <mergeCell ref="J86:Z86"/>
    <mergeCell ref="AF86:AG86"/>
    <mergeCell ref="AH86:AI86"/>
    <mergeCell ref="AA67:AA77"/>
    <mergeCell ref="AB67:AB77"/>
    <mergeCell ref="AC67:AC77"/>
    <mergeCell ref="AD67:AD77"/>
    <mergeCell ref="AE67:AE77"/>
    <mergeCell ref="AF67:AF77"/>
    <mergeCell ref="U67:U77"/>
    <mergeCell ref="V67:V77"/>
    <mergeCell ref="W67:W77"/>
    <mergeCell ref="X67:X77"/>
    <mergeCell ref="Y67:Y77"/>
    <mergeCell ref="Z67:Z77"/>
    <mergeCell ref="O67:O77"/>
    <mergeCell ref="P67:P77"/>
    <mergeCell ref="Q67:Q77"/>
    <mergeCell ref="R67:R77"/>
    <mergeCell ref="S67:S77"/>
    <mergeCell ref="T67:T77"/>
    <mergeCell ref="I67:I77"/>
    <mergeCell ref="J67:J77"/>
    <mergeCell ref="K67:K77"/>
    <mergeCell ref="L67:L77"/>
    <mergeCell ref="M67:M77"/>
    <mergeCell ref="N67:N77"/>
    <mergeCell ref="AG48:AG58"/>
    <mergeCell ref="AH48:AH58"/>
    <mergeCell ref="C61:C63"/>
    <mergeCell ref="AI61:AI62"/>
    <mergeCell ref="B65:B82"/>
    <mergeCell ref="D67:D77"/>
    <mergeCell ref="E67:E77"/>
    <mergeCell ref="F67:F77"/>
    <mergeCell ref="G67:G77"/>
    <mergeCell ref="H67:H77"/>
    <mergeCell ref="AA48:AA58"/>
    <mergeCell ref="AB48:AB58"/>
    <mergeCell ref="AC48:AC58"/>
    <mergeCell ref="AD48:AD58"/>
    <mergeCell ref="AE48:AE58"/>
    <mergeCell ref="AF48:AF58"/>
    <mergeCell ref="U48:U58"/>
    <mergeCell ref="V48:V58"/>
    <mergeCell ref="W48:W58"/>
    <mergeCell ref="X48:X58"/>
    <mergeCell ref="Y48:Y58"/>
    <mergeCell ref="Z48:Z58"/>
    <mergeCell ref="O48:O58"/>
    <mergeCell ref="P48:P58"/>
    <mergeCell ref="Q48:Q58"/>
    <mergeCell ref="R48:R58"/>
    <mergeCell ref="S48:S58"/>
    <mergeCell ref="T48:T58"/>
    <mergeCell ref="I48:I58"/>
    <mergeCell ref="J48:J58"/>
    <mergeCell ref="K48:K58"/>
    <mergeCell ref="L48:L58"/>
    <mergeCell ref="M48:M58"/>
    <mergeCell ref="N48:N58"/>
    <mergeCell ref="N10:N20"/>
    <mergeCell ref="AG29:AG39"/>
    <mergeCell ref="AH29:AH39"/>
    <mergeCell ref="C42:C44"/>
    <mergeCell ref="AI42:AI43"/>
    <mergeCell ref="B46:B63"/>
    <mergeCell ref="D48:D58"/>
    <mergeCell ref="E48:E58"/>
    <mergeCell ref="F48:F58"/>
    <mergeCell ref="G48:G58"/>
    <mergeCell ref="H48:H58"/>
    <mergeCell ref="AA29:AA39"/>
    <mergeCell ref="AB29:AB39"/>
    <mergeCell ref="AC29:AC39"/>
    <mergeCell ref="AD29:AD39"/>
    <mergeCell ref="AE29:AE39"/>
    <mergeCell ref="AF29:AF39"/>
    <mergeCell ref="U29:U39"/>
    <mergeCell ref="V29:V39"/>
    <mergeCell ref="W29:W39"/>
    <mergeCell ref="X29:X39"/>
    <mergeCell ref="Y29:Y39"/>
    <mergeCell ref="Z29:Z39"/>
    <mergeCell ref="O29:O39"/>
    <mergeCell ref="Q29:Q39"/>
    <mergeCell ref="R29:R39"/>
    <mergeCell ref="S29:S39"/>
    <mergeCell ref="T29:T39"/>
    <mergeCell ref="I29:I39"/>
    <mergeCell ref="J29:J39"/>
    <mergeCell ref="K29:K39"/>
    <mergeCell ref="L29:L39"/>
    <mergeCell ref="M29:M39"/>
    <mergeCell ref="N29:N39"/>
    <mergeCell ref="P29:P39"/>
    <mergeCell ref="AG10:AG20"/>
    <mergeCell ref="AH10:AH20"/>
    <mergeCell ref="C23:C25"/>
    <mergeCell ref="AI23:AI24"/>
    <mergeCell ref="B27:B44"/>
    <mergeCell ref="D29:D39"/>
    <mergeCell ref="E29:E39"/>
    <mergeCell ref="F29:F39"/>
    <mergeCell ref="G29:G39"/>
    <mergeCell ref="H29:H39"/>
    <mergeCell ref="AA10:AA20"/>
    <mergeCell ref="AB10:AB20"/>
    <mergeCell ref="AC10:AC20"/>
    <mergeCell ref="AD10:AD20"/>
    <mergeCell ref="AE10:AE20"/>
    <mergeCell ref="AF10:AF20"/>
    <mergeCell ref="U10:U20"/>
    <mergeCell ref="V10:V20"/>
    <mergeCell ref="W10:W20"/>
    <mergeCell ref="X10:X20"/>
    <mergeCell ref="Y10:Y20"/>
    <mergeCell ref="Z10:Z20"/>
    <mergeCell ref="O10:O20"/>
    <mergeCell ref="B8:B25"/>
    <mergeCell ref="P10:P19"/>
    <mergeCell ref="D10:D20"/>
    <mergeCell ref="E10:E20"/>
    <mergeCell ref="F10:F20"/>
    <mergeCell ref="G10:G20"/>
    <mergeCell ref="H10:H20"/>
    <mergeCell ref="A1:C1"/>
    <mergeCell ref="D1:H1"/>
    <mergeCell ref="J1:N1"/>
    <mergeCell ref="D2:E2"/>
    <mergeCell ref="A4:AH4"/>
    <mergeCell ref="B6:D6"/>
    <mergeCell ref="E6:R6"/>
    <mergeCell ref="S6:U6"/>
    <mergeCell ref="V6:AH6"/>
    <mergeCell ref="Q10:Q20"/>
    <mergeCell ref="R10:R20"/>
    <mergeCell ref="S10:S20"/>
    <mergeCell ref="T10:T20"/>
    <mergeCell ref="I10:I20"/>
    <mergeCell ref="J10:J20"/>
    <mergeCell ref="K10:K20"/>
    <mergeCell ref="L10:L20"/>
    <mergeCell ref="M10:M20"/>
  </mergeCells>
  <phoneticPr fontId="11"/>
  <conditionalFormatting sqref="D1 J1">
    <cfRule type="cellIs" dxfId="322" priority="100" stopIfTrue="1" operator="equal">
      <formula>""</formula>
    </cfRule>
  </conditionalFormatting>
  <conditionalFormatting sqref="D29:E39">
    <cfRule type="cellIs" dxfId="321" priority="1" stopIfTrue="1" operator="equal">
      <formula>""</formula>
    </cfRule>
  </conditionalFormatting>
  <conditionalFormatting sqref="D48:E48 D59:H63">
    <cfRule type="cellIs" dxfId="320" priority="2" stopIfTrue="1" operator="equal">
      <formula>""</formula>
    </cfRule>
  </conditionalFormatting>
  <conditionalFormatting sqref="D88:E94 G88:H94">
    <cfRule type="cellIs" dxfId="319" priority="32" stopIfTrue="1" operator="equal">
      <formula>""</formula>
    </cfRule>
  </conditionalFormatting>
  <conditionalFormatting sqref="D10:F20 X10:X20 R10:R25 AG10:AH25 Q11:Q19 J11:M20 S11:T20 Z11:AA20 P20:Q20 D21:Q25">
    <cfRule type="cellIs" dxfId="318" priority="90" stopIfTrue="1" operator="equal">
      <formula>""</formula>
    </cfRule>
  </conditionalFormatting>
  <conditionalFormatting sqref="D67:AH82">
    <cfRule type="cellIs" dxfId="317" priority="91" stopIfTrue="1" operator="equal">
      <formula>""</formula>
    </cfRule>
  </conditionalFormatting>
  <conditionalFormatting sqref="F48:H58">
    <cfRule type="cellIs" dxfId="316" priority="4" stopIfTrue="1" operator="equal">
      <formula>""</formula>
    </cfRule>
  </conditionalFormatting>
  <conditionalFormatting sqref="F29:L29 O29:S29 AB29:AF29 AH29 N29:N44 T29:AA44 F30:F39 J30:L39 O30:O39 Q30:R39 AB30:AB39 AE30:AF39 D40:M44 O40:S44 AB40:AF44 AH40:AH44">
    <cfRule type="cellIs" dxfId="315" priority="57" stopIfTrue="1" operator="equal">
      <formula>""</formula>
    </cfRule>
  </conditionalFormatting>
  <conditionalFormatting sqref="G10:Q10">
    <cfRule type="cellIs" dxfId="314" priority="68" stopIfTrue="1" operator="equal">
      <formula>""</formula>
    </cfRule>
  </conditionalFormatting>
  <conditionalFormatting sqref="I48:I63">
    <cfRule type="cellIs" dxfId="313" priority="5" stopIfTrue="1" operator="equal">
      <formula>""</formula>
    </cfRule>
  </conditionalFormatting>
  <conditionalFormatting sqref="J48:J58">
    <cfRule type="cellIs" dxfId="312" priority="44" stopIfTrue="1" operator="equal">
      <formula>""</formula>
    </cfRule>
  </conditionalFormatting>
  <conditionalFormatting sqref="J59:K63 M59:AH63">
    <cfRule type="cellIs" dxfId="311" priority="37" stopIfTrue="1" operator="equal">
      <formula>""</formula>
    </cfRule>
  </conditionalFormatting>
  <conditionalFormatting sqref="K48">
    <cfRule type="cellIs" dxfId="310" priority="7" stopIfTrue="1" operator="equal">
      <formula>""</formula>
    </cfRule>
  </conditionalFormatting>
  <conditionalFormatting sqref="L48:L63">
    <cfRule type="cellIs" dxfId="309" priority="8" stopIfTrue="1" operator="equal">
      <formula>""</formula>
    </cfRule>
  </conditionalFormatting>
  <conditionalFormatting sqref="L88:R92 T88:Z92">
    <cfRule type="cellIs" dxfId="308" priority="36" stopIfTrue="1" operator="equal">
      <formula>""</formula>
    </cfRule>
  </conditionalFormatting>
  <conditionalFormatting sqref="L96:Z100">
    <cfRule type="cellIs" dxfId="307" priority="31" stopIfTrue="1" operator="equal">
      <formula>""</formula>
    </cfRule>
  </conditionalFormatting>
  <conditionalFormatting sqref="M29:M39">
    <cfRule type="cellIs" dxfId="306" priority="24" stopIfTrue="1" operator="equal">
      <formula>""</formula>
    </cfRule>
  </conditionalFormatting>
  <conditionalFormatting sqref="M48:O58">
    <cfRule type="cellIs" dxfId="305" priority="9" stopIfTrue="1" operator="equal">
      <formula>""</formula>
    </cfRule>
  </conditionalFormatting>
  <conditionalFormatting sqref="P48:T48 P49:P58">
    <cfRule type="cellIs" dxfId="304" priority="10" stopIfTrue="1" operator="equal">
      <formula>""</formula>
    </cfRule>
  </conditionalFormatting>
  <conditionalFormatting sqref="R48:R58">
    <cfRule type="cellIs" dxfId="303" priority="12" stopIfTrue="1" operator="equal">
      <formula>""</formula>
    </cfRule>
  </conditionalFormatting>
  <conditionalFormatting sqref="S49:S58">
    <cfRule type="cellIs" dxfId="302" priority="11" stopIfTrue="1" operator="equal">
      <formula>""</formula>
    </cfRule>
  </conditionalFormatting>
  <conditionalFormatting sqref="S10:W10">
    <cfRule type="cellIs" dxfId="301" priority="29" stopIfTrue="1" operator="equal">
      <formula>""</formula>
    </cfRule>
  </conditionalFormatting>
  <conditionalFormatting sqref="U48:V58">
    <cfRule type="cellIs" dxfId="300" priority="56" stopIfTrue="1" operator="equal">
      <formula>""</formula>
    </cfRule>
  </conditionalFormatting>
  <conditionalFormatting sqref="V10:V20">
    <cfRule type="cellIs" dxfId="299" priority="30" stopIfTrue="1" operator="equal">
      <formula>""</formula>
    </cfRule>
  </conditionalFormatting>
  <conditionalFormatting sqref="W48:AA48">
    <cfRule type="cellIs" dxfId="298" priority="13" stopIfTrue="1" operator="equal">
      <formula>""</formula>
    </cfRule>
  </conditionalFormatting>
  <conditionalFormatting sqref="Y49:Z58">
    <cfRule type="cellIs" dxfId="297" priority="15" stopIfTrue="1" operator="equal">
      <formula>""</formula>
    </cfRule>
  </conditionalFormatting>
  <conditionalFormatting sqref="Y10:AF10 S21:AF25">
    <cfRule type="cellIs" dxfId="296" priority="27" stopIfTrue="1" operator="equal">
      <formula>""</formula>
    </cfRule>
  </conditionalFormatting>
  <conditionalFormatting sqref="AB48:AH58">
    <cfRule type="cellIs" dxfId="295" priority="14" stopIfTrue="1" operator="equal">
      <formula>""</formula>
    </cfRule>
  </conditionalFormatting>
  <conditionalFormatting sqref="AG29:AG44">
    <cfRule type="cellIs" dxfId="294" priority="20" stopIfTrue="1" operator="equal">
      <formula>""</formula>
    </cfRule>
  </conditionalFormatting>
  <conditionalFormatting sqref="AI104">
    <cfRule type="expression" dxfId="293" priority="99">
      <formula>$AI$105&lt;28</formula>
    </cfRule>
  </conditionalFormatting>
  <conditionalFormatting sqref="AI109">
    <cfRule type="expression" dxfId="292" priority="98">
      <formula>$AI$109&lt;28</formula>
    </cfRule>
  </conditionalFormatting>
  <conditionalFormatting sqref="AI110">
    <cfRule type="expression" dxfId="291" priority="97">
      <formula>$AI$110&lt;28</formula>
    </cfRule>
  </conditionalFormatting>
  <dataValidations count="4">
    <dataValidation type="list" imeMode="hiragana" allowBlank="1" showInputMessage="1" showErrorMessage="1" sqref="D78:AH78 D59:AH59 D40:AH40 D21:AH21" xr:uid="{00000000-0002-0000-0D00-000000000000}">
      <formula1>"○"</formula1>
    </dataValidation>
    <dataValidation imeMode="off" allowBlank="1" showInputMessage="1" showErrorMessage="1" sqref="D42:AH44 J1 D80:AH82 D1 D88:E94 L96:Z100 T88:Z92 L88:R92 D61:AH63 G88:H94 D23:AH25" xr:uid="{00000000-0002-0000-0D00-000001000000}"/>
    <dataValidation type="list" allowBlank="1" showInputMessage="1" showErrorMessage="1" sqref="D79:AH79 D41:AH41 D60:AH60 D22:AH22" xr:uid="{00000000-0002-0000-0D00-000002000000}">
      <formula1>"○,◎"</formula1>
    </dataValidation>
    <dataValidation imeMode="hiragana" allowBlank="1" showInputMessage="1" showErrorMessage="1" sqref="D10:F20 D66:AH77 D9:AH9 G10:I10 J10:M20 W10 U10 Z10:AA20 D28:F39 Q10:T20 Y10 P29 U48:V58 D47:AH47 W48:X48 T48 L48:P58 N10:P10 V10:V20 X10:X20 F48:J58 AH28:AH29 AE28:AG39 S28:S29 S48:S58 Y48:Z58 AA48 AB48:AH58 Q48:R48 K48 D48:E48 Z29:AB39 AC29:AD29 Z28:AD28 Q28:R39 T28:Y39 N29:O39 N28:P28 J28:M39 G28:I29 AG10:AH20 AB10:AF10" xr:uid="{00000000-0002-0000-0D00-000003000000}"/>
  </dataValidations>
  <printOptions horizontalCentered="1"/>
  <pageMargins left="0.62992125984251968" right="0.62992125984251968" top="0.78740157480314965" bottom="0.39370078740157483" header="0" footer="0.19685039370078741"/>
  <pageSetup paperSize="9" scale="54" orientation="portrait" r:id="rId1"/>
  <headerFooter scaleWithDoc="0">
    <oddFooter>&amp;R&amp;10（令和６年４月１日以降に申請する訓練科から適用）</oddFooter>
  </headerFooter>
  <rowBreaks count="1" manualBreakCount="1">
    <brk id="73" max="34"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tabColor rgb="FFFF0000"/>
  </sheetPr>
  <dimension ref="A1:M171"/>
  <sheetViews>
    <sheetView view="pageBreakPreview" topLeftCell="A13" zoomScale="70" zoomScaleNormal="100" zoomScaleSheetLayoutView="70" workbookViewId="0">
      <selection activeCell="E32" sqref="E32:G34"/>
    </sheetView>
  </sheetViews>
  <sheetFormatPr defaultRowHeight="13.5"/>
  <cols>
    <col min="1" max="1" width="5.5" style="237" customWidth="1"/>
    <col min="2" max="3" width="12.625" style="237" customWidth="1"/>
    <col min="4" max="4" width="7.875" style="237" customWidth="1"/>
    <col min="5" max="7" width="19.625" style="237" customWidth="1"/>
    <col min="8" max="8" width="6" style="237" customWidth="1"/>
    <col min="9" max="9" width="5.625" style="237" customWidth="1"/>
    <col min="10" max="10" width="20.75" style="237" customWidth="1"/>
    <col min="11" max="11" width="5.75" style="237" customWidth="1"/>
    <col min="12" max="12" width="24.125" style="237" customWidth="1"/>
    <col min="13" max="13" width="13" style="237" customWidth="1"/>
    <col min="14" max="16384" width="9" style="237"/>
  </cols>
  <sheetData>
    <row r="1" spans="1:12" ht="61.5" customHeight="1">
      <c r="B1" s="673"/>
      <c r="C1" s="673"/>
      <c r="D1" s="673"/>
      <c r="E1" s="673"/>
      <c r="F1" s="673"/>
      <c r="G1" s="673"/>
      <c r="H1" s="673"/>
      <c r="I1" s="673"/>
      <c r="J1" s="673"/>
      <c r="K1" s="486"/>
      <c r="L1" s="486" t="s">
        <v>791</v>
      </c>
    </row>
    <row r="2" spans="1:12" ht="31.5" customHeight="1">
      <c r="A2" s="1941" t="s">
        <v>311</v>
      </c>
      <c r="B2" s="1941"/>
      <c r="C2" s="1941"/>
      <c r="D2" s="1941"/>
      <c r="E2" s="1941"/>
      <c r="F2" s="1941"/>
      <c r="G2" s="1941"/>
      <c r="H2" s="1941"/>
      <c r="I2" s="1941"/>
      <c r="J2" s="1941"/>
      <c r="K2" s="1941"/>
      <c r="L2" s="1941"/>
    </row>
    <row r="3" spans="1:12" ht="20.100000000000001" customHeight="1">
      <c r="H3" s="674"/>
      <c r="I3" s="674"/>
      <c r="J3" s="674"/>
      <c r="K3" s="1942"/>
      <c r="L3" s="1942"/>
    </row>
    <row r="4" spans="1:12" ht="21" customHeight="1">
      <c r="A4" s="588"/>
      <c r="B4" s="675" t="s">
        <v>258</v>
      </c>
      <c r="C4" s="1305" t="str">
        <f>IF(様式1!L11="","",様式1!L11)</f>
        <v>株式会社○○○○</v>
      </c>
      <c r="D4" s="1305"/>
      <c r="E4" s="1305"/>
      <c r="F4" s="675" t="s">
        <v>312</v>
      </c>
      <c r="G4" s="1943" t="str">
        <f>IF(様式1!G36="","",様式1!G36)</f>
        <v>ビジネスアプリケーション基礎科</v>
      </c>
      <c r="H4" s="1943"/>
      <c r="I4" s="1943"/>
      <c r="J4" s="1943"/>
      <c r="K4" s="1943"/>
      <c r="L4" s="1943"/>
    </row>
    <row r="5" spans="1:12" ht="13.5" customHeight="1" thickBot="1">
      <c r="B5" s="676"/>
      <c r="C5" s="676"/>
      <c r="D5" s="676"/>
      <c r="E5" s="676"/>
      <c r="F5" s="676"/>
      <c r="G5" s="676"/>
      <c r="H5" s="676"/>
      <c r="I5" s="676"/>
      <c r="J5" s="676"/>
      <c r="K5" s="676"/>
      <c r="L5" s="676"/>
    </row>
    <row r="6" spans="1:12" ht="32.25" customHeight="1">
      <c r="A6" s="1944" t="s">
        <v>313</v>
      </c>
      <c r="B6" s="1945" t="s">
        <v>314</v>
      </c>
      <c r="C6" s="1946"/>
      <c r="D6" s="1949" t="s">
        <v>802</v>
      </c>
      <c r="E6" s="1951" t="s">
        <v>315</v>
      </c>
      <c r="F6" s="1952"/>
      <c r="G6" s="1953"/>
      <c r="H6" s="1957" t="s">
        <v>316</v>
      </c>
      <c r="I6" s="1951" t="s">
        <v>789</v>
      </c>
      <c r="J6" s="1953"/>
      <c r="K6" s="1959" t="s">
        <v>317</v>
      </c>
      <c r="L6" s="677" t="s">
        <v>731</v>
      </c>
    </row>
    <row r="7" spans="1:12" ht="32.25" customHeight="1">
      <c r="A7" s="1919"/>
      <c r="B7" s="1947"/>
      <c r="C7" s="1948"/>
      <c r="D7" s="1950"/>
      <c r="E7" s="1954"/>
      <c r="F7" s="1955"/>
      <c r="G7" s="1956"/>
      <c r="H7" s="1958"/>
      <c r="I7" s="1954"/>
      <c r="J7" s="1956"/>
      <c r="K7" s="1960"/>
      <c r="L7" s="678" t="s">
        <v>732</v>
      </c>
    </row>
    <row r="8" spans="1:12" ht="31.7" customHeight="1">
      <c r="A8" s="1919">
        <v>1</v>
      </c>
      <c r="B8" s="1935" t="s">
        <v>1580</v>
      </c>
      <c r="C8" s="1936"/>
      <c r="D8" s="1920" t="s">
        <v>1347</v>
      </c>
      <c r="E8" s="1963" t="s">
        <v>1581</v>
      </c>
      <c r="F8" s="1964"/>
      <c r="G8" s="1965"/>
      <c r="H8" s="1929">
        <v>3</v>
      </c>
      <c r="I8" s="679" t="s">
        <v>751</v>
      </c>
      <c r="J8" s="680" t="s">
        <v>792</v>
      </c>
      <c r="K8" s="1932"/>
      <c r="L8" s="681"/>
    </row>
    <row r="9" spans="1:12" ht="31.7" customHeight="1">
      <c r="A9" s="1919"/>
      <c r="B9" s="1937"/>
      <c r="C9" s="1938"/>
      <c r="D9" s="1921"/>
      <c r="E9" s="1966"/>
      <c r="F9" s="1967"/>
      <c r="G9" s="1968"/>
      <c r="H9" s="1930"/>
      <c r="I9" s="682"/>
      <c r="J9" s="683" t="s">
        <v>793</v>
      </c>
      <c r="K9" s="1933"/>
      <c r="L9" s="1961"/>
    </row>
    <row r="10" spans="1:12" ht="31.7" customHeight="1">
      <c r="A10" s="1919"/>
      <c r="B10" s="1939"/>
      <c r="C10" s="1940"/>
      <c r="D10" s="1922"/>
      <c r="E10" s="1969"/>
      <c r="F10" s="1970"/>
      <c r="G10" s="1971"/>
      <c r="H10" s="1931"/>
      <c r="I10" s="684"/>
      <c r="J10" s="685" t="s">
        <v>794</v>
      </c>
      <c r="K10" s="1934"/>
      <c r="L10" s="1962"/>
    </row>
    <row r="11" spans="1:12" ht="31.7" customHeight="1">
      <c r="A11" s="1919">
        <v>2</v>
      </c>
      <c r="B11" s="1935" t="s">
        <v>1580</v>
      </c>
      <c r="C11" s="1936"/>
      <c r="D11" s="1920" t="s">
        <v>1347</v>
      </c>
      <c r="E11" s="1923" t="s">
        <v>1582</v>
      </c>
      <c r="F11" s="1190"/>
      <c r="G11" s="1924"/>
      <c r="H11" s="1929">
        <v>3</v>
      </c>
      <c r="I11" s="679" t="s">
        <v>751</v>
      </c>
      <c r="J11" s="680" t="s">
        <v>792</v>
      </c>
      <c r="K11" s="1932"/>
      <c r="L11" s="681"/>
    </row>
    <row r="12" spans="1:12" ht="31.7" customHeight="1">
      <c r="A12" s="1919"/>
      <c r="B12" s="1937"/>
      <c r="C12" s="1938"/>
      <c r="D12" s="1921"/>
      <c r="E12" s="1925"/>
      <c r="F12" s="1207"/>
      <c r="G12" s="1926"/>
      <c r="H12" s="1930"/>
      <c r="I12" s="682"/>
      <c r="J12" s="683" t="s">
        <v>793</v>
      </c>
      <c r="K12" s="1933"/>
      <c r="L12" s="1961"/>
    </row>
    <row r="13" spans="1:12" ht="31.7" customHeight="1">
      <c r="A13" s="1919"/>
      <c r="B13" s="1939"/>
      <c r="C13" s="1940"/>
      <c r="D13" s="1922"/>
      <c r="E13" s="1927"/>
      <c r="F13" s="1210"/>
      <c r="G13" s="1928"/>
      <c r="H13" s="1931"/>
      <c r="I13" s="684" t="s">
        <v>751</v>
      </c>
      <c r="J13" s="685" t="s">
        <v>794</v>
      </c>
      <c r="K13" s="1934"/>
      <c r="L13" s="1962"/>
    </row>
    <row r="14" spans="1:12" ht="31.7" customHeight="1">
      <c r="A14" s="1919">
        <v>3</v>
      </c>
      <c r="B14" s="1972" t="s">
        <v>1591</v>
      </c>
      <c r="C14" s="1973"/>
      <c r="D14" s="1362" t="s">
        <v>1347</v>
      </c>
      <c r="E14" s="1978" t="s">
        <v>1597</v>
      </c>
      <c r="F14" s="1979"/>
      <c r="G14" s="1980"/>
      <c r="H14" s="1987">
        <v>3</v>
      </c>
      <c r="I14" s="946" t="s">
        <v>751</v>
      </c>
      <c r="J14" s="680" t="s">
        <v>792</v>
      </c>
      <c r="K14" s="1932"/>
      <c r="L14" s="681" t="s">
        <v>1349</v>
      </c>
    </row>
    <row r="15" spans="1:12" ht="31.7" customHeight="1">
      <c r="A15" s="1919"/>
      <c r="B15" s="1974"/>
      <c r="C15" s="1975"/>
      <c r="D15" s="1409"/>
      <c r="E15" s="1981"/>
      <c r="F15" s="1982"/>
      <c r="G15" s="1983"/>
      <c r="H15" s="1988"/>
      <c r="I15" s="947"/>
      <c r="J15" s="683" t="s">
        <v>793</v>
      </c>
      <c r="K15" s="1933"/>
      <c r="L15" s="1990" t="s">
        <v>1583</v>
      </c>
    </row>
    <row r="16" spans="1:12" ht="31.7" customHeight="1">
      <c r="A16" s="1919"/>
      <c r="B16" s="1976"/>
      <c r="C16" s="1977"/>
      <c r="D16" s="1363"/>
      <c r="E16" s="1984"/>
      <c r="F16" s="1985"/>
      <c r="G16" s="1986"/>
      <c r="H16" s="1989"/>
      <c r="I16" s="948"/>
      <c r="J16" s="685" t="s">
        <v>794</v>
      </c>
      <c r="K16" s="1934"/>
      <c r="L16" s="1962"/>
    </row>
    <row r="17" spans="1:12" ht="31.7" customHeight="1">
      <c r="A17" s="1919">
        <v>4</v>
      </c>
      <c r="B17" s="1972" t="s">
        <v>1592</v>
      </c>
      <c r="C17" s="1973"/>
      <c r="D17" s="1362" t="s">
        <v>1347</v>
      </c>
      <c r="E17" s="1978" t="s">
        <v>1584</v>
      </c>
      <c r="F17" s="1979"/>
      <c r="G17" s="1980"/>
      <c r="H17" s="1987"/>
      <c r="I17" s="946"/>
      <c r="J17" s="680" t="s">
        <v>792</v>
      </c>
      <c r="K17" s="1932" t="s">
        <v>751</v>
      </c>
      <c r="L17" s="681"/>
    </row>
    <row r="18" spans="1:12" ht="31.7" customHeight="1">
      <c r="A18" s="1919"/>
      <c r="B18" s="1974"/>
      <c r="C18" s="1975"/>
      <c r="D18" s="1409"/>
      <c r="E18" s="1981"/>
      <c r="F18" s="1982"/>
      <c r="G18" s="1983"/>
      <c r="H18" s="1988"/>
      <c r="I18" s="947"/>
      <c r="J18" s="683" t="s">
        <v>793</v>
      </c>
      <c r="K18" s="1933"/>
      <c r="L18" s="1961"/>
    </row>
    <row r="19" spans="1:12" ht="31.7" customHeight="1">
      <c r="A19" s="1919"/>
      <c r="B19" s="1976"/>
      <c r="C19" s="1977"/>
      <c r="D19" s="1363"/>
      <c r="E19" s="1984"/>
      <c r="F19" s="1985"/>
      <c r="G19" s="1986"/>
      <c r="H19" s="1989"/>
      <c r="I19" s="948"/>
      <c r="J19" s="685" t="s">
        <v>794</v>
      </c>
      <c r="K19" s="1934"/>
      <c r="L19" s="1962"/>
    </row>
    <row r="20" spans="1:12" ht="31.7" customHeight="1">
      <c r="A20" s="1919">
        <v>5</v>
      </c>
      <c r="B20" s="1972" t="s">
        <v>1593</v>
      </c>
      <c r="C20" s="1973"/>
      <c r="D20" s="1362" t="s">
        <v>1348</v>
      </c>
      <c r="E20" s="1978" t="s">
        <v>1585</v>
      </c>
      <c r="F20" s="1979"/>
      <c r="G20" s="1980"/>
      <c r="H20" s="1987">
        <v>3</v>
      </c>
      <c r="I20" s="946" t="s">
        <v>751</v>
      </c>
      <c r="J20" s="680" t="s">
        <v>792</v>
      </c>
      <c r="K20" s="1932"/>
      <c r="L20" s="681"/>
    </row>
    <row r="21" spans="1:12" ht="31.7" customHeight="1">
      <c r="A21" s="1919"/>
      <c r="B21" s="1974"/>
      <c r="C21" s="1975"/>
      <c r="D21" s="1409"/>
      <c r="E21" s="1981"/>
      <c r="F21" s="1982"/>
      <c r="G21" s="1983"/>
      <c r="H21" s="1988"/>
      <c r="I21" s="947"/>
      <c r="J21" s="683" t="s">
        <v>793</v>
      </c>
      <c r="K21" s="1933"/>
      <c r="L21" s="1961"/>
    </row>
    <row r="22" spans="1:12" ht="31.7" customHeight="1">
      <c r="A22" s="1919"/>
      <c r="B22" s="1976"/>
      <c r="C22" s="1977"/>
      <c r="D22" s="1363"/>
      <c r="E22" s="1984"/>
      <c r="F22" s="1985"/>
      <c r="G22" s="1986"/>
      <c r="H22" s="1989"/>
      <c r="I22" s="948"/>
      <c r="J22" s="685" t="s">
        <v>794</v>
      </c>
      <c r="K22" s="1934"/>
      <c r="L22" s="1962"/>
    </row>
    <row r="23" spans="1:12" ht="31.7" customHeight="1">
      <c r="A23" s="1919">
        <v>6</v>
      </c>
      <c r="B23" s="1972" t="s">
        <v>1593</v>
      </c>
      <c r="C23" s="1973"/>
      <c r="D23" s="1362" t="s">
        <v>1348</v>
      </c>
      <c r="E23" s="1978" t="s">
        <v>1586</v>
      </c>
      <c r="F23" s="1979"/>
      <c r="G23" s="1980"/>
      <c r="H23" s="1987">
        <v>4</v>
      </c>
      <c r="I23" s="946" t="s">
        <v>751</v>
      </c>
      <c r="J23" s="680" t="s">
        <v>792</v>
      </c>
      <c r="K23" s="1932"/>
      <c r="L23" s="686"/>
    </row>
    <row r="24" spans="1:12" ht="31.7" customHeight="1">
      <c r="A24" s="1919"/>
      <c r="B24" s="1974"/>
      <c r="C24" s="1975"/>
      <c r="D24" s="1409"/>
      <c r="E24" s="1981"/>
      <c r="F24" s="1982"/>
      <c r="G24" s="1983"/>
      <c r="H24" s="1988"/>
      <c r="I24" s="947" t="s">
        <v>751</v>
      </c>
      <c r="J24" s="683" t="s">
        <v>793</v>
      </c>
      <c r="K24" s="1933"/>
      <c r="L24" s="1990"/>
    </row>
    <row r="25" spans="1:12" ht="31.7" customHeight="1">
      <c r="A25" s="1919"/>
      <c r="B25" s="1976"/>
      <c r="C25" s="1977"/>
      <c r="D25" s="1363"/>
      <c r="E25" s="1984"/>
      <c r="F25" s="1985"/>
      <c r="G25" s="1986"/>
      <c r="H25" s="1989"/>
      <c r="I25" s="948"/>
      <c r="J25" s="685" t="s">
        <v>794</v>
      </c>
      <c r="K25" s="1934"/>
      <c r="L25" s="1962"/>
    </row>
    <row r="26" spans="1:12" ht="31.7" customHeight="1">
      <c r="A26" s="1919">
        <v>7</v>
      </c>
      <c r="B26" s="1972" t="s">
        <v>1594</v>
      </c>
      <c r="C26" s="1973"/>
      <c r="D26" s="1362" t="s">
        <v>1348</v>
      </c>
      <c r="E26" s="1978" t="s">
        <v>1587</v>
      </c>
      <c r="F26" s="1979"/>
      <c r="G26" s="1980"/>
      <c r="H26" s="1987"/>
      <c r="I26" s="946"/>
      <c r="J26" s="680" t="s">
        <v>792</v>
      </c>
      <c r="K26" s="1932" t="s">
        <v>751</v>
      </c>
      <c r="L26" s="686"/>
    </row>
    <row r="27" spans="1:12" ht="31.7" customHeight="1">
      <c r="A27" s="1919"/>
      <c r="B27" s="1974"/>
      <c r="C27" s="1975"/>
      <c r="D27" s="1409"/>
      <c r="E27" s="1981"/>
      <c r="F27" s="1982"/>
      <c r="G27" s="1983"/>
      <c r="H27" s="1988"/>
      <c r="I27" s="947"/>
      <c r="J27" s="683" t="s">
        <v>793</v>
      </c>
      <c r="K27" s="1933"/>
      <c r="L27" s="1990"/>
    </row>
    <row r="28" spans="1:12" ht="31.7" customHeight="1">
      <c r="A28" s="1919"/>
      <c r="B28" s="1976"/>
      <c r="C28" s="1977"/>
      <c r="D28" s="1363"/>
      <c r="E28" s="1984"/>
      <c r="F28" s="1985"/>
      <c r="G28" s="1986"/>
      <c r="H28" s="1989"/>
      <c r="I28" s="948"/>
      <c r="J28" s="685" t="s">
        <v>794</v>
      </c>
      <c r="K28" s="1934"/>
      <c r="L28" s="1962"/>
    </row>
    <row r="29" spans="1:12" ht="31.7" customHeight="1">
      <c r="A29" s="1919">
        <v>8</v>
      </c>
      <c r="B29" s="1972" t="s">
        <v>1595</v>
      </c>
      <c r="C29" s="1973"/>
      <c r="D29" s="1362" t="s">
        <v>1348</v>
      </c>
      <c r="E29" s="1978" t="s">
        <v>1588</v>
      </c>
      <c r="F29" s="1979"/>
      <c r="G29" s="1980"/>
      <c r="H29" s="1987"/>
      <c r="I29" s="946"/>
      <c r="J29" s="680" t="s">
        <v>792</v>
      </c>
      <c r="K29" s="1932"/>
      <c r="L29" s="686"/>
    </row>
    <row r="30" spans="1:12" ht="31.7" customHeight="1">
      <c r="A30" s="1919"/>
      <c r="B30" s="1974"/>
      <c r="C30" s="1975"/>
      <c r="D30" s="1409"/>
      <c r="E30" s="1981"/>
      <c r="F30" s="1982"/>
      <c r="G30" s="1983"/>
      <c r="H30" s="1988"/>
      <c r="I30" s="947"/>
      <c r="J30" s="683" t="s">
        <v>793</v>
      </c>
      <c r="K30" s="1933"/>
      <c r="L30" s="1990"/>
    </row>
    <row r="31" spans="1:12" ht="31.7" customHeight="1">
      <c r="A31" s="1919"/>
      <c r="B31" s="1976"/>
      <c r="C31" s="1977"/>
      <c r="D31" s="1363"/>
      <c r="E31" s="1984"/>
      <c r="F31" s="1985"/>
      <c r="G31" s="1986"/>
      <c r="H31" s="1989"/>
      <c r="I31" s="948"/>
      <c r="J31" s="685" t="s">
        <v>794</v>
      </c>
      <c r="K31" s="1934"/>
      <c r="L31" s="1962"/>
    </row>
    <row r="32" spans="1:12" ht="31.7" customHeight="1">
      <c r="A32" s="1919">
        <v>9</v>
      </c>
      <c r="B32" s="1972" t="s">
        <v>1592</v>
      </c>
      <c r="C32" s="1973"/>
      <c r="D32" s="1362" t="s">
        <v>1347</v>
      </c>
      <c r="E32" s="1978" t="s">
        <v>1589</v>
      </c>
      <c r="F32" s="1979"/>
      <c r="G32" s="1980"/>
      <c r="H32" s="1987"/>
      <c r="I32" s="946"/>
      <c r="J32" s="680" t="s">
        <v>792</v>
      </c>
      <c r="K32" s="1932"/>
      <c r="L32" s="686"/>
    </row>
    <row r="33" spans="1:12" ht="31.7" customHeight="1">
      <c r="A33" s="1919"/>
      <c r="B33" s="1974"/>
      <c r="C33" s="1975"/>
      <c r="D33" s="1409"/>
      <c r="E33" s="1981"/>
      <c r="F33" s="1982"/>
      <c r="G33" s="1983"/>
      <c r="H33" s="1988"/>
      <c r="I33" s="947"/>
      <c r="J33" s="683" t="s">
        <v>793</v>
      </c>
      <c r="K33" s="1933"/>
      <c r="L33" s="1990"/>
    </row>
    <row r="34" spans="1:12" ht="31.7" customHeight="1">
      <c r="A34" s="1919"/>
      <c r="B34" s="1976"/>
      <c r="C34" s="1977"/>
      <c r="D34" s="1363"/>
      <c r="E34" s="1984"/>
      <c r="F34" s="1985"/>
      <c r="G34" s="1986"/>
      <c r="H34" s="1989"/>
      <c r="I34" s="948"/>
      <c r="J34" s="685" t="s">
        <v>794</v>
      </c>
      <c r="K34" s="1934"/>
      <c r="L34" s="1962"/>
    </row>
    <row r="35" spans="1:12" ht="31.7" customHeight="1">
      <c r="A35" s="1919">
        <v>10</v>
      </c>
      <c r="B35" s="1935" t="s">
        <v>1593</v>
      </c>
      <c r="C35" s="1936"/>
      <c r="D35" s="1920" t="s">
        <v>1347</v>
      </c>
      <c r="E35" s="1923" t="s">
        <v>1590</v>
      </c>
      <c r="F35" s="1190"/>
      <c r="G35" s="1924"/>
      <c r="H35" s="1929">
        <v>4</v>
      </c>
      <c r="I35" s="679" t="s">
        <v>751</v>
      </c>
      <c r="J35" s="680" t="s">
        <v>792</v>
      </c>
      <c r="K35" s="1929"/>
      <c r="L35" s="686"/>
    </row>
    <row r="36" spans="1:12" ht="31.7" customHeight="1">
      <c r="A36" s="1991"/>
      <c r="B36" s="1937"/>
      <c r="C36" s="1938"/>
      <c r="D36" s="1921"/>
      <c r="E36" s="1925"/>
      <c r="F36" s="1207"/>
      <c r="G36" s="1926"/>
      <c r="H36" s="1930"/>
      <c r="I36" s="682" t="s">
        <v>751</v>
      </c>
      <c r="J36" s="683" t="s">
        <v>793</v>
      </c>
      <c r="K36" s="1930"/>
      <c r="L36" s="1990"/>
    </row>
    <row r="37" spans="1:12" ht="31.7" customHeight="1" thickBot="1">
      <c r="A37" s="1992"/>
      <c r="B37" s="1993"/>
      <c r="C37" s="1994"/>
      <c r="D37" s="1995"/>
      <c r="E37" s="1996"/>
      <c r="F37" s="1997"/>
      <c r="G37" s="1998"/>
      <c r="H37" s="1999"/>
      <c r="I37" s="687"/>
      <c r="J37" s="688" t="s">
        <v>794</v>
      </c>
      <c r="K37" s="1999"/>
      <c r="L37" s="2000"/>
    </row>
    <row r="38" spans="1:12" ht="6.75" customHeight="1">
      <c r="B38" s="302"/>
      <c r="C38" s="302"/>
      <c r="D38" s="689"/>
      <c r="E38" s="690"/>
      <c r="F38" s="689"/>
      <c r="G38" s="689"/>
      <c r="H38" s="689"/>
      <c r="I38" s="689"/>
      <c r="J38" s="689"/>
      <c r="K38" s="302"/>
      <c r="L38" s="302"/>
    </row>
    <row r="39" spans="1:12" ht="18" customHeight="1">
      <c r="A39" s="2002" t="s">
        <v>805</v>
      </c>
      <c r="B39" s="2002"/>
      <c r="C39" s="2002"/>
      <c r="D39" s="2002"/>
      <c r="E39" s="2002"/>
      <c r="F39" s="2002"/>
      <c r="G39" s="2002"/>
      <c r="H39" s="2002"/>
      <c r="I39" s="2002"/>
      <c r="J39" s="2002"/>
      <c r="K39" s="2002"/>
      <c r="L39" s="2002"/>
    </row>
    <row r="40" spans="1:12" ht="18" customHeight="1">
      <c r="A40" s="2001" t="s">
        <v>803</v>
      </c>
      <c r="B40" s="2001"/>
      <c r="C40" s="2001"/>
      <c r="D40" s="2001"/>
      <c r="E40" s="2001"/>
      <c r="F40" s="2001"/>
      <c r="G40" s="2001"/>
      <c r="H40" s="2001"/>
      <c r="I40" s="2001"/>
      <c r="J40" s="2001"/>
      <c r="K40" s="2001"/>
      <c r="L40" s="2001"/>
    </row>
    <row r="41" spans="1:12" ht="18" customHeight="1">
      <c r="A41" s="2001" t="s">
        <v>799</v>
      </c>
      <c r="B41" s="2001"/>
      <c r="C41" s="2001"/>
      <c r="D41" s="2001"/>
      <c r="E41" s="2001"/>
      <c r="F41" s="2001"/>
      <c r="G41" s="2001"/>
      <c r="H41" s="2001"/>
      <c r="I41" s="2001"/>
      <c r="J41" s="2001"/>
      <c r="K41" s="2001"/>
      <c r="L41" s="2001"/>
    </row>
    <row r="42" spans="1:12" ht="18" customHeight="1">
      <c r="A42" s="2001" t="s">
        <v>1355</v>
      </c>
      <c r="B42" s="2001"/>
      <c r="C42" s="2001"/>
      <c r="D42" s="2001"/>
      <c r="E42" s="2001"/>
      <c r="F42" s="2001"/>
      <c r="G42" s="2001"/>
      <c r="H42" s="2001"/>
      <c r="I42" s="2001"/>
      <c r="J42" s="2001"/>
      <c r="K42" s="2001"/>
      <c r="L42" s="2001"/>
    </row>
    <row r="43" spans="1:12" ht="18" customHeight="1">
      <c r="A43" s="2004" t="s">
        <v>1354</v>
      </c>
      <c r="B43" s="2004"/>
      <c r="C43" s="2004"/>
      <c r="D43" s="2004"/>
      <c r="E43" s="2004"/>
      <c r="F43" s="2004"/>
      <c r="G43" s="2004"/>
      <c r="H43" s="2004"/>
      <c r="I43" s="2004"/>
      <c r="J43" s="2004"/>
      <c r="K43" s="2004"/>
      <c r="L43" s="2004"/>
    </row>
    <row r="44" spans="1:12" ht="18" customHeight="1">
      <c r="A44" s="2001" t="s">
        <v>1388</v>
      </c>
      <c r="B44" s="2001"/>
      <c r="C44" s="2001"/>
      <c r="D44" s="2001"/>
      <c r="E44" s="2001"/>
      <c r="F44" s="2001"/>
      <c r="G44" s="2001"/>
      <c r="H44" s="2001"/>
      <c r="I44" s="2001"/>
      <c r="J44" s="2001"/>
      <c r="K44" s="2001"/>
      <c r="L44" s="2001"/>
    </row>
    <row r="45" spans="1:12" ht="18" customHeight="1">
      <c r="A45" s="2001" t="s">
        <v>1353</v>
      </c>
      <c r="B45" s="2001"/>
      <c r="C45" s="2001"/>
      <c r="D45" s="2001"/>
      <c r="E45" s="2001"/>
      <c r="F45" s="2001"/>
      <c r="G45" s="2001"/>
      <c r="H45" s="2001"/>
      <c r="I45" s="2001"/>
      <c r="J45" s="2001"/>
      <c r="K45" s="2001"/>
      <c r="L45" s="2001"/>
    </row>
    <row r="46" spans="1:12" ht="18" customHeight="1">
      <c r="A46" s="2001" t="s">
        <v>790</v>
      </c>
      <c r="B46" s="2001"/>
      <c r="C46" s="2001"/>
      <c r="D46" s="2001"/>
      <c r="E46" s="2001"/>
      <c r="F46" s="2001"/>
      <c r="G46" s="2001"/>
      <c r="H46" s="2001"/>
      <c r="I46" s="2001"/>
      <c r="J46" s="2001"/>
      <c r="K46" s="2001"/>
      <c r="L46" s="2001"/>
    </row>
    <row r="47" spans="1:12" ht="18" customHeight="1">
      <c r="A47" s="2001" t="s">
        <v>1352</v>
      </c>
      <c r="B47" s="2001"/>
      <c r="C47" s="2001"/>
      <c r="D47" s="2001"/>
      <c r="E47" s="2001"/>
      <c r="F47" s="2001"/>
      <c r="G47" s="2001"/>
      <c r="H47" s="2001"/>
      <c r="I47" s="2001"/>
      <c r="J47" s="2001"/>
      <c r="K47" s="2001"/>
      <c r="L47" s="2001"/>
    </row>
    <row r="48" spans="1:12" ht="18" customHeight="1">
      <c r="A48" s="2001" t="s">
        <v>800</v>
      </c>
      <c r="B48" s="2001"/>
      <c r="C48" s="2001"/>
      <c r="D48" s="2001"/>
      <c r="E48" s="2001"/>
      <c r="F48" s="2001"/>
      <c r="G48" s="2001"/>
      <c r="H48" s="2001"/>
      <c r="I48" s="2001"/>
      <c r="J48" s="2001"/>
      <c r="K48" s="2001"/>
      <c r="L48" s="2001"/>
    </row>
    <row r="49" spans="1:12" ht="18" customHeight="1">
      <c r="A49" s="2001" t="s">
        <v>801</v>
      </c>
      <c r="B49" s="2001"/>
      <c r="C49" s="2001"/>
      <c r="D49" s="2001"/>
      <c r="E49" s="2001"/>
      <c r="F49" s="2001"/>
      <c r="G49" s="2001"/>
      <c r="H49" s="2001"/>
      <c r="I49" s="2001"/>
      <c r="J49" s="2001"/>
      <c r="K49" s="2001"/>
      <c r="L49" s="2001"/>
    </row>
    <row r="50" spans="1:12" ht="18" customHeight="1">
      <c r="A50" s="2001" t="s">
        <v>804</v>
      </c>
      <c r="B50" s="2001"/>
      <c r="C50" s="2001"/>
      <c r="D50" s="2001"/>
      <c r="E50" s="2001"/>
      <c r="F50" s="2001"/>
      <c r="G50" s="2001"/>
      <c r="H50" s="2001"/>
      <c r="I50" s="2001"/>
      <c r="J50" s="2001"/>
      <c r="K50" s="2001"/>
      <c r="L50" s="2001"/>
    </row>
    <row r="51" spans="1:12" ht="18" customHeight="1">
      <c r="A51" s="2003" t="s">
        <v>1173</v>
      </c>
      <c r="B51" s="2003"/>
      <c r="C51" s="2003"/>
      <c r="D51" s="2003"/>
      <c r="E51" s="2003"/>
      <c r="F51" s="2003"/>
      <c r="G51" s="2003"/>
      <c r="H51" s="2003"/>
      <c r="I51" s="2003"/>
      <c r="J51" s="2003"/>
      <c r="K51" s="2003"/>
      <c r="L51" s="2003"/>
    </row>
    <row r="52" spans="1:12" ht="18" customHeight="1">
      <c r="A52" s="2001" t="s">
        <v>1162</v>
      </c>
      <c r="B52" s="2001"/>
      <c r="C52" s="2001"/>
      <c r="D52" s="2001"/>
      <c r="E52" s="2001"/>
      <c r="F52" s="2001"/>
      <c r="G52" s="2001"/>
      <c r="H52" s="2001"/>
      <c r="I52" s="2001"/>
      <c r="J52" s="2001"/>
      <c r="K52" s="2001"/>
      <c r="L52" s="2001"/>
    </row>
    <row r="53" spans="1:12" ht="18.75" customHeight="1">
      <c r="A53" s="2001" t="s">
        <v>1149</v>
      </c>
      <c r="B53" s="2001"/>
      <c r="C53" s="2001"/>
      <c r="D53" s="2001"/>
      <c r="E53" s="2001"/>
      <c r="F53" s="2001"/>
      <c r="G53" s="2001"/>
      <c r="H53" s="2001"/>
      <c r="I53" s="2001"/>
      <c r="J53" s="2001"/>
      <c r="K53" s="2001"/>
      <c r="L53" s="2001"/>
    </row>
    <row r="54" spans="1:12" ht="15" customHeight="1">
      <c r="A54" s="2001" t="s">
        <v>808</v>
      </c>
      <c r="B54" s="2001"/>
      <c r="C54" s="2001"/>
      <c r="D54" s="2001"/>
      <c r="E54" s="2001"/>
      <c r="F54" s="2001"/>
      <c r="G54" s="2001"/>
      <c r="H54" s="2001"/>
      <c r="I54" s="2001"/>
      <c r="J54" s="2001"/>
      <c r="K54" s="2001"/>
      <c r="L54" s="2001"/>
    </row>
    <row r="55" spans="1:12" ht="15" customHeight="1">
      <c r="A55" s="2001"/>
      <c r="B55" s="2001"/>
      <c r="C55" s="2001"/>
      <c r="D55" s="2001"/>
      <c r="E55" s="2001"/>
      <c r="F55" s="2001"/>
      <c r="G55" s="2001"/>
      <c r="H55" s="2001"/>
      <c r="I55" s="2001"/>
      <c r="J55" s="2001"/>
      <c r="K55" s="2001"/>
      <c r="L55" s="2001"/>
    </row>
    <row r="56" spans="1:12" ht="15" customHeight="1">
      <c r="A56" s="2001" t="s">
        <v>795</v>
      </c>
      <c r="B56" s="2001"/>
      <c r="C56" s="2001"/>
      <c r="D56" s="2001"/>
      <c r="E56" s="2001"/>
      <c r="F56" s="2001"/>
      <c r="G56" s="2001"/>
      <c r="H56" s="2001"/>
      <c r="I56" s="2001"/>
      <c r="J56" s="2001"/>
      <c r="K56" s="2001"/>
      <c r="L56" s="2001"/>
    </row>
    <row r="57" spans="1:12" ht="15" customHeight="1">
      <c r="A57" s="2001" t="s">
        <v>796</v>
      </c>
      <c r="B57" s="2001"/>
      <c r="C57" s="2001"/>
      <c r="D57" s="2001"/>
      <c r="E57" s="2001"/>
      <c r="F57" s="2001"/>
      <c r="G57" s="2001"/>
      <c r="H57" s="2001"/>
      <c r="I57" s="2001"/>
      <c r="J57" s="2001"/>
      <c r="K57" s="2001"/>
      <c r="L57" s="2001"/>
    </row>
    <row r="58" spans="1:12" ht="15" customHeight="1">
      <c r="A58" s="2001" t="s">
        <v>797</v>
      </c>
      <c r="B58" s="2001"/>
      <c r="C58" s="2001"/>
      <c r="D58" s="2001"/>
      <c r="E58" s="2001"/>
      <c r="F58" s="2001"/>
      <c r="G58" s="2001"/>
      <c r="H58" s="2001"/>
      <c r="I58" s="2001"/>
      <c r="J58" s="2001"/>
      <c r="K58" s="2001"/>
      <c r="L58" s="2001"/>
    </row>
    <row r="59" spans="1:12" ht="15" customHeight="1">
      <c r="A59" s="2001" t="s">
        <v>798</v>
      </c>
      <c r="B59" s="2001"/>
      <c r="C59" s="2001"/>
      <c r="D59" s="2001"/>
      <c r="E59" s="2001"/>
      <c r="F59" s="2001"/>
      <c r="G59" s="2001"/>
      <c r="H59" s="2001"/>
      <c r="I59" s="2001"/>
      <c r="J59" s="2001"/>
      <c r="K59" s="2001"/>
      <c r="L59" s="2001"/>
    </row>
    <row r="60" spans="1:12" ht="15" customHeight="1">
      <c r="A60" s="2001"/>
      <c r="B60" s="2001"/>
      <c r="C60" s="2001"/>
      <c r="D60" s="2001"/>
      <c r="E60" s="2001"/>
      <c r="F60" s="2001"/>
      <c r="G60" s="2001"/>
      <c r="H60" s="2001"/>
      <c r="I60" s="2001"/>
      <c r="J60" s="2001"/>
      <c r="K60" s="2001"/>
      <c r="L60" s="2001"/>
    </row>
    <row r="61" spans="1:12" ht="14.25">
      <c r="A61" s="691"/>
      <c r="B61" s="691"/>
      <c r="C61" s="691"/>
      <c r="D61" s="691"/>
      <c r="E61" s="691"/>
      <c r="F61" s="691"/>
      <c r="G61" s="691"/>
      <c r="H61" s="691"/>
      <c r="I61" s="691"/>
      <c r="J61" s="691"/>
      <c r="K61" s="691"/>
      <c r="L61" s="691"/>
    </row>
    <row r="62" spans="1:12" ht="14.25">
      <c r="A62" s="691"/>
      <c r="B62" s="691"/>
      <c r="C62" s="691"/>
      <c r="D62" s="691"/>
      <c r="E62" s="691"/>
      <c r="F62" s="691"/>
      <c r="G62" s="691"/>
      <c r="H62" s="691"/>
      <c r="I62" s="691"/>
      <c r="J62" s="691"/>
      <c r="K62" s="691"/>
      <c r="L62" s="692"/>
    </row>
    <row r="63" spans="1:12">
      <c r="A63" s="613"/>
      <c r="B63" s="613"/>
      <c r="C63" s="613"/>
      <c r="D63" s="613"/>
      <c r="E63" s="613"/>
      <c r="F63" s="613"/>
      <c r="G63" s="613"/>
      <c r="H63" s="613"/>
      <c r="I63" s="613"/>
      <c r="J63" s="613"/>
      <c r="K63" s="613"/>
      <c r="L63" s="613"/>
    </row>
    <row r="64" spans="1:12">
      <c r="A64" s="613"/>
      <c r="B64" s="613"/>
      <c r="C64" s="613"/>
      <c r="D64" s="613"/>
      <c r="E64" s="613"/>
      <c r="F64" s="613"/>
      <c r="G64" s="613"/>
      <c r="H64" s="613"/>
      <c r="I64" s="613"/>
      <c r="J64" s="613"/>
      <c r="K64" s="613"/>
      <c r="L64" s="613"/>
    </row>
    <row r="65" spans="1:13">
      <c r="A65" s="613"/>
      <c r="B65" s="613"/>
      <c r="C65" s="613"/>
      <c r="D65" s="613"/>
      <c r="E65" s="613"/>
      <c r="F65" s="613"/>
      <c r="G65" s="613"/>
      <c r="H65" s="613"/>
      <c r="I65" s="613"/>
      <c r="J65" s="613"/>
      <c r="K65" s="613"/>
      <c r="L65" s="613"/>
    </row>
    <row r="66" spans="1:13">
      <c r="A66" s="613"/>
      <c r="B66" s="613"/>
      <c r="C66" s="613"/>
      <c r="D66" s="613"/>
      <c r="E66" s="613"/>
      <c r="F66" s="613"/>
      <c r="G66" s="613"/>
      <c r="H66" s="613"/>
      <c r="I66" s="613"/>
      <c r="J66" s="613"/>
      <c r="K66" s="613"/>
      <c r="L66" s="613"/>
      <c r="M66" s="613"/>
    </row>
    <row r="67" spans="1:13">
      <c r="A67" s="613"/>
      <c r="B67" s="613"/>
      <c r="C67" s="613"/>
      <c r="D67" s="613"/>
      <c r="E67" s="613"/>
      <c r="F67" s="613"/>
      <c r="G67" s="613"/>
      <c r="H67" s="613"/>
      <c r="I67" s="613"/>
      <c r="J67" s="613"/>
      <c r="K67" s="613"/>
      <c r="L67" s="613"/>
      <c r="M67" s="613"/>
    </row>
    <row r="68" spans="1:13">
      <c r="A68" s="613"/>
      <c r="B68" s="613"/>
      <c r="C68" s="613"/>
      <c r="D68" s="613"/>
      <c r="E68" s="613"/>
      <c r="F68" s="613"/>
      <c r="G68" s="613"/>
      <c r="H68" s="613"/>
      <c r="I68" s="613"/>
      <c r="J68" s="613"/>
      <c r="K68" s="613"/>
      <c r="L68" s="613"/>
      <c r="M68" s="613"/>
    </row>
    <row r="69" spans="1:13">
      <c r="A69" s="613"/>
      <c r="B69" s="613"/>
      <c r="C69" s="613"/>
      <c r="D69" s="613"/>
      <c r="E69" s="613"/>
      <c r="F69" s="613"/>
      <c r="G69" s="613"/>
      <c r="H69" s="613"/>
      <c r="I69" s="613"/>
      <c r="J69" s="613"/>
      <c r="K69" s="613"/>
      <c r="L69" s="613"/>
      <c r="M69" s="613"/>
    </row>
    <row r="70" spans="1:13">
      <c r="A70" s="613"/>
      <c r="B70" s="613"/>
      <c r="C70" s="613"/>
      <c r="D70" s="613"/>
      <c r="E70" s="613"/>
      <c r="F70" s="613"/>
      <c r="G70" s="613"/>
      <c r="H70" s="613"/>
      <c r="I70" s="613"/>
      <c r="J70" s="613"/>
      <c r="K70" s="613"/>
      <c r="L70" s="613"/>
      <c r="M70" s="613"/>
    </row>
    <row r="71" spans="1:13">
      <c r="A71" s="613"/>
      <c r="B71" s="613"/>
      <c r="C71" s="613"/>
      <c r="D71" s="613"/>
      <c r="E71" s="613"/>
      <c r="F71" s="613"/>
      <c r="G71" s="613"/>
      <c r="H71" s="613"/>
      <c r="I71" s="613"/>
      <c r="J71" s="613"/>
      <c r="K71" s="613"/>
      <c r="L71" s="613"/>
      <c r="M71" s="613"/>
    </row>
    <row r="72" spans="1:13">
      <c r="A72" s="613"/>
      <c r="B72" s="613"/>
      <c r="C72" s="613"/>
      <c r="D72" s="613"/>
      <c r="E72" s="613"/>
      <c r="F72" s="613"/>
      <c r="G72" s="613"/>
      <c r="H72" s="613"/>
      <c r="I72" s="613"/>
      <c r="J72" s="613"/>
      <c r="K72" s="613"/>
      <c r="L72" s="613"/>
      <c r="M72" s="613"/>
    </row>
    <row r="73" spans="1:13">
      <c r="A73" s="613"/>
      <c r="B73" s="613"/>
      <c r="C73" s="613"/>
      <c r="D73" s="613"/>
      <c r="E73" s="613"/>
      <c r="F73" s="613"/>
      <c r="G73" s="613"/>
      <c r="H73" s="613"/>
      <c r="I73" s="613"/>
      <c r="J73" s="613"/>
      <c r="K73" s="613"/>
      <c r="L73" s="613"/>
      <c r="M73" s="613"/>
    </row>
    <row r="74" spans="1:13">
      <c r="A74" s="613"/>
      <c r="B74" s="613"/>
      <c r="C74" s="613"/>
      <c r="D74" s="613"/>
      <c r="E74" s="613"/>
      <c r="F74" s="613"/>
      <c r="G74" s="613"/>
      <c r="H74" s="613"/>
      <c r="I74" s="613"/>
      <c r="J74" s="613"/>
      <c r="K74" s="613"/>
      <c r="L74" s="613"/>
      <c r="M74" s="613"/>
    </row>
    <row r="75" spans="1:13">
      <c r="A75" s="613"/>
      <c r="B75" s="613"/>
      <c r="C75" s="613"/>
      <c r="D75" s="613"/>
      <c r="E75" s="613"/>
      <c r="F75" s="613"/>
      <c r="G75" s="613"/>
      <c r="H75" s="613"/>
      <c r="I75" s="613"/>
      <c r="J75" s="613"/>
      <c r="K75" s="613"/>
      <c r="L75" s="613"/>
      <c r="M75" s="613"/>
    </row>
    <row r="76" spans="1:13">
      <c r="A76" s="613"/>
      <c r="B76" s="613"/>
      <c r="C76" s="613"/>
      <c r="D76" s="613"/>
      <c r="E76" s="613"/>
      <c r="F76" s="613"/>
      <c r="G76" s="613"/>
      <c r="H76" s="613"/>
      <c r="I76" s="613"/>
      <c r="J76" s="613"/>
      <c r="K76" s="613"/>
      <c r="L76" s="613"/>
      <c r="M76" s="613"/>
    </row>
    <row r="77" spans="1:13">
      <c r="A77" s="613"/>
      <c r="B77" s="613"/>
      <c r="C77" s="613"/>
      <c r="D77" s="613"/>
      <c r="E77" s="613"/>
      <c r="F77" s="613"/>
      <c r="G77" s="613"/>
      <c r="H77" s="613"/>
      <c r="I77" s="613"/>
      <c r="J77" s="613"/>
      <c r="K77" s="613"/>
      <c r="L77" s="613"/>
      <c r="M77" s="613"/>
    </row>
    <row r="78" spans="1:13">
      <c r="A78" s="613"/>
      <c r="B78" s="613"/>
      <c r="C78" s="613"/>
      <c r="D78" s="613"/>
      <c r="E78" s="613"/>
      <c r="F78" s="613"/>
      <c r="G78" s="613"/>
      <c r="H78" s="613"/>
      <c r="I78" s="613"/>
      <c r="J78" s="613"/>
      <c r="K78" s="613"/>
      <c r="L78" s="613"/>
      <c r="M78" s="613"/>
    </row>
    <row r="79" spans="1:13">
      <c r="A79" s="613"/>
      <c r="B79" s="613"/>
      <c r="C79" s="613"/>
      <c r="D79" s="613"/>
      <c r="E79" s="613"/>
      <c r="F79" s="613"/>
      <c r="G79" s="613"/>
      <c r="H79" s="613"/>
      <c r="I79" s="613"/>
      <c r="J79" s="613"/>
      <c r="K79" s="613"/>
      <c r="L79" s="613"/>
      <c r="M79" s="613"/>
    </row>
    <row r="80" spans="1:13">
      <c r="A80" s="613"/>
      <c r="B80" s="613"/>
      <c r="C80" s="613"/>
      <c r="D80" s="613"/>
      <c r="E80" s="613"/>
      <c r="F80" s="613"/>
      <c r="G80" s="613"/>
      <c r="H80" s="613"/>
      <c r="I80" s="613"/>
      <c r="J80" s="613"/>
      <c r="K80" s="613"/>
      <c r="L80" s="613"/>
    </row>
    <row r="81" spans="1:12">
      <c r="A81" s="613"/>
      <c r="B81" s="613"/>
      <c r="C81" s="613"/>
      <c r="D81" s="613"/>
      <c r="E81" s="613"/>
      <c r="F81" s="613"/>
      <c r="G81" s="613"/>
      <c r="H81" s="613"/>
      <c r="I81" s="613"/>
      <c r="J81" s="613"/>
      <c r="K81" s="613"/>
      <c r="L81" s="613"/>
    </row>
    <row r="82" spans="1:12">
      <c r="A82" s="613"/>
      <c r="B82" s="613"/>
      <c r="C82" s="613"/>
      <c r="D82" s="613"/>
      <c r="E82" s="613"/>
      <c r="F82" s="613"/>
      <c r="G82" s="613"/>
      <c r="H82" s="613"/>
      <c r="I82" s="613"/>
      <c r="J82" s="613"/>
      <c r="K82" s="613"/>
      <c r="L82" s="613"/>
    </row>
    <row r="83" spans="1:12">
      <c r="A83" s="613"/>
      <c r="B83" s="613"/>
      <c r="C83" s="613"/>
      <c r="D83" s="613"/>
      <c r="E83" s="613"/>
      <c r="F83" s="613"/>
      <c r="G83" s="613"/>
      <c r="H83" s="613"/>
      <c r="I83" s="613"/>
      <c r="J83" s="613"/>
      <c r="K83" s="613"/>
      <c r="L83" s="613"/>
    </row>
    <row r="84" spans="1:12">
      <c r="A84" s="613"/>
      <c r="B84" s="613"/>
      <c r="C84" s="613"/>
      <c r="D84" s="613"/>
      <c r="E84" s="613"/>
      <c r="F84" s="613"/>
      <c r="G84" s="613"/>
      <c r="H84" s="613"/>
      <c r="I84" s="613"/>
      <c r="J84" s="613"/>
      <c r="K84" s="613"/>
      <c r="L84" s="613"/>
    </row>
    <row r="85" spans="1:12">
      <c r="A85" s="613"/>
      <c r="B85" s="613"/>
      <c r="C85" s="613"/>
      <c r="D85" s="613"/>
      <c r="E85" s="613"/>
      <c r="F85" s="613"/>
      <c r="G85" s="613"/>
      <c r="H85" s="613"/>
      <c r="I85" s="613"/>
      <c r="J85" s="613"/>
      <c r="K85" s="613"/>
      <c r="L85" s="613"/>
    </row>
    <row r="86" spans="1:12">
      <c r="A86" s="613"/>
      <c r="B86" s="613"/>
      <c r="C86" s="613"/>
      <c r="D86" s="613"/>
      <c r="E86" s="613"/>
      <c r="F86" s="613"/>
      <c r="G86" s="613"/>
      <c r="H86" s="613"/>
      <c r="I86" s="613"/>
      <c r="J86" s="613"/>
      <c r="K86" s="613"/>
      <c r="L86" s="613"/>
    </row>
    <row r="87" spans="1:12">
      <c r="A87" s="613"/>
      <c r="B87" s="613"/>
      <c r="C87" s="613"/>
      <c r="D87" s="613"/>
      <c r="E87" s="613"/>
      <c r="F87" s="613"/>
      <c r="G87" s="613"/>
      <c r="H87" s="613"/>
      <c r="I87" s="613"/>
      <c r="J87" s="613"/>
      <c r="K87" s="613"/>
      <c r="L87" s="613"/>
    </row>
    <row r="88" spans="1:12">
      <c r="A88" s="613"/>
      <c r="B88" s="613"/>
      <c r="C88" s="613"/>
      <c r="D88" s="613"/>
      <c r="E88" s="613"/>
      <c r="F88" s="613"/>
      <c r="G88" s="613"/>
      <c r="H88" s="613"/>
      <c r="I88" s="613"/>
      <c r="J88" s="613"/>
      <c r="K88" s="613"/>
      <c r="L88" s="613"/>
    </row>
    <row r="89" spans="1:12">
      <c r="A89" s="613"/>
      <c r="B89" s="613"/>
      <c r="C89" s="613"/>
      <c r="D89" s="613"/>
      <c r="E89" s="613"/>
      <c r="F89" s="613"/>
      <c r="G89" s="613"/>
      <c r="H89" s="613"/>
      <c r="I89" s="613"/>
      <c r="J89" s="613"/>
      <c r="K89" s="613"/>
      <c r="L89" s="613"/>
    </row>
    <row r="90" spans="1:12">
      <c r="A90" s="613"/>
      <c r="B90" s="613"/>
      <c r="C90" s="613"/>
      <c r="D90" s="613"/>
      <c r="E90" s="613"/>
      <c r="F90" s="613"/>
      <c r="G90" s="613"/>
      <c r="H90" s="613"/>
      <c r="I90" s="613"/>
      <c r="J90" s="613"/>
      <c r="K90" s="613"/>
      <c r="L90" s="613"/>
    </row>
    <row r="91" spans="1:12">
      <c r="A91" s="613"/>
      <c r="B91" s="613"/>
      <c r="C91" s="613"/>
      <c r="D91" s="613"/>
      <c r="E91" s="613"/>
      <c r="F91" s="613"/>
      <c r="G91" s="613"/>
      <c r="H91" s="613"/>
      <c r="I91" s="613"/>
      <c r="J91" s="613"/>
      <c r="K91" s="613"/>
      <c r="L91" s="613"/>
    </row>
    <row r="92" spans="1:12">
      <c r="A92" s="613"/>
      <c r="B92" s="613"/>
      <c r="C92" s="613"/>
      <c r="D92" s="613"/>
      <c r="E92" s="613"/>
      <c r="F92" s="613"/>
      <c r="G92" s="613"/>
      <c r="H92" s="613"/>
      <c r="I92" s="613"/>
      <c r="J92" s="613"/>
      <c r="K92" s="613"/>
      <c r="L92" s="613"/>
    </row>
    <row r="93" spans="1:12">
      <c r="A93" s="613"/>
      <c r="B93" s="613"/>
      <c r="C93" s="613"/>
      <c r="D93" s="613"/>
      <c r="E93" s="613"/>
      <c r="F93" s="613"/>
      <c r="G93" s="613"/>
      <c r="H93" s="613"/>
      <c r="I93" s="613"/>
      <c r="J93" s="613"/>
      <c r="K93" s="613"/>
      <c r="L93" s="613"/>
    </row>
    <row r="94" spans="1:12">
      <c r="A94" s="613"/>
      <c r="B94" s="613"/>
      <c r="C94" s="613"/>
      <c r="D94" s="613"/>
      <c r="E94" s="613"/>
      <c r="F94" s="613"/>
      <c r="G94" s="613"/>
      <c r="H94" s="613"/>
      <c r="I94" s="613"/>
      <c r="J94" s="613"/>
      <c r="K94" s="613"/>
      <c r="L94" s="613"/>
    </row>
    <row r="95" spans="1:12">
      <c r="A95" s="613"/>
      <c r="B95" s="613"/>
      <c r="C95" s="613"/>
      <c r="D95" s="613"/>
      <c r="E95" s="613"/>
      <c r="F95" s="613"/>
      <c r="G95" s="613"/>
      <c r="H95" s="613"/>
      <c r="I95" s="613"/>
      <c r="J95" s="613"/>
      <c r="K95" s="613"/>
      <c r="L95" s="613"/>
    </row>
    <row r="96" spans="1:12">
      <c r="A96" s="613"/>
      <c r="B96" s="613"/>
      <c r="C96" s="613"/>
      <c r="D96" s="613"/>
      <c r="E96" s="613"/>
      <c r="F96" s="613"/>
      <c r="G96" s="613"/>
      <c r="H96" s="613"/>
      <c r="I96" s="613"/>
      <c r="J96" s="613"/>
      <c r="K96" s="613"/>
      <c r="L96" s="613"/>
    </row>
    <row r="97" spans="1:12">
      <c r="A97" s="613"/>
      <c r="B97" s="613"/>
      <c r="C97" s="613"/>
      <c r="D97" s="613"/>
      <c r="E97" s="613"/>
      <c r="F97" s="613"/>
      <c r="G97" s="613"/>
      <c r="H97" s="613"/>
      <c r="I97" s="613"/>
      <c r="J97" s="613"/>
      <c r="K97" s="613"/>
      <c r="L97" s="613"/>
    </row>
    <row r="98" spans="1:12">
      <c r="A98" s="613"/>
      <c r="B98" s="613"/>
      <c r="C98" s="613"/>
      <c r="D98" s="613"/>
      <c r="E98" s="613"/>
      <c r="F98" s="613"/>
      <c r="G98" s="613"/>
      <c r="H98" s="613"/>
      <c r="I98" s="613"/>
      <c r="J98" s="613"/>
      <c r="K98" s="613"/>
      <c r="L98" s="613"/>
    </row>
    <row r="99" spans="1:12">
      <c r="A99" s="613"/>
      <c r="B99" s="613"/>
      <c r="C99" s="613"/>
      <c r="D99" s="613"/>
      <c r="E99" s="613"/>
      <c r="F99" s="613"/>
      <c r="G99" s="613"/>
      <c r="H99" s="613"/>
      <c r="I99" s="613"/>
      <c r="J99" s="613"/>
      <c r="K99" s="613"/>
      <c r="L99" s="613"/>
    </row>
    <row r="100" spans="1:12">
      <c r="A100" s="613"/>
      <c r="B100" s="613"/>
      <c r="C100" s="613"/>
      <c r="D100" s="613"/>
      <c r="E100" s="613"/>
      <c r="F100" s="613"/>
      <c r="G100" s="613"/>
      <c r="H100" s="613"/>
      <c r="I100" s="613"/>
      <c r="J100" s="613"/>
      <c r="K100" s="613"/>
      <c r="L100" s="613"/>
    </row>
    <row r="101" spans="1:12">
      <c r="A101" s="613"/>
      <c r="B101" s="613"/>
      <c r="C101" s="613"/>
      <c r="D101" s="613"/>
      <c r="E101" s="613"/>
      <c r="F101" s="613"/>
      <c r="G101" s="613"/>
      <c r="H101" s="613"/>
      <c r="I101" s="613"/>
      <c r="J101" s="613"/>
      <c r="K101" s="613"/>
      <c r="L101" s="613"/>
    </row>
    <row r="102" spans="1:12">
      <c r="A102" s="613"/>
      <c r="B102" s="613"/>
      <c r="C102" s="613"/>
      <c r="D102" s="613"/>
      <c r="E102" s="613"/>
      <c r="F102" s="613"/>
      <c r="G102" s="613"/>
      <c r="H102" s="613"/>
      <c r="I102" s="613"/>
      <c r="J102" s="613"/>
      <c r="K102" s="613"/>
      <c r="L102" s="613"/>
    </row>
    <row r="103" spans="1:12">
      <c r="A103" s="613"/>
      <c r="B103" s="613"/>
      <c r="C103" s="613"/>
      <c r="D103" s="613"/>
      <c r="E103" s="613"/>
      <c r="F103" s="613"/>
      <c r="G103" s="613"/>
      <c r="H103" s="613"/>
      <c r="I103" s="613"/>
      <c r="J103" s="613"/>
      <c r="K103" s="613"/>
      <c r="L103" s="613"/>
    </row>
    <row r="104" spans="1:12">
      <c r="A104" s="613"/>
      <c r="B104" s="613"/>
      <c r="C104" s="613"/>
      <c r="D104" s="613"/>
      <c r="E104" s="613"/>
      <c r="F104" s="613"/>
      <c r="G104" s="613"/>
      <c r="H104" s="613"/>
      <c r="I104" s="613"/>
      <c r="J104" s="613"/>
      <c r="K104" s="613"/>
      <c r="L104" s="613"/>
    </row>
    <row r="105" spans="1:12">
      <c r="A105" s="613"/>
      <c r="B105" s="613"/>
      <c r="C105" s="613"/>
      <c r="D105" s="613"/>
      <c r="E105" s="613"/>
      <c r="F105" s="613"/>
      <c r="G105" s="613"/>
      <c r="H105" s="613"/>
      <c r="I105" s="613"/>
      <c r="J105" s="613"/>
      <c r="K105" s="613"/>
      <c r="L105" s="613"/>
    </row>
    <row r="106" spans="1:12">
      <c r="A106" s="613"/>
      <c r="B106" s="613"/>
      <c r="C106" s="613"/>
      <c r="D106" s="613"/>
      <c r="E106" s="613"/>
      <c r="F106" s="613"/>
      <c r="G106" s="613"/>
      <c r="H106" s="613"/>
      <c r="I106" s="613"/>
      <c r="J106" s="613"/>
      <c r="K106" s="613"/>
      <c r="L106" s="613"/>
    </row>
    <row r="107" spans="1:12">
      <c r="A107" s="613"/>
      <c r="B107" s="613"/>
      <c r="C107" s="613"/>
      <c r="D107" s="613"/>
      <c r="E107" s="613"/>
      <c r="F107" s="613"/>
      <c r="G107" s="613"/>
      <c r="H107" s="613"/>
      <c r="I107" s="613"/>
      <c r="J107" s="613"/>
      <c r="K107" s="613"/>
      <c r="L107" s="613"/>
    </row>
    <row r="108" spans="1:12">
      <c r="A108" s="613"/>
      <c r="B108" s="613"/>
      <c r="C108" s="613"/>
      <c r="D108" s="613"/>
      <c r="E108" s="613"/>
      <c r="F108" s="613"/>
      <c r="G108" s="613"/>
      <c r="H108" s="613"/>
      <c r="I108" s="613"/>
      <c r="J108" s="613"/>
      <c r="K108" s="613"/>
      <c r="L108" s="613"/>
    </row>
    <row r="109" spans="1:12">
      <c r="A109" s="613"/>
      <c r="B109" s="613"/>
      <c r="C109" s="613"/>
      <c r="D109" s="613"/>
      <c r="E109" s="613"/>
      <c r="F109" s="613"/>
      <c r="G109" s="613"/>
      <c r="H109" s="613"/>
      <c r="I109" s="613"/>
      <c r="J109" s="613"/>
      <c r="K109" s="613"/>
      <c r="L109" s="613"/>
    </row>
    <row r="110" spans="1:12">
      <c r="A110" s="613"/>
      <c r="B110" s="613"/>
      <c r="C110" s="613"/>
      <c r="D110" s="613"/>
      <c r="E110" s="613"/>
      <c r="F110" s="613"/>
      <c r="G110" s="613"/>
      <c r="H110" s="613"/>
      <c r="I110" s="613"/>
      <c r="J110" s="613"/>
      <c r="K110" s="613"/>
      <c r="L110" s="613"/>
    </row>
    <row r="111" spans="1:12">
      <c r="A111" s="613"/>
      <c r="B111" s="613"/>
      <c r="C111" s="613"/>
      <c r="D111" s="613"/>
      <c r="E111" s="613"/>
      <c r="F111" s="613"/>
      <c r="G111" s="613"/>
      <c r="H111" s="613"/>
      <c r="I111" s="613"/>
      <c r="J111" s="613"/>
      <c r="K111" s="613"/>
      <c r="L111" s="613"/>
    </row>
    <row r="112" spans="1:12">
      <c r="A112" s="613"/>
      <c r="B112" s="613"/>
      <c r="C112" s="613"/>
      <c r="D112" s="613"/>
      <c r="E112" s="613"/>
      <c r="F112" s="613"/>
      <c r="G112" s="613"/>
      <c r="H112" s="613"/>
      <c r="I112" s="613"/>
      <c r="J112" s="613"/>
      <c r="K112" s="613"/>
      <c r="L112" s="613"/>
    </row>
    <row r="113" spans="1:12">
      <c r="A113" s="613"/>
      <c r="B113" s="613"/>
      <c r="C113" s="613"/>
      <c r="D113" s="613"/>
      <c r="E113" s="613"/>
      <c r="F113" s="613"/>
      <c r="G113" s="613"/>
      <c r="H113" s="613"/>
      <c r="I113" s="613"/>
      <c r="J113" s="613"/>
      <c r="K113" s="613"/>
      <c r="L113" s="613"/>
    </row>
    <row r="114" spans="1:12">
      <c r="A114" s="613"/>
      <c r="B114" s="613"/>
      <c r="C114" s="613"/>
      <c r="D114" s="613"/>
      <c r="E114" s="613"/>
      <c r="F114" s="613"/>
      <c r="G114" s="613"/>
      <c r="H114" s="613"/>
      <c r="I114" s="613"/>
      <c r="J114" s="613"/>
      <c r="K114" s="613"/>
      <c r="L114" s="613"/>
    </row>
    <row r="115" spans="1:12">
      <c r="A115" s="613"/>
      <c r="B115" s="613"/>
      <c r="C115" s="613"/>
      <c r="D115" s="613"/>
      <c r="E115" s="613"/>
      <c r="F115" s="613"/>
      <c r="G115" s="613"/>
      <c r="H115" s="613"/>
      <c r="I115" s="613"/>
      <c r="J115" s="613"/>
      <c r="K115" s="613"/>
      <c r="L115" s="613"/>
    </row>
    <row r="116" spans="1:12">
      <c r="A116" s="613"/>
      <c r="B116" s="613"/>
      <c r="C116" s="613"/>
      <c r="D116" s="613"/>
      <c r="E116" s="613"/>
      <c r="F116" s="613"/>
      <c r="G116" s="613"/>
      <c r="H116" s="613"/>
      <c r="I116" s="613"/>
      <c r="J116" s="613"/>
      <c r="K116" s="613"/>
      <c r="L116" s="613"/>
    </row>
    <row r="117" spans="1:12">
      <c r="A117" s="613"/>
      <c r="B117" s="613"/>
      <c r="C117" s="613"/>
      <c r="D117" s="613"/>
      <c r="E117" s="613"/>
      <c r="F117" s="613"/>
      <c r="G117" s="613"/>
      <c r="H117" s="613"/>
      <c r="I117" s="613"/>
      <c r="J117" s="613"/>
      <c r="K117" s="613"/>
      <c r="L117" s="613"/>
    </row>
    <row r="118" spans="1:12">
      <c r="A118" s="613"/>
      <c r="B118" s="613"/>
      <c r="C118" s="613"/>
      <c r="D118" s="613"/>
      <c r="E118" s="613"/>
      <c r="F118" s="613"/>
      <c r="G118" s="613"/>
      <c r="H118" s="613"/>
      <c r="I118" s="613"/>
      <c r="J118" s="613"/>
      <c r="K118" s="613"/>
      <c r="L118" s="613"/>
    </row>
    <row r="119" spans="1:12">
      <c r="A119" s="613"/>
      <c r="B119" s="613"/>
      <c r="C119" s="613"/>
      <c r="D119" s="613"/>
      <c r="E119" s="613"/>
      <c r="F119" s="613"/>
      <c r="G119" s="613"/>
      <c r="H119" s="613"/>
      <c r="I119" s="613"/>
      <c r="J119" s="613"/>
      <c r="K119" s="613"/>
      <c r="L119" s="613"/>
    </row>
    <row r="120" spans="1:12">
      <c r="A120" s="613"/>
      <c r="B120" s="613"/>
      <c r="C120" s="613"/>
      <c r="D120" s="613"/>
      <c r="E120" s="613"/>
      <c r="F120" s="613"/>
      <c r="G120" s="613"/>
      <c r="H120" s="613"/>
      <c r="I120" s="613"/>
      <c r="J120" s="613"/>
      <c r="K120" s="613"/>
      <c r="L120" s="613"/>
    </row>
    <row r="121" spans="1:12">
      <c r="A121" s="613"/>
      <c r="B121" s="613"/>
      <c r="C121" s="613"/>
      <c r="D121" s="613"/>
      <c r="E121" s="613"/>
      <c r="F121" s="613"/>
      <c r="G121" s="613"/>
      <c r="H121" s="613"/>
      <c r="I121" s="613"/>
      <c r="J121" s="613"/>
      <c r="K121" s="613"/>
      <c r="L121" s="613"/>
    </row>
    <row r="122" spans="1:12">
      <c r="A122" s="613"/>
      <c r="B122" s="613"/>
      <c r="C122" s="613"/>
      <c r="D122" s="613"/>
      <c r="E122" s="613"/>
      <c r="F122" s="613"/>
      <c r="G122" s="613"/>
      <c r="H122" s="613"/>
      <c r="I122" s="613"/>
      <c r="J122" s="613"/>
      <c r="K122" s="613"/>
      <c r="L122" s="613"/>
    </row>
    <row r="123" spans="1:12">
      <c r="A123" s="613"/>
      <c r="B123" s="613"/>
      <c r="C123" s="613"/>
      <c r="D123" s="613"/>
      <c r="E123" s="613"/>
      <c r="F123" s="613"/>
      <c r="G123" s="613"/>
      <c r="H123" s="613"/>
      <c r="I123" s="613"/>
      <c r="J123" s="613"/>
      <c r="K123" s="613"/>
      <c r="L123" s="613"/>
    </row>
    <row r="124" spans="1:12">
      <c r="A124" s="613"/>
      <c r="B124" s="613"/>
      <c r="C124" s="613"/>
      <c r="D124" s="613"/>
      <c r="E124" s="613"/>
      <c r="F124" s="613"/>
      <c r="G124" s="613"/>
      <c r="H124" s="613"/>
      <c r="I124" s="613"/>
      <c r="J124" s="613"/>
      <c r="K124" s="613"/>
      <c r="L124" s="613"/>
    </row>
    <row r="125" spans="1:12">
      <c r="A125" s="613"/>
      <c r="B125" s="613"/>
      <c r="C125" s="613"/>
      <c r="D125" s="613"/>
      <c r="E125" s="613"/>
      <c r="F125" s="613"/>
      <c r="G125" s="613"/>
      <c r="H125" s="613"/>
      <c r="I125" s="613"/>
      <c r="J125" s="613"/>
      <c r="K125" s="613"/>
      <c r="L125" s="613"/>
    </row>
    <row r="126" spans="1:12">
      <c r="A126" s="613"/>
      <c r="B126" s="613"/>
      <c r="C126" s="613"/>
      <c r="D126" s="613"/>
      <c r="E126" s="613"/>
      <c r="F126" s="613"/>
      <c r="G126" s="613"/>
      <c r="H126" s="613"/>
      <c r="I126" s="613"/>
      <c r="J126" s="613"/>
      <c r="K126" s="613"/>
      <c r="L126" s="613"/>
    </row>
    <row r="127" spans="1:12">
      <c r="A127" s="613"/>
      <c r="B127" s="613"/>
      <c r="C127" s="613"/>
      <c r="D127" s="613"/>
      <c r="E127" s="613"/>
      <c r="F127" s="613"/>
      <c r="G127" s="613"/>
      <c r="H127" s="613"/>
      <c r="I127" s="613"/>
      <c r="J127" s="613"/>
      <c r="K127" s="613"/>
      <c r="L127" s="613"/>
    </row>
    <row r="128" spans="1:12">
      <c r="A128" s="613"/>
      <c r="B128" s="613"/>
      <c r="C128" s="613"/>
      <c r="D128" s="613"/>
      <c r="E128" s="613"/>
      <c r="F128" s="613"/>
      <c r="G128" s="613"/>
      <c r="H128" s="613"/>
      <c r="I128" s="613"/>
      <c r="J128" s="613"/>
      <c r="K128" s="613"/>
      <c r="L128" s="613"/>
    </row>
    <row r="129" spans="1:12">
      <c r="A129" s="613"/>
      <c r="B129" s="613"/>
      <c r="C129" s="613"/>
      <c r="D129" s="613"/>
      <c r="E129" s="613"/>
      <c r="F129" s="613"/>
      <c r="G129" s="613"/>
      <c r="H129" s="613"/>
      <c r="I129" s="613"/>
      <c r="J129" s="613"/>
      <c r="K129" s="613"/>
      <c r="L129" s="613"/>
    </row>
    <row r="130" spans="1:12">
      <c r="A130" s="613"/>
      <c r="B130" s="613"/>
      <c r="C130" s="613"/>
      <c r="D130" s="613"/>
      <c r="E130" s="613"/>
      <c r="F130" s="613"/>
      <c r="G130" s="613"/>
      <c r="H130" s="613"/>
      <c r="I130" s="613"/>
      <c r="J130" s="613"/>
      <c r="K130" s="613"/>
      <c r="L130" s="613"/>
    </row>
    <row r="131" spans="1:12">
      <c r="A131" s="613"/>
      <c r="B131" s="613"/>
      <c r="C131" s="613"/>
      <c r="D131" s="613"/>
      <c r="E131" s="613"/>
      <c r="F131" s="613"/>
      <c r="G131" s="613"/>
      <c r="H131" s="613"/>
      <c r="I131" s="613"/>
      <c r="J131" s="613"/>
      <c r="K131" s="613"/>
      <c r="L131" s="613"/>
    </row>
    <row r="132" spans="1:12">
      <c r="A132" s="613"/>
      <c r="B132" s="613"/>
      <c r="C132" s="613"/>
      <c r="D132" s="613"/>
      <c r="E132" s="613"/>
      <c r="F132" s="613"/>
      <c r="G132" s="613"/>
      <c r="H132" s="613"/>
      <c r="I132" s="613"/>
      <c r="J132" s="613"/>
      <c r="K132" s="613"/>
      <c r="L132" s="613"/>
    </row>
    <row r="133" spans="1:12">
      <c r="A133" s="613"/>
      <c r="B133" s="613"/>
      <c r="C133" s="613"/>
      <c r="D133" s="613"/>
      <c r="E133" s="613"/>
      <c r="F133" s="613"/>
      <c r="G133" s="613"/>
      <c r="H133" s="613"/>
      <c r="I133" s="613"/>
      <c r="J133" s="613"/>
      <c r="K133" s="613"/>
      <c r="L133" s="613"/>
    </row>
    <row r="134" spans="1:12">
      <c r="A134" s="613"/>
      <c r="B134" s="613"/>
      <c r="C134" s="613"/>
      <c r="D134" s="613"/>
      <c r="E134" s="613"/>
      <c r="F134" s="613"/>
      <c r="G134" s="613"/>
      <c r="H134" s="613"/>
      <c r="I134" s="613"/>
      <c r="J134" s="613"/>
      <c r="K134" s="613"/>
      <c r="L134" s="613"/>
    </row>
    <row r="135" spans="1:12">
      <c r="A135" s="613"/>
      <c r="B135" s="613"/>
      <c r="C135" s="613"/>
      <c r="D135" s="613"/>
      <c r="E135" s="613"/>
      <c r="F135" s="613"/>
      <c r="G135" s="613"/>
      <c r="H135" s="613"/>
      <c r="I135" s="613"/>
      <c r="J135" s="613"/>
      <c r="K135" s="613"/>
      <c r="L135" s="613"/>
    </row>
    <row r="136" spans="1:12">
      <c r="A136" s="613"/>
      <c r="B136" s="613"/>
      <c r="C136" s="613"/>
      <c r="D136" s="613"/>
      <c r="E136" s="613"/>
      <c r="F136" s="613"/>
      <c r="G136" s="613"/>
      <c r="H136" s="613"/>
      <c r="I136" s="613"/>
      <c r="J136" s="613"/>
      <c r="K136" s="613"/>
      <c r="L136" s="613"/>
    </row>
    <row r="137" spans="1:12">
      <c r="A137" s="613"/>
      <c r="B137" s="613"/>
      <c r="C137" s="613"/>
      <c r="D137" s="613"/>
      <c r="E137" s="613"/>
      <c r="F137" s="613"/>
      <c r="G137" s="613"/>
      <c r="H137" s="613"/>
      <c r="I137" s="613"/>
      <c r="J137" s="613"/>
      <c r="K137" s="613"/>
      <c r="L137" s="613"/>
    </row>
    <row r="138" spans="1:12">
      <c r="A138" s="613"/>
      <c r="B138" s="613"/>
      <c r="C138" s="613"/>
      <c r="D138" s="613"/>
      <c r="E138" s="613"/>
      <c r="F138" s="613"/>
      <c r="G138" s="613"/>
      <c r="H138" s="613"/>
      <c r="I138" s="613"/>
      <c r="J138" s="613"/>
      <c r="K138" s="613"/>
      <c r="L138" s="613"/>
    </row>
    <row r="139" spans="1:12">
      <c r="A139" s="613"/>
      <c r="B139" s="613"/>
      <c r="C139" s="613"/>
      <c r="D139" s="613"/>
      <c r="E139" s="613"/>
      <c r="F139" s="613"/>
      <c r="G139" s="613"/>
      <c r="H139" s="613"/>
      <c r="I139" s="613"/>
      <c r="J139" s="613"/>
      <c r="K139" s="613"/>
      <c r="L139" s="613"/>
    </row>
    <row r="140" spans="1:12">
      <c r="A140" s="613"/>
      <c r="B140" s="613"/>
      <c r="C140" s="613"/>
      <c r="D140" s="613"/>
      <c r="E140" s="613"/>
      <c r="F140" s="613"/>
      <c r="G140" s="613"/>
      <c r="H140" s="613"/>
      <c r="I140" s="613"/>
      <c r="J140" s="613"/>
      <c r="K140" s="613"/>
      <c r="L140" s="613"/>
    </row>
    <row r="141" spans="1:12">
      <c r="A141" s="613"/>
      <c r="B141" s="613"/>
      <c r="C141" s="613"/>
      <c r="D141" s="613"/>
      <c r="E141" s="613"/>
      <c r="F141" s="613"/>
      <c r="G141" s="613"/>
      <c r="H141" s="613"/>
      <c r="I141" s="613"/>
      <c r="J141" s="613"/>
      <c r="K141" s="613"/>
      <c r="L141" s="613"/>
    </row>
    <row r="142" spans="1:12">
      <c r="A142" s="613"/>
      <c r="B142" s="613"/>
      <c r="C142" s="613"/>
      <c r="D142" s="613"/>
      <c r="E142" s="613"/>
      <c r="F142" s="613"/>
      <c r="G142" s="613"/>
      <c r="H142" s="613"/>
      <c r="I142" s="613"/>
      <c r="J142" s="613"/>
      <c r="K142" s="613"/>
      <c r="L142" s="613"/>
    </row>
    <row r="143" spans="1:12">
      <c r="A143" s="613"/>
      <c r="B143" s="613"/>
      <c r="C143" s="613"/>
      <c r="D143" s="613"/>
      <c r="E143" s="613"/>
      <c r="F143" s="613"/>
      <c r="G143" s="613"/>
      <c r="H143" s="613"/>
      <c r="I143" s="613"/>
      <c r="J143" s="613"/>
      <c r="K143" s="613"/>
      <c r="L143" s="613"/>
    </row>
    <row r="144" spans="1:12">
      <c r="A144" s="613"/>
      <c r="B144" s="613"/>
      <c r="C144" s="613"/>
      <c r="D144" s="613"/>
      <c r="E144" s="613"/>
      <c r="F144" s="613"/>
      <c r="G144" s="613"/>
      <c r="H144" s="613"/>
      <c r="I144" s="613"/>
      <c r="J144" s="613"/>
      <c r="K144" s="613"/>
      <c r="L144" s="613"/>
    </row>
    <row r="145" spans="1:12">
      <c r="A145" s="613"/>
      <c r="B145" s="613"/>
      <c r="C145" s="613"/>
      <c r="D145" s="613"/>
      <c r="E145" s="613"/>
      <c r="F145" s="613"/>
      <c r="G145" s="613"/>
      <c r="H145" s="613"/>
      <c r="I145" s="613"/>
      <c r="J145" s="613"/>
      <c r="K145" s="613"/>
      <c r="L145" s="613"/>
    </row>
    <row r="146" spans="1:12">
      <c r="A146" s="613"/>
      <c r="B146" s="613"/>
      <c r="C146" s="613"/>
      <c r="D146" s="613"/>
      <c r="E146" s="613"/>
      <c r="F146" s="613"/>
      <c r="G146" s="613"/>
      <c r="H146" s="613"/>
      <c r="I146" s="613"/>
      <c r="J146" s="613"/>
      <c r="K146" s="613"/>
      <c r="L146" s="613"/>
    </row>
    <row r="147" spans="1:12">
      <c r="A147" s="613"/>
      <c r="B147" s="613"/>
      <c r="C147" s="613"/>
      <c r="D147" s="613"/>
      <c r="E147" s="613"/>
      <c r="F147" s="613"/>
      <c r="G147" s="613"/>
      <c r="H147" s="613"/>
      <c r="I147" s="613"/>
      <c r="J147" s="613"/>
      <c r="K147" s="613"/>
      <c r="L147" s="613"/>
    </row>
    <row r="148" spans="1:12">
      <c r="A148" s="613"/>
      <c r="B148" s="613"/>
      <c r="C148" s="613"/>
      <c r="D148" s="613"/>
      <c r="E148" s="613"/>
      <c r="F148" s="613"/>
      <c r="G148" s="613"/>
      <c r="H148" s="613"/>
      <c r="I148" s="613"/>
      <c r="J148" s="613"/>
      <c r="K148" s="613"/>
      <c r="L148" s="613"/>
    </row>
    <row r="149" spans="1:12">
      <c r="A149" s="613"/>
      <c r="B149" s="613"/>
      <c r="C149" s="613"/>
      <c r="D149" s="613"/>
      <c r="E149" s="613"/>
      <c r="F149" s="613"/>
      <c r="G149" s="613"/>
      <c r="H149" s="613"/>
      <c r="I149" s="613"/>
      <c r="J149" s="613"/>
      <c r="K149" s="613"/>
      <c r="L149" s="613"/>
    </row>
    <row r="150" spans="1:12">
      <c r="A150" s="613"/>
      <c r="B150" s="613"/>
      <c r="C150" s="613"/>
      <c r="D150" s="613"/>
      <c r="E150" s="613"/>
      <c r="F150" s="613"/>
      <c r="G150" s="613"/>
      <c r="H150" s="613"/>
      <c r="I150" s="613"/>
      <c r="J150" s="613"/>
      <c r="K150" s="613"/>
      <c r="L150" s="613"/>
    </row>
    <row r="151" spans="1:12">
      <c r="A151" s="693"/>
      <c r="B151" s="693"/>
      <c r="C151" s="693"/>
      <c r="D151" s="693"/>
      <c r="E151" s="693"/>
      <c r="F151" s="693"/>
      <c r="G151" s="693"/>
      <c r="H151" s="693"/>
      <c r="I151" s="693"/>
      <c r="J151" s="693"/>
      <c r="K151" s="693"/>
      <c r="L151" s="693"/>
    </row>
    <row r="152" spans="1:12">
      <c r="A152" s="693"/>
      <c r="B152" s="693"/>
      <c r="C152" s="693"/>
      <c r="D152" s="693"/>
      <c r="E152" s="693"/>
      <c r="F152" s="693"/>
      <c r="G152" s="693"/>
      <c r="H152" s="693"/>
      <c r="I152" s="693"/>
      <c r="J152" s="693"/>
      <c r="K152" s="693"/>
      <c r="L152" s="693"/>
    </row>
    <row r="153" spans="1:12">
      <c r="A153" s="693"/>
      <c r="B153" s="693"/>
      <c r="C153" s="693"/>
      <c r="D153" s="693"/>
      <c r="E153" s="693"/>
      <c r="F153" s="693"/>
      <c r="G153" s="693"/>
      <c r="H153" s="693"/>
      <c r="I153" s="693"/>
      <c r="J153" s="693"/>
      <c r="K153" s="693"/>
      <c r="L153" s="693"/>
    </row>
    <row r="154" spans="1:12">
      <c r="A154" s="693"/>
      <c r="B154" s="693"/>
      <c r="C154" s="693"/>
      <c r="D154" s="693"/>
      <c r="E154" s="693"/>
      <c r="F154" s="693"/>
      <c r="G154" s="693"/>
      <c r="H154" s="693"/>
      <c r="I154" s="693"/>
      <c r="J154" s="693"/>
      <c r="K154" s="693"/>
      <c r="L154" s="693"/>
    </row>
    <row r="155" spans="1:12">
      <c r="A155" s="693"/>
      <c r="B155" s="693"/>
      <c r="C155" s="693"/>
      <c r="D155" s="693"/>
      <c r="E155" s="693"/>
      <c r="F155" s="693"/>
      <c r="G155" s="693"/>
      <c r="H155" s="693"/>
      <c r="I155" s="693"/>
      <c r="J155" s="693"/>
      <c r="K155" s="693"/>
      <c r="L155" s="693"/>
    </row>
    <row r="156" spans="1:12">
      <c r="A156" s="693"/>
      <c r="B156" s="693"/>
      <c r="C156" s="693"/>
      <c r="D156" s="693"/>
      <c r="E156" s="693"/>
      <c r="F156" s="693"/>
      <c r="G156" s="693"/>
      <c r="H156" s="693"/>
      <c r="I156" s="693"/>
      <c r="J156" s="693"/>
      <c r="K156" s="693"/>
      <c r="L156" s="693"/>
    </row>
    <row r="157" spans="1:12">
      <c r="A157" s="693"/>
      <c r="B157" s="693"/>
      <c r="C157" s="693"/>
      <c r="D157" s="693"/>
      <c r="E157" s="693"/>
      <c r="F157" s="693"/>
      <c r="G157" s="693"/>
      <c r="H157" s="693"/>
      <c r="I157" s="693"/>
      <c r="J157" s="693"/>
      <c r="K157" s="693"/>
      <c r="L157" s="693"/>
    </row>
    <row r="158" spans="1:12">
      <c r="A158" s="693"/>
      <c r="B158" s="693"/>
      <c r="C158" s="693"/>
      <c r="D158" s="693"/>
      <c r="E158" s="693"/>
      <c r="F158" s="693"/>
      <c r="G158" s="693"/>
      <c r="H158" s="693"/>
      <c r="I158" s="693"/>
      <c r="J158" s="693"/>
      <c r="K158" s="693"/>
      <c r="L158" s="693"/>
    </row>
    <row r="159" spans="1:12">
      <c r="A159" s="693"/>
      <c r="B159" s="693"/>
      <c r="C159" s="693"/>
      <c r="D159" s="693"/>
      <c r="E159" s="693"/>
      <c r="F159" s="693"/>
      <c r="G159" s="693"/>
      <c r="H159" s="693"/>
      <c r="I159" s="693"/>
      <c r="J159" s="693"/>
      <c r="K159" s="693"/>
      <c r="L159" s="693"/>
    </row>
    <row r="160" spans="1:12">
      <c r="A160" s="693"/>
      <c r="B160" s="693"/>
      <c r="C160" s="693"/>
      <c r="D160" s="693"/>
      <c r="E160" s="693"/>
      <c r="F160" s="693"/>
      <c r="G160" s="693"/>
      <c r="H160" s="693"/>
      <c r="I160" s="693"/>
      <c r="J160" s="693"/>
      <c r="K160" s="693"/>
      <c r="L160" s="693"/>
    </row>
    <row r="161" spans="1:12">
      <c r="A161" s="693"/>
      <c r="B161" s="693"/>
      <c r="C161" s="693"/>
      <c r="D161" s="693"/>
      <c r="E161" s="693"/>
      <c r="F161" s="693"/>
      <c r="G161" s="693"/>
      <c r="H161" s="693"/>
      <c r="I161" s="693"/>
      <c r="J161" s="693"/>
      <c r="K161" s="693"/>
      <c r="L161" s="693"/>
    </row>
    <row r="162" spans="1:12">
      <c r="A162" s="693"/>
      <c r="B162" s="693"/>
      <c r="C162" s="693"/>
      <c r="D162" s="693"/>
      <c r="E162" s="693"/>
      <c r="F162" s="693"/>
      <c r="G162" s="693"/>
      <c r="H162" s="693"/>
      <c r="I162" s="693"/>
      <c r="J162" s="693"/>
      <c r="K162" s="693"/>
      <c r="L162" s="693"/>
    </row>
    <row r="163" spans="1:12">
      <c r="A163" s="693"/>
      <c r="B163" s="693"/>
      <c r="C163" s="693"/>
      <c r="D163" s="693"/>
      <c r="E163" s="693"/>
      <c r="F163" s="693"/>
      <c r="G163" s="693"/>
      <c r="H163" s="693"/>
      <c r="I163" s="693"/>
      <c r="J163" s="693"/>
      <c r="K163" s="693"/>
      <c r="L163" s="693"/>
    </row>
    <row r="164" spans="1:12">
      <c r="A164" s="693"/>
      <c r="B164" s="693"/>
      <c r="C164" s="693"/>
      <c r="D164" s="693"/>
      <c r="E164" s="693"/>
      <c r="F164" s="693"/>
      <c r="G164" s="693"/>
      <c r="H164" s="693"/>
      <c r="I164" s="693"/>
      <c r="J164" s="693"/>
      <c r="K164" s="693"/>
      <c r="L164" s="693"/>
    </row>
    <row r="165" spans="1:12">
      <c r="A165" s="693"/>
      <c r="B165" s="693"/>
      <c r="C165" s="693"/>
      <c r="D165" s="693"/>
      <c r="E165" s="693"/>
      <c r="F165" s="693"/>
      <c r="G165" s="693"/>
      <c r="H165" s="693"/>
      <c r="I165" s="693"/>
      <c r="J165" s="693"/>
      <c r="K165" s="693"/>
      <c r="L165" s="693"/>
    </row>
    <row r="166" spans="1:12">
      <c r="A166" s="693"/>
      <c r="B166" s="693"/>
      <c r="C166" s="693"/>
      <c r="D166" s="693"/>
      <c r="E166" s="693"/>
      <c r="F166" s="693"/>
      <c r="G166" s="693"/>
      <c r="H166" s="693"/>
      <c r="I166" s="693"/>
      <c r="J166" s="693"/>
      <c r="K166" s="693"/>
      <c r="L166" s="693"/>
    </row>
    <row r="167" spans="1:12">
      <c r="A167" s="693"/>
      <c r="B167" s="693"/>
      <c r="C167" s="693"/>
      <c r="D167" s="693"/>
      <c r="E167" s="693"/>
      <c r="F167" s="693"/>
      <c r="G167" s="693"/>
      <c r="H167" s="693"/>
      <c r="I167" s="693"/>
      <c r="J167" s="693"/>
      <c r="K167" s="693"/>
      <c r="L167" s="693"/>
    </row>
    <row r="168" spans="1:12">
      <c r="A168" s="693"/>
      <c r="B168" s="693"/>
      <c r="C168" s="693"/>
      <c r="D168" s="693"/>
      <c r="E168" s="693"/>
      <c r="F168" s="693"/>
      <c r="G168" s="693"/>
      <c r="H168" s="693"/>
      <c r="I168" s="693"/>
      <c r="J168" s="693"/>
      <c r="K168" s="693"/>
      <c r="L168" s="693"/>
    </row>
    <row r="169" spans="1:12">
      <c r="A169" s="693"/>
      <c r="B169" s="693"/>
      <c r="C169" s="693"/>
      <c r="D169" s="693"/>
      <c r="E169" s="693"/>
      <c r="F169" s="693"/>
      <c r="G169" s="693"/>
      <c r="H169" s="693"/>
      <c r="I169" s="693"/>
      <c r="J169" s="693"/>
      <c r="K169" s="693"/>
      <c r="L169" s="693"/>
    </row>
    <row r="170" spans="1:12">
      <c r="A170" s="693"/>
      <c r="B170" s="693"/>
      <c r="C170" s="693"/>
      <c r="D170" s="693"/>
      <c r="E170" s="693"/>
      <c r="F170" s="693"/>
      <c r="G170" s="693"/>
      <c r="H170" s="693"/>
      <c r="I170" s="693"/>
      <c r="J170" s="693"/>
      <c r="K170" s="693"/>
      <c r="L170" s="693"/>
    </row>
    <row r="171" spans="1:12">
      <c r="A171" s="693"/>
      <c r="B171" s="693"/>
      <c r="C171" s="693"/>
      <c r="D171" s="693"/>
      <c r="E171" s="693"/>
      <c r="F171" s="693"/>
      <c r="G171" s="693"/>
      <c r="H171" s="693"/>
      <c r="I171" s="693"/>
      <c r="J171" s="693"/>
      <c r="K171" s="693"/>
      <c r="L171" s="693"/>
    </row>
  </sheetData>
  <mergeCells count="103">
    <mergeCell ref="A49:L49"/>
    <mergeCell ref="A59:L59"/>
    <mergeCell ref="A60:L60"/>
    <mergeCell ref="A55:L55"/>
    <mergeCell ref="A56:L56"/>
    <mergeCell ref="A57:L57"/>
    <mergeCell ref="A58:L58"/>
    <mergeCell ref="A39:L39"/>
    <mergeCell ref="A40:L40"/>
    <mergeCell ref="A41:L41"/>
    <mergeCell ref="A42:L42"/>
    <mergeCell ref="A44:L44"/>
    <mergeCell ref="A45:L45"/>
    <mergeCell ref="A46:L46"/>
    <mergeCell ref="A47:L47"/>
    <mergeCell ref="A48:L48"/>
    <mergeCell ref="A52:L52"/>
    <mergeCell ref="A50:L50"/>
    <mergeCell ref="A51:L51"/>
    <mergeCell ref="A53:L53"/>
    <mergeCell ref="A54:L54"/>
    <mergeCell ref="A43:L43"/>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B14:C16"/>
    <mergeCell ref="D14:D16"/>
    <mergeCell ref="E14:G16"/>
    <mergeCell ref="H14:H16"/>
    <mergeCell ref="K14:K16"/>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9:L10"/>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A11:A13"/>
    <mergeCell ref="D11:D13"/>
    <mergeCell ref="E11:G13"/>
    <mergeCell ref="H11:H13"/>
    <mergeCell ref="K11:K13"/>
    <mergeCell ref="B11:C13"/>
    <mergeCell ref="A2:L2"/>
    <mergeCell ref="K3:L3"/>
    <mergeCell ref="C4:E4"/>
    <mergeCell ref="G4:L4"/>
    <mergeCell ref="A6:A7"/>
    <mergeCell ref="B6:C7"/>
    <mergeCell ref="D6:D7"/>
    <mergeCell ref="E6:G7"/>
    <mergeCell ref="H6:H7"/>
    <mergeCell ref="I6:J7"/>
    <mergeCell ref="K6:K7"/>
    <mergeCell ref="L12:L13"/>
    <mergeCell ref="A8:A10"/>
    <mergeCell ref="B8:C10"/>
    <mergeCell ref="D8:D10"/>
    <mergeCell ref="E8:G10"/>
    <mergeCell ref="H8:H10"/>
    <mergeCell ref="K8:K10"/>
  </mergeCells>
  <phoneticPr fontId="0"/>
  <conditionalFormatting sqref="B8:C37">
    <cfRule type="cellIs" dxfId="290" priority="11" stopIfTrue="1" operator="equal">
      <formula>""</formula>
    </cfRule>
  </conditionalFormatting>
  <conditionalFormatting sqref="D8:D37">
    <cfRule type="cellIs" dxfId="289" priority="9" operator="equal">
      <formula>""</formula>
    </cfRule>
  </conditionalFormatting>
  <conditionalFormatting sqref="E8:I13 E35:I37">
    <cfRule type="cellIs" dxfId="288" priority="34" stopIfTrue="1" operator="equal">
      <formula>""</formula>
    </cfRule>
  </conditionalFormatting>
  <conditionalFormatting sqref="E14:I34">
    <cfRule type="cellIs" dxfId="287" priority="10" stopIfTrue="1" operator="equal">
      <formula>""</formula>
    </cfRule>
  </conditionalFormatting>
  <conditionalFormatting sqref="H14:H34">
    <cfRule type="cellIs" dxfId="286" priority="12" stopIfTrue="1" operator="notEqual">
      <formula>0</formula>
    </cfRule>
  </conditionalFormatting>
  <conditionalFormatting sqref="I14:I16">
    <cfRule type="expression" dxfId="285" priority="7">
      <formula>IF($L$11="《省》",COUNTA($A$8:$L$10),)</formula>
    </cfRule>
  </conditionalFormatting>
  <conditionalFormatting sqref="I17:I19">
    <cfRule type="expression" dxfId="284" priority="6">
      <formula>IF($L$14="《省》",COUNTA($A$8:$L$10),)</formula>
    </cfRule>
  </conditionalFormatting>
  <conditionalFormatting sqref="I20:I22">
    <cfRule type="expression" dxfId="283" priority="5">
      <formula>IF($L$17="《省》",COUNTA($A$8:$L$10),)</formula>
    </cfRule>
  </conditionalFormatting>
  <conditionalFormatting sqref="I23:I25">
    <cfRule type="expression" dxfId="282" priority="4">
      <formula>IF($L$20="《省》",COUNTA($A$8:$L$10),)</formula>
    </cfRule>
  </conditionalFormatting>
  <conditionalFormatting sqref="I26:I28">
    <cfRule type="expression" dxfId="281" priority="3">
      <formula>IF($L$23="《省》",COUNTA($A$8:$L$10),)</formula>
    </cfRule>
  </conditionalFormatting>
  <conditionalFormatting sqref="I29:I31">
    <cfRule type="expression" dxfId="280" priority="2">
      <formula>IF($L$26="《省》",COUNTA($A$8:$L$10),)</formula>
    </cfRule>
  </conditionalFormatting>
  <conditionalFormatting sqref="I32:I34">
    <cfRule type="expression" dxfId="279" priority="1">
      <formula>IF($L$29="《省》",COUNTA($A$8:$L$10),)</formula>
    </cfRule>
  </conditionalFormatting>
  <conditionalFormatting sqref="I8:J10">
    <cfRule type="expression" dxfId="278" priority="33">
      <formula>IF($L$8="《省》",COUNTA($A$8:$L$10),)</formula>
    </cfRule>
  </conditionalFormatting>
  <conditionalFormatting sqref="I11:J13">
    <cfRule type="expression" dxfId="277" priority="29">
      <formula>IF($L$11="《省》",COUNTA($A$8:$L$10),)</formula>
    </cfRule>
  </conditionalFormatting>
  <conditionalFormatting sqref="I35:J37">
    <cfRule type="expression" dxfId="276" priority="13">
      <formula>IF($L$35="《省》",COUNTA($A$8:$L$10),)</formula>
    </cfRule>
  </conditionalFormatting>
  <conditionalFormatting sqref="J14:J16">
    <cfRule type="expression" dxfId="275" priority="27">
      <formula>IF($L$14="《省》",COUNTA($A$8:$L$10),)</formula>
    </cfRule>
  </conditionalFormatting>
  <conditionalFormatting sqref="J17:J19">
    <cfRule type="expression" dxfId="274" priority="25">
      <formula>IF($L$17="《省》",COUNTA($A$8:$L$10),)</formula>
    </cfRule>
  </conditionalFormatting>
  <conditionalFormatting sqref="J20:J22">
    <cfRule type="expression" dxfId="273" priority="23">
      <formula>IF($L$20="《省》",COUNTA($A$8:$L$10),)</formula>
    </cfRule>
  </conditionalFormatting>
  <conditionalFormatting sqref="J23:J25">
    <cfRule type="expression" dxfId="272" priority="21">
      <formula>IF($L$23="《省》",COUNTA($A$8:$L$10),)</formula>
    </cfRule>
  </conditionalFormatting>
  <conditionalFormatting sqref="J26:J28">
    <cfRule type="expression" dxfId="271" priority="19">
      <formula>IF($L$26="《省》",COUNTA($A$8:$L$10),)</formula>
    </cfRule>
  </conditionalFormatting>
  <conditionalFormatting sqref="J29:J31">
    <cfRule type="expression" dxfId="270" priority="17">
      <formula>IF($L$29="《省》",COUNTA($A$8:$L$10),)</formula>
    </cfRule>
  </conditionalFormatting>
  <conditionalFormatting sqref="J32:J34">
    <cfRule type="expression" dxfId="269" priority="15">
      <formula>IF($L$32="《省》",COUNTA($A$8:$L$10),)</formula>
    </cfRule>
  </conditionalFormatting>
  <conditionalFormatting sqref="K8:K37">
    <cfRule type="cellIs" dxfId="268" priority="37" stopIfTrue="1" operator="equal">
      <formula>""</formula>
    </cfRule>
  </conditionalFormatting>
  <conditionalFormatting sqref="K8:L9 K10 K11:L11 K12:K13 K14:L14 K15:K16 K17:L17 K18:K19 K20:L20 K21:K22 K23:L23 K24:K25 K26:L26 K27:K28 K29:L29 K30:K31 K32:L32 K33:K34 K35:L35 K36:K37 H8:H13 H35:H37">
    <cfRule type="cellIs" dxfId="267" priority="38" stopIfTrue="1" operator="notEqual">
      <formula>0</formula>
    </cfRule>
  </conditionalFormatting>
  <conditionalFormatting sqref="K8:L9 K10 K11:L11 K12:K13 K14:L14 K15:K16 K17:L17 K18:K19 K20:L20 K21:K22 K23:L23 K24:K25 K26:L26 K27:K28 K29:L29 K30:K31 K32:L32 K33:K34 K35:L35 K36:K37">
    <cfRule type="cellIs" dxfId="266" priority="36" stopIfTrue="1" operator="equal">
      <formula>""</formula>
    </cfRule>
  </conditionalFormatting>
  <conditionalFormatting sqref="L12">
    <cfRule type="cellIs" dxfId="265" priority="30" stopIfTrue="1" operator="equal">
      <formula>""</formula>
    </cfRule>
  </conditionalFormatting>
  <conditionalFormatting sqref="L15">
    <cfRule type="cellIs" dxfId="264" priority="28" stopIfTrue="1" operator="equal">
      <formula>""</formula>
    </cfRule>
  </conditionalFormatting>
  <conditionalFormatting sqref="L18">
    <cfRule type="cellIs" dxfId="263" priority="26" stopIfTrue="1" operator="equal">
      <formula>""</formula>
    </cfRule>
  </conditionalFormatting>
  <conditionalFormatting sqref="L21">
    <cfRule type="cellIs" dxfId="262" priority="24" stopIfTrue="1" operator="equal">
      <formula>""</formula>
    </cfRule>
  </conditionalFormatting>
  <conditionalFormatting sqref="L24">
    <cfRule type="cellIs" dxfId="261" priority="22" stopIfTrue="1" operator="equal">
      <formula>""</formula>
    </cfRule>
  </conditionalFormatting>
  <conditionalFormatting sqref="L27">
    <cfRule type="cellIs" dxfId="260" priority="20" stopIfTrue="1" operator="equal">
      <formula>""</formula>
    </cfRule>
  </conditionalFormatting>
  <conditionalFormatting sqref="L30">
    <cfRule type="cellIs" dxfId="259" priority="18" stopIfTrue="1" operator="equal">
      <formula>""</formula>
    </cfRule>
  </conditionalFormatting>
  <conditionalFormatting sqref="L33">
    <cfRule type="cellIs" dxfId="258" priority="16" stopIfTrue="1" operator="equal">
      <formula>""</formula>
    </cfRule>
  </conditionalFormatting>
  <conditionalFormatting sqref="L36">
    <cfRule type="cellIs" dxfId="257" priority="14" stopIfTrue="1" operator="equal">
      <formula>""</formula>
    </cfRule>
  </conditionalFormatting>
  <dataValidations count="4">
    <dataValidation type="list" allowBlank="1" showInputMessage="1" showErrorMessage="1" sqref="D8:D37" xr:uid="{00000000-0002-0000-0E00-000000000000}">
      <formula1>"常勤,非常勤"</formula1>
    </dataValidation>
    <dataValidation type="list" allowBlank="1" showInputMessage="1" showErrorMessage="1" sqref="K8:K37 I8:I37" xr:uid="{00000000-0002-0000-0E00-000001000000}">
      <formula1>"✔"</formula1>
    </dataValidation>
    <dataValidation type="list" allowBlank="1" showInputMessage="1" showErrorMessage="1" sqref="H8:H37" xr:uid="{00000000-0002-0000-0E00-000002000000}">
      <formula1>"1, 2, 3, 4,"</formula1>
    </dataValidation>
    <dataValidation type="list" allowBlank="1" showInputMessage="1" showErrorMessage="1" sqref="L14 L17 L8 L11 L32 L29 L26 L23 L20 L35" xr:uid="{00000000-0002-0000-0E00-000003000000}">
      <formula1>"《省》"</formula1>
    </dataValidation>
  </dataValidations>
  <pageMargins left="0.51181102362204722" right="0.51181102362204722" top="0.39370078740157483" bottom="0.15748031496062992" header="0.35433070866141736" footer="0.15748031496062992"/>
  <pageSetup paperSize="9" scale="56" orientation="portrait" r:id="rId1"/>
  <headerFooter scaleWithDoc="0">
    <oddFooter>&amp;R&amp;10
&amp;K01+000（令和７年７月１日以降に申請する訓練科から適用）　</oddFooter>
  </headerFooter>
  <rowBreaks count="1" manualBreakCount="1">
    <brk id="60" max="11"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AB23"/>
  <sheetViews>
    <sheetView view="pageBreakPreview" zoomScale="55" zoomScaleNormal="55" zoomScaleSheetLayoutView="55" zoomScalePageLayoutView="55" workbookViewId="0">
      <selection activeCell="K9" sqref="K9:AA9"/>
    </sheetView>
  </sheetViews>
  <sheetFormatPr defaultColWidth="9" defaultRowHeight="13.5"/>
  <cols>
    <col min="1" max="1" width="4.5" style="51" customWidth="1"/>
    <col min="2" max="2" width="15.625" style="51" customWidth="1"/>
    <col min="3" max="3" width="7.625" style="51" customWidth="1"/>
    <col min="4" max="4" width="19.75" style="51" customWidth="1"/>
    <col min="5" max="5" width="42.625" style="51" customWidth="1"/>
    <col min="6" max="6" width="33.75" style="51" customWidth="1"/>
    <col min="7" max="7" width="7.625" style="51" customWidth="1"/>
    <col min="8" max="8" width="5.5" style="51" customWidth="1"/>
    <col min="9" max="9" width="4.625" style="51" customWidth="1"/>
    <col min="10" max="10" width="5.5" style="51" customWidth="1"/>
    <col min="11" max="11" width="4.625" style="51" customWidth="1"/>
    <col min="12" max="12" width="5.625" style="51" customWidth="1"/>
    <col min="13" max="13" width="7.625" style="51" customWidth="1"/>
    <col min="14" max="14" width="5.5" style="51" customWidth="1"/>
    <col min="15" max="15" width="4.625" style="51" customWidth="1"/>
    <col min="16" max="16" width="5.5" style="51" customWidth="1"/>
    <col min="17" max="17" width="4.625" style="51" customWidth="1"/>
    <col min="18" max="18" width="5.5" style="51" customWidth="1"/>
    <col min="19" max="19" width="4.625" style="51" customWidth="1"/>
    <col min="20" max="20" width="5.5" style="51" customWidth="1"/>
    <col min="21" max="21" width="4.625" style="51" customWidth="1"/>
    <col min="22" max="22" width="5.5" style="51" customWidth="1"/>
    <col min="23" max="23" width="4.625" style="51" customWidth="1"/>
    <col min="24" max="24" width="5.5" style="51" customWidth="1"/>
    <col min="25" max="25" width="4.625" style="51" customWidth="1"/>
    <col min="26" max="26" width="18.25" style="51" customWidth="1"/>
    <col min="27" max="27" width="12.375" style="51" customWidth="1"/>
    <col min="28" max="16384" width="9" style="51"/>
  </cols>
  <sheetData>
    <row r="1" spans="1:28" ht="74.25" customHeight="1">
      <c r="A1" s="652"/>
      <c r="B1" s="652"/>
      <c r="C1" s="652"/>
      <c r="D1" s="652"/>
      <c r="E1" s="652"/>
      <c r="F1" s="652"/>
      <c r="G1" s="652"/>
      <c r="H1" s="652"/>
      <c r="I1" s="652"/>
      <c r="J1" s="652"/>
      <c r="K1" s="652"/>
      <c r="L1" s="652"/>
      <c r="M1" s="652"/>
      <c r="N1" s="652"/>
      <c r="O1" s="652"/>
      <c r="P1" s="652"/>
      <c r="Q1" s="652"/>
      <c r="R1" s="652"/>
      <c r="S1" s="652"/>
      <c r="T1" s="652"/>
      <c r="U1" s="652"/>
      <c r="V1" s="652"/>
      <c r="W1" s="652"/>
      <c r="X1" s="652"/>
      <c r="Y1" s="944"/>
      <c r="Z1" s="2042" t="s">
        <v>318</v>
      </c>
      <c r="AA1" s="2042"/>
    </row>
    <row r="2" spans="1:28" ht="29.25" customHeight="1">
      <c r="A2" s="2043" t="s">
        <v>319</v>
      </c>
      <c r="B2" s="2043"/>
      <c r="C2" s="2043"/>
      <c r="D2" s="2043"/>
      <c r="E2" s="2043"/>
      <c r="F2" s="2043"/>
      <c r="G2" s="2043"/>
      <c r="H2" s="2043"/>
      <c r="I2" s="2043"/>
      <c r="J2" s="2043"/>
      <c r="K2" s="2043"/>
      <c r="L2" s="2043"/>
      <c r="M2" s="2043"/>
      <c r="N2" s="2043"/>
      <c r="O2" s="2043"/>
      <c r="P2" s="2043"/>
      <c r="Q2" s="2043"/>
      <c r="R2" s="2043"/>
      <c r="S2" s="2043"/>
      <c r="T2" s="2043"/>
      <c r="U2" s="2043"/>
      <c r="V2" s="2043"/>
      <c r="W2" s="2043"/>
      <c r="X2" s="2043"/>
      <c r="Y2" s="2043"/>
    </row>
    <row r="3" spans="1:28">
      <c r="A3" s="652"/>
      <c r="B3" s="652"/>
      <c r="C3" s="652"/>
      <c r="D3" s="652"/>
      <c r="E3" s="652"/>
      <c r="F3" s="652"/>
      <c r="G3" s="2044"/>
      <c r="H3" s="2044"/>
      <c r="I3" s="2044"/>
      <c r="J3" s="2044"/>
      <c r="K3" s="2044"/>
      <c r="L3" s="2044"/>
      <c r="M3" s="2044"/>
      <c r="N3" s="2044"/>
      <c r="O3" s="2044"/>
      <c r="P3" s="2044"/>
      <c r="Q3" s="2044"/>
      <c r="R3" s="653"/>
      <c r="S3" s="653"/>
      <c r="T3" s="653"/>
      <c r="U3" s="653"/>
      <c r="V3" s="653"/>
      <c r="W3" s="653"/>
      <c r="X3" s="653"/>
      <c r="Y3" s="945"/>
      <c r="Z3" s="2045" t="s">
        <v>1345</v>
      </c>
      <c r="AA3" s="2045"/>
    </row>
    <row r="4" spans="1:28" ht="22.5" customHeight="1">
      <c r="A4" s="2046" t="s">
        <v>320</v>
      </c>
      <c r="B4" s="2047"/>
      <c r="C4" s="2048" t="s">
        <v>1600</v>
      </c>
      <c r="D4" s="2049"/>
      <c r="E4" s="2049"/>
      <c r="F4" s="2049"/>
      <c r="G4" s="2049"/>
      <c r="H4" s="2049"/>
      <c r="I4" s="2049"/>
      <c r="J4" s="2050"/>
      <c r="K4" s="654"/>
      <c r="L4" s="655"/>
      <c r="M4" s="655"/>
      <c r="N4" s="656"/>
      <c r="O4" s="655"/>
      <c r="P4" s="655"/>
      <c r="Q4" s="655"/>
      <c r="R4" s="52"/>
      <c r="S4" s="2051" t="s">
        <v>1343</v>
      </c>
      <c r="T4" s="2052"/>
      <c r="U4" s="2052"/>
      <c r="V4" s="2052"/>
      <c r="W4" s="2052"/>
      <c r="X4" s="2052"/>
      <c r="Y4" s="2053"/>
      <c r="Z4" s="53"/>
      <c r="AA4" s="52"/>
    </row>
    <row r="5" spans="1:28" ht="15.75" customHeight="1">
      <c r="A5" s="2021" t="s">
        <v>321</v>
      </c>
      <c r="B5" s="2022"/>
      <c r="C5" s="2027" t="s">
        <v>1599</v>
      </c>
      <c r="D5" s="2028"/>
      <c r="E5" s="2029"/>
      <c r="F5" s="2029"/>
      <c r="G5" s="2029"/>
      <c r="H5" s="2029"/>
      <c r="I5" s="2029"/>
      <c r="J5" s="2030"/>
      <c r="K5" s="2023" t="s">
        <v>322</v>
      </c>
      <c r="L5" s="2037"/>
      <c r="M5" s="2037"/>
      <c r="N5" s="2038"/>
      <c r="O5" s="2039">
        <v>50</v>
      </c>
      <c r="P5" s="2040"/>
      <c r="Q5" s="2037" t="s">
        <v>323</v>
      </c>
      <c r="R5" s="2024"/>
      <c r="S5" s="2041" t="s">
        <v>1346</v>
      </c>
      <c r="T5" s="2019">
        <v>49</v>
      </c>
      <c r="U5" s="2019" t="s">
        <v>197</v>
      </c>
      <c r="V5" s="2019">
        <v>10</v>
      </c>
      <c r="W5" s="2019" t="s">
        <v>198</v>
      </c>
      <c r="X5" s="2019">
        <v>1</v>
      </c>
      <c r="Y5" s="2020" t="s">
        <v>742</v>
      </c>
      <c r="Z5" s="2041"/>
      <c r="AA5" s="54"/>
      <c r="AB5" s="2019"/>
    </row>
    <row r="6" spans="1:28" ht="18" customHeight="1">
      <c r="A6" s="2023"/>
      <c r="B6" s="2024"/>
      <c r="C6" s="2031"/>
      <c r="D6" s="2032"/>
      <c r="E6" s="2032"/>
      <c r="F6" s="2032"/>
      <c r="G6" s="2032"/>
      <c r="H6" s="2032"/>
      <c r="I6" s="2032"/>
      <c r="J6" s="2033"/>
      <c r="K6" s="2023"/>
      <c r="L6" s="2037"/>
      <c r="M6" s="2037"/>
      <c r="N6" s="2038"/>
      <c r="O6" s="2039"/>
      <c r="P6" s="2040"/>
      <c r="Q6" s="2037"/>
      <c r="R6" s="2024"/>
      <c r="S6" s="2041"/>
      <c r="T6" s="2019"/>
      <c r="U6" s="2019"/>
      <c r="V6" s="2019"/>
      <c r="W6" s="2019"/>
      <c r="X6" s="2019"/>
      <c r="Y6" s="2020"/>
      <c r="Z6" s="2041"/>
      <c r="AA6" s="54"/>
      <c r="AB6" s="2019"/>
    </row>
    <row r="7" spans="1:28" ht="6" customHeight="1">
      <c r="A7" s="2025"/>
      <c r="B7" s="2026"/>
      <c r="C7" s="2034"/>
      <c r="D7" s="2035"/>
      <c r="E7" s="2035"/>
      <c r="F7" s="2035"/>
      <c r="G7" s="2035"/>
      <c r="H7" s="2035"/>
      <c r="I7" s="2035"/>
      <c r="J7" s="2036"/>
      <c r="K7" s="657"/>
      <c r="L7" s="658"/>
      <c r="M7" s="658"/>
      <c r="N7" s="659"/>
      <c r="O7" s="658"/>
      <c r="P7" s="658"/>
      <c r="Q7" s="658"/>
      <c r="R7" s="55"/>
      <c r="S7" s="56"/>
      <c r="T7" s="57"/>
      <c r="U7" s="57"/>
      <c r="V7" s="57"/>
      <c r="W7" s="57"/>
      <c r="X7" s="57"/>
      <c r="Y7" s="55"/>
      <c r="Z7" s="56"/>
      <c r="AA7" s="55"/>
    </row>
    <row r="8" spans="1:28" ht="34.5" customHeight="1">
      <c r="A8" s="660" t="s">
        <v>1147</v>
      </c>
      <c r="B8" s="952"/>
      <c r="C8" s="661"/>
      <c r="D8" s="661"/>
      <c r="E8" s="661"/>
      <c r="F8" s="661"/>
      <c r="G8" s="661"/>
      <c r="H8" s="662"/>
      <c r="I8" s="662"/>
      <c r="J8" s="662"/>
      <c r="K8" s="662"/>
      <c r="L8" s="662"/>
      <c r="M8" s="662"/>
      <c r="N8" s="662"/>
      <c r="O8" s="662"/>
      <c r="P8" s="662"/>
      <c r="Q8" s="662"/>
      <c r="R8" s="662"/>
      <c r="S8" s="662"/>
      <c r="T8" s="662"/>
      <c r="U8" s="662"/>
      <c r="V8" s="662"/>
      <c r="W8" s="662"/>
      <c r="X8" s="662"/>
      <c r="Y8" s="662"/>
    </row>
    <row r="9" spans="1:28" ht="34.5" customHeight="1">
      <c r="A9" s="954"/>
      <c r="B9" s="2009" t="s">
        <v>1087</v>
      </c>
      <c r="C9" s="2011"/>
      <c r="D9" s="2011"/>
      <c r="E9" s="2011"/>
      <c r="F9" s="2011"/>
      <c r="G9" s="2011"/>
      <c r="H9" s="2011"/>
      <c r="I9" s="2011"/>
      <c r="J9" s="2010"/>
      <c r="K9" s="2011" t="s">
        <v>1344</v>
      </c>
      <c r="L9" s="2011"/>
      <c r="M9" s="2011"/>
      <c r="N9" s="2011"/>
      <c r="O9" s="2011"/>
      <c r="P9" s="2011"/>
      <c r="Q9" s="2011"/>
      <c r="R9" s="2011"/>
      <c r="S9" s="2011"/>
      <c r="T9" s="2011"/>
      <c r="U9" s="2011"/>
      <c r="V9" s="2011"/>
      <c r="W9" s="2011"/>
      <c r="X9" s="2011"/>
      <c r="Y9" s="2011"/>
      <c r="Z9" s="2011"/>
      <c r="AA9" s="2010"/>
    </row>
    <row r="10" spans="1:28" ht="52.5" customHeight="1">
      <c r="A10" s="954"/>
      <c r="B10" s="2005" t="s">
        <v>1598</v>
      </c>
      <c r="C10" s="2006"/>
      <c r="D10" s="2006"/>
      <c r="E10" s="2006"/>
      <c r="F10" s="2006"/>
      <c r="G10" s="2006"/>
      <c r="H10" s="2006"/>
      <c r="I10" s="2006"/>
      <c r="J10" s="2007"/>
      <c r="K10" s="2005" t="s">
        <v>1609</v>
      </c>
      <c r="L10" s="2006"/>
      <c r="M10" s="2006"/>
      <c r="N10" s="2006"/>
      <c r="O10" s="2006"/>
      <c r="P10" s="2006"/>
      <c r="Q10" s="2006"/>
      <c r="R10" s="2006"/>
      <c r="S10" s="2006"/>
      <c r="T10" s="2006"/>
      <c r="U10" s="2006"/>
      <c r="V10" s="2006"/>
      <c r="W10" s="2006"/>
      <c r="X10" s="2006"/>
      <c r="Y10" s="2006"/>
      <c r="Z10" s="2006"/>
      <c r="AA10" s="2007"/>
    </row>
    <row r="11" spans="1:28" ht="91.5" customHeight="1">
      <c r="A11" s="954"/>
      <c r="B11" s="2005"/>
      <c r="C11" s="2006"/>
      <c r="D11" s="2006"/>
      <c r="E11" s="2006"/>
      <c r="F11" s="2006"/>
      <c r="G11" s="2006"/>
      <c r="H11" s="2006"/>
      <c r="I11" s="2006"/>
      <c r="J11" s="2007"/>
      <c r="K11" s="2005"/>
      <c r="L11" s="2006"/>
      <c r="M11" s="2006"/>
      <c r="N11" s="2006"/>
      <c r="O11" s="2006"/>
      <c r="P11" s="2006"/>
      <c r="Q11" s="2006"/>
      <c r="R11" s="2006"/>
      <c r="S11" s="2006"/>
      <c r="T11" s="2006"/>
      <c r="U11" s="2006"/>
      <c r="V11" s="2006"/>
      <c r="W11" s="2006"/>
      <c r="X11" s="2006"/>
      <c r="Y11" s="2006"/>
      <c r="Z11" s="2006"/>
      <c r="AA11" s="2007"/>
    </row>
    <row r="12" spans="1:28" ht="40.5" customHeight="1">
      <c r="A12" s="660" t="s">
        <v>324</v>
      </c>
      <c r="B12" s="952"/>
      <c r="C12" s="661"/>
      <c r="D12" s="661"/>
      <c r="E12" s="661"/>
      <c r="F12" s="661"/>
      <c r="G12" s="661"/>
      <c r="H12" s="662"/>
      <c r="I12" s="662"/>
      <c r="J12" s="662"/>
      <c r="K12" s="662"/>
      <c r="L12" s="662"/>
      <c r="M12" s="662"/>
      <c r="N12" s="662"/>
      <c r="O12" s="662"/>
      <c r="P12" s="662"/>
      <c r="Q12" s="662"/>
      <c r="R12" s="662"/>
      <c r="S12" s="662"/>
      <c r="T12" s="662"/>
      <c r="U12" s="662"/>
      <c r="V12" s="662"/>
      <c r="W12" s="662"/>
      <c r="X12" s="662"/>
      <c r="Y12" s="662"/>
    </row>
    <row r="13" spans="1:28" ht="45" customHeight="1">
      <c r="A13" s="2008"/>
      <c r="B13" s="2009" t="s">
        <v>1377</v>
      </c>
      <c r="C13" s="2010"/>
      <c r="D13" s="969" t="s">
        <v>1339</v>
      </c>
      <c r="E13" s="942" t="s">
        <v>325</v>
      </c>
      <c r="F13" s="950" t="s">
        <v>1088</v>
      </c>
      <c r="G13" s="2009" t="s">
        <v>326</v>
      </c>
      <c r="H13" s="2011"/>
      <c r="I13" s="2011"/>
      <c r="J13" s="2011"/>
      <c r="K13" s="2011"/>
      <c r="L13" s="2011"/>
      <c r="M13" s="2011"/>
      <c r="N13" s="2011"/>
      <c r="O13" s="2011"/>
      <c r="P13" s="2011"/>
      <c r="Q13" s="2010"/>
      <c r="R13" s="2009" t="s">
        <v>327</v>
      </c>
      <c r="S13" s="2011"/>
      <c r="T13" s="2011"/>
      <c r="U13" s="2010"/>
      <c r="V13" s="2009" t="s">
        <v>328</v>
      </c>
      <c r="W13" s="2011"/>
      <c r="X13" s="2011"/>
      <c r="Y13" s="2010"/>
      <c r="Z13" s="2012" t="s">
        <v>1596</v>
      </c>
      <c r="AA13" s="2013"/>
    </row>
    <row r="14" spans="1:28" ht="75" customHeight="1">
      <c r="A14" s="2008"/>
      <c r="B14" s="2005" t="s">
        <v>1601</v>
      </c>
      <c r="C14" s="2007"/>
      <c r="D14" s="943" t="s">
        <v>1602</v>
      </c>
      <c r="E14" s="956" t="s">
        <v>1608</v>
      </c>
      <c r="F14" s="953" t="s">
        <v>1638</v>
      </c>
      <c r="G14" s="663" t="s">
        <v>1340</v>
      </c>
      <c r="H14" s="664">
        <v>9</v>
      </c>
      <c r="I14" s="665" t="s">
        <v>197</v>
      </c>
      <c r="J14" s="664">
        <v>4</v>
      </c>
      <c r="K14" s="666" t="s">
        <v>329</v>
      </c>
      <c r="L14" s="667" t="s">
        <v>1341</v>
      </c>
      <c r="M14" s="663" t="s">
        <v>1340</v>
      </c>
      <c r="N14" s="664">
        <v>25</v>
      </c>
      <c r="O14" s="665" t="s">
        <v>197</v>
      </c>
      <c r="P14" s="664">
        <v>3</v>
      </c>
      <c r="Q14" s="668" t="s">
        <v>329</v>
      </c>
      <c r="R14" s="664">
        <v>16</v>
      </c>
      <c r="S14" s="952" t="s">
        <v>197</v>
      </c>
      <c r="T14" s="664">
        <v>0</v>
      </c>
      <c r="U14" s="951" t="s">
        <v>329</v>
      </c>
      <c r="V14" s="664"/>
      <c r="W14" s="952" t="s">
        <v>197</v>
      </c>
      <c r="X14" s="664"/>
      <c r="Y14" s="952" t="s">
        <v>329</v>
      </c>
      <c r="Z14" s="2014"/>
      <c r="AA14" s="2015"/>
    </row>
    <row r="15" spans="1:28" ht="66" customHeight="1">
      <c r="A15" s="2008"/>
      <c r="B15" s="2005" t="s">
        <v>1603</v>
      </c>
      <c r="C15" s="2007"/>
      <c r="D15" s="943" t="s">
        <v>1604</v>
      </c>
      <c r="E15" s="956" t="s">
        <v>1635</v>
      </c>
      <c r="F15" s="953" t="s">
        <v>1637</v>
      </c>
      <c r="G15" s="663" t="s">
        <v>1340</v>
      </c>
      <c r="H15" s="664">
        <v>25</v>
      </c>
      <c r="I15" s="665" t="s">
        <v>197</v>
      </c>
      <c r="J15" s="664">
        <v>4</v>
      </c>
      <c r="K15" s="666" t="s">
        <v>329</v>
      </c>
      <c r="L15" s="667" t="s">
        <v>1341</v>
      </c>
      <c r="M15" s="663" t="s">
        <v>1340</v>
      </c>
      <c r="N15" s="664">
        <v>31</v>
      </c>
      <c r="O15" s="665" t="s">
        <v>197</v>
      </c>
      <c r="P15" s="664">
        <v>3</v>
      </c>
      <c r="Q15" s="668" t="s">
        <v>329</v>
      </c>
      <c r="R15" s="664">
        <v>6</v>
      </c>
      <c r="S15" s="952" t="s">
        <v>197</v>
      </c>
      <c r="T15" s="664">
        <v>0</v>
      </c>
      <c r="U15" s="951" t="s">
        <v>329</v>
      </c>
      <c r="V15" s="664">
        <v>5</v>
      </c>
      <c r="W15" s="952" t="s">
        <v>197</v>
      </c>
      <c r="X15" s="664">
        <v>6</v>
      </c>
      <c r="Y15" s="952" t="s">
        <v>329</v>
      </c>
      <c r="Z15" s="2016" t="s">
        <v>1636</v>
      </c>
      <c r="AA15" s="2017"/>
    </row>
    <row r="16" spans="1:28" ht="81.75" customHeight="1">
      <c r="A16" s="2008"/>
      <c r="B16" s="2005" t="s">
        <v>1633</v>
      </c>
      <c r="C16" s="2007"/>
      <c r="D16" s="970" t="s">
        <v>1379</v>
      </c>
      <c r="E16" s="956" t="s">
        <v>1634</v>
      </c>
      <c r="F16" s="953" t="s">
        <v>1607</v>
      </c>
      <c r="G16" s="663" t="s">
        <v>1340</v>
      </c>
      <c r="H16" s="664">
        <v>31</v>
      </c>
      <c r="I16" s="665" t="s">
        <v>197</v>
      </c>
      <c r="J16" s="664">
        <v>4</v>
      </c>
      <c r="K16" s="666" t="s">
        <v>310</v>
      </c>
      <c r="L16" s="667" t="s">
        <v>1341</v>
      </c>
      <c r="M16" s="663" t="s">
        <v>1342</v>
      </c>
      <c r="N16" s="664">
        <v>7</v>
      </c>
      <c r="O16" s="665" t="s">
        <v>197</v>
      </c>
      <c r="P16" s="664">
        <v>6</v>
      </c>
      <c r="Q16" s="668" t="s">
        <v>310</v>
      </c>
      <c r="R16" s="664">
        <v>6</v>
      </c>
      <c r="S16" s="952" t="s">
        <v>197</v>
      </c>
      <c r="T16" s="664">
        <v>2</v>
      </c>
      <c r="U16" s="951" t="s">
        <v>310</v>
      </c>
      <c r="V16" s="664">
        <v>5</v>
      </c>
      <c r="W16" s="952" t="s">
        <v>197</v>
      </c>
      <c r="X16" s="664">
        <v>10</v>
      </c>
      <c r="Y16" s="952" t="s">
        <v>310</v>
      </c>
      <c r="Z16" s="2016" t="s">
        <v>1606</v>
      </c>
      <c r="AA16" s="2015"/>
    </row>
    <row r="17" spans="1:27" ht="66" customHeight="1">
      <c r="A17" s="2008"/>
      <c r="B17" s="2005"/>
      <c r="C17" s="2007"/>
      <c r="D17" s="943"/>
      <c r="E17" s="956"/>
      <c r="F17" s="953"/>
      <c r="G17" s="663"/>
      <c r="H17" s="664"/>
      <c r="I17" s="665" t="s">
        <v>197</v>
      </c>
      <c r="J17" s="664"/>
      <c r="K17" s="666" t="s">
        <v>310</v>
      </c>
      <c r="L17" s="667" t="s">
        <v>52</v>
      </c>
      <c r="M17" s="663"/>
      <c r="N17" s="664"/>
      <c r="O17" s="665" t="s">
        <v>197</v>
      </c>
      <c r="P17" s="664"/>
      <c r="Q17" s="668" t="s">
        <v>310</v>
      </c>
      <c r="R17" s="664"/>
      <c r="S17" s="952" t="s">
        <v>197</v>
      </c>
      <c r="T17" s="664"/>
      <c r="U17" s="951" t="s">
        <v>310</v>
      </c>
      <c r="V17" s="664"/>
      <c r="W17" s="952" t="s">
        <v>197</v>
      </c>
      <c r="X17" s="664"/>
      <c r="Y17" s="952" t="s">
        <v>310</v>
      </c>
      <c r="Z17" s="2018"/>
      <c r="AA17" s="2013"/>
    </row>
    <row r="18" spans="1:27">
      <c r="A18" s="669"/>
      <c r="B18" s="669"/>
      <c r="C18" s="655"/>
      <c r="D18" s="655"/>
      <c r="E18" s="655"/>
      <c r="F18" s="655"/>
      <c r="G18" s="655"/>
      <c r="H18" s="655"/>
      <c r="I18" s="655"/>
      <c r="J18" s="655"/>
      <c r="K18" s="655"/>
      <c r="L18" s="655"/>
      <c r="M18" s="655"/>
      <c r="N18" s="655"/>
      <c r="O18" s="655"/>
      <c r="P18" s="655"/>
      <c r="Q18" s="655"/>
      <c r="R18" s="655"/>
      <c r="S18" s="655"/>
      <c r="T18" s="670"/>
      <c r="U18" s="655"/>
      <c r="V18" s="655"/>
      <c r="W18" s="655"/>
      <c r="X18" s="655"/>
      <c r="Y18" s="655"/>
    </row>
    <row r="19" spans="1:27" ht="18.75" customHeight="1">
      <c r="A19" s="671" t="s">
        <v>1148</v>
      </c>
      <c r="B19" s="955"/>
      <c r="C19" s="653"/>
      <c r="D19" s="653"/>
      <c r="E19" s="653"/>
      <c r="F19" s="653"/>
      <c r="G19" s="653"/>
      <c r="H19" s="653"/>
      <c r="I19" s="653"/>
      <c r="J19" s="653"/>
      <c r="K19" s="653"/>
      <c r="L19" s="653"/>
      <c r="M19" s="653"/>
      <c r="N19" s="653"/>
      <c r="O19" s="653"/>
      <c r="P19" s="653"/>
      <c r="Q19" s="653"/>
      <c r="R19" s="653"/>
      <c r="S19" s="653"/>
      <c r="T19" s="653"/>
      <c r="U19" s="653"/>
      <c r="V19" s="653"/>
      <c r="W19" s="653"/>
      <c r="X19" s="653"/>
      <c r="Y19" s="653"/>
    </row>
    <row r="20" spans="1:27" ht="18.75" customHeight="1">
      <c r="A20" s="653" t="s">
        <v>1356</v>
      </c>
      <c r="B20" s="653"/>
      <c r="C20" s="672"/>
      <c r="D20" s="672"/>
      <c r="E20" s="672"/>
      <c r="F20" s="672"/>
      <c r="G20" s="672"/>
      <c r="H20" s="672"/>
      <c r="I20" s="672"/>
      <c r="J20" s="672"/>
      <c r="K20" s="672"/>
      <c r="L20" s="672"/>
      <c r="M20" s="672"/>
      <c r="N20" s="672"/>
      <c r="O20" s="672"/>
      <c r="P20" s="672"/>
      <c r="Q20" s="672"/>
      <c r="R20" s="653"/>
      <c r="S20" s="653"/>
      <c r="T20" s="653"/>
      <c r="U20" s="653"/>
      <c r="V20" s="653"/>
    </row>
    <row r="21" spans="1:27" ht="18.75" customHeight="1">
      <c r="A21" s="653" t="s">
        <v>1381</v>
      </c>
      <c r="B21" s="653"/>
      <c r="C21" s="672"/>
      <c r="D21" s="672"/>
      <c r="E21" s="672"/>
      <c r="F21" s="672"/>
      <c r="G21" s="672"/>
      <c r="H21" s="672"/>
      <c r="I21" s="672"/>
      <c r="J21" s="672"/>
      <c r="K21" s="672"/>
      <c r="L21" s="672"/>
      <c r="M21" s="672"/>
      <c r="N21" s="672"/>
      <c r="O21" s="672"/>
      <c r="P21" s="672"/>
      <c r="Q21" s="672"/>
      <c r="R21" s="672"/>
      <c r="S21" s="672"/>
      <c r="T21" s="672"/>
      <c r="U21" s="672"/>
      <c r="V21" s="672"/>
      <c r="W21" s="672"/>
      <c r="X21" s="672"/>
      <c r="Y21" s="672"/>
    </row>
    <row r="22" spans="1:27" ht="18.75" customHeight="1">
      <c r="A22" s="51" t="s">
        <v>1380</v>
      </c>
      <c r="B22" s="653"/>
      <c r="C22" s="653"/>
      <c r="D22" s="653"/>
      <c r="E22" s="653"/>
      <c r="F22" s="653"/>
      <c r="G22" s="653"/>
      <c r="H22" s="653"/>
      <c r="I22" s="653"/>
      <c r="J22" s="653"/>
      <c r="K22" s="653"/>
      <c r="L22" s="653"/>
      <c r="M22" s="653"/>
      <c r="N22" s="653"/>
      <c r="O22" s="653"/>
      <c r="P22" s="653"/>
      <c r="Q22" s="653"/>
      <c r="R22" s="653"/>
      <c r="S22" s="653"/>
      <c r="T22" s="653"/>
      <c r="U22" s="653"/>
      <c r="V22" s="653"/>
      <c r="W22" s="653"/>
      <c r="X22" s="653"/>
      <c r="Y22" s="653"/>
    </row>
    <row r="23" spans="1:27" ht="18.75" customHeight="1">
      <c r="A23" s="968" t="s">
        <v>1378</v>
      </c>
      <c r="B23"/>
      <c r="C23"/>
      <c r="D23"/>
      <c r="E23"/>
      <c r="F23"/>
      <c r="G23"/>
      <c r="H23"/>
      <c r="I23"/>
      <c r="J23"/>
      <c r="K23"/>
      <c r="L23"/>
      <c r="M23"/>
      <c r="N23"/>
      <c r="O23"/>
      <c r="P23"/>
      <c r="Q23"/>
      <c r="R23"/>
      <c r="S23"/>
      <c r="T23"/>
      <c r="U23"/>
      <c r="V23"/>
      <c r="W23"/>
      <c r="X23"/>
      <c r="Y23"/>
      <c r="Z23"/>
      <c r="AA23"/>
    </row>
  </sheetData>
  <mergeCells count="41">
    <mergeCell ref="S5:S6"/>
    <mergeCell ref="Z1:AA1"/>
    <mergeCell ref="A2:Y2"/>
    <mergeCell ref="G3:Q3"/>
    <mergeCell ref="Z3:AA3"/>
    <mergeCell ref="A4:B4"/>
    <mergeCell ref="C4:J4"/>
    <mergeCell ref="S4:Y4"/>
    <mergeCell ref="Z5:Z6"/>
    <mergeCell ref="AB5:AB6"/>
    <mergeCell ref="B9:J9"/>
    <mergeCell ref="K9:AA9"/>
    <mergeCell ref="B10:J10"/>
    <mergeCell ref="K10:AA10"/>
    <mergeCell ref="T5:T6"/>
    <mergeCell ref="U5:U6"/>
    <mergeCell ref="V5:V6"/>
    <mergeCell ref="W5:W6"/>
    <mergeCell ref="X5:X6"/>
    <mergeCell ref="Y5:Y6"/>
    <mergeCell ref="A5:B7"/>
    <mergeCell ref="C5:J7"/>
    <mergeCell ref="K5:N6"/>
    <mergeCell ref="O5:P6"/>
    <mergeCell ref="Q5:R6"/>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s>
  <phoneticPr fontId="11"/>
  <conditionalFormatting sqref="B14:D15">
    <cfRule type="cellIs" dxfId="256" priority="8" stopIfTrue="1" operator="equal">
      <formula>""</formula>
    </cfRule>
  </conditionalFormatting>
  <conditionalFormatting sqref="C4:J7">
    <cfRule type="cellIs" dxfId="255" priority="10" stopIfTrue="1" operator="equal">
      <formula>""</formula>
    </cfRule>
  </conditionalFormatting>
  <conditionalFormatting sqref="E15">
    <cfRule type="cellIs" dxfId="254" priority="7" stopIfTrue="1" operator="equal">
      <formula>""</formula>
    </cfRule>
  </conditionalFormatting>
  <conditionalFormatting sqref="E14:F14">
    <cfRule type="cellIs" dxfId="253" priority="9" stopIfTrue="1" operator="equal">
      <formula>""</formula>
    </cfRule>
  </conditionalFormatting>
  <conditionalFormatting sqref="F15:F16">
    <cfRule type="cellIs" dxfId="252" priority="1" stopIfTrue="1" operator="equal">
      <formula>""</formula>
    </cfRule>
  </conditionalFormatting>
  <conditionalFormatting sqref="G14:H16 J14:J17 M14:N17 P14:P17 R14:R17 T14:T17 V14:V17 X14:X17">
    <cfRule type="cellIs" dxfId="251" priority="2" stopIfTrue="1" operator="equal">
      <formula>""</formula>
    </cfRule>
  </conditionalFormatting>
  <conditionalFormatting sqref="O5 V5 X5 S5:T6 B10:K11 Z14:AA17 B16:E16 B17:H17">
    <cfRule type="cellIs" dxfId="250" priority="11" stopIfTrue="1" operator="equal">
      <formula>""</formula>
    </cfRule>
  </conditionalFormatting>
  <dataValidations count="3">
    <dataValidation imeMode="fullKatakana" allowBlank="1" showInputMessage="1" showErrorMessage="1" sqref="C4:J4" xr:uid="{00000000-0002-0000-0F00-000000000000}"/>
    <dataValidation type="list" allowBlank="1" showInputMessage="1" showErrorMessage="1" sqref="G14:G17 M14:M17" xr:uid="{00000000-0002-0000-0F00-000001000000}">
      <formula1>"令和 , 平成 , 昭和"</formula1>
    </dataValidation>
    <dataValidation type="list" allowBlank="1" showInputMessage="1" showErrorMessage="1" sqref="S5:S6" xr:uid="{00000000-0002-0000-0F00-000002000000}">
      <formula1>"T,S,H,R"</formula1>
    </dataValidation>
  </dataValidations>
  <printOptions horizontalCentered="1"/>
  <pageMargins left="0.70866141732283472" right="0.70866141732283472" top="0.74803149606299213" bottom="0.35433070866141736" header="0.31496062992125984" footer="0.31496062992125984"/>
  <pageSetup paperSize="9" scale="49" orientation="landscape" horizontalDpi="300" verticalDpi="300" r:id="rId1"/>
  <headerFooter scaleWithDoc="0">
    <oddFooter>&amp;R&amp;10（令和７年７月１日以降に申請する訓練科から適用）</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P36"/>
  <sheetViews>
    <sheetView view="pageBreakPreview" topLeftCell="A14" zoomScale="70" zoomScaleNormal="70" zoomScaleSheetLayoutView="70" workbookViewId="0">
      <selection activeCell="B14" sqref="B14:M15"/>
    </sheetView>
  </sheetViews>
  <sheetFormatPr defaultRowHeight="13.5"/>
  <cols>
    <col min="1" max="1" width="15.625" style="264" customWidth="1"/>
    <col min="2" max="2" width="9" style="264" customWidth="1"/>
    <col min="3" max="3" width="5.75" style="264" customWidth="1"/>
    <col min="4" max="4" width="9" style="264"/>
    <col min="5" max="5" width="5.75" style="264" customWidth="1"/>
    <col min="6" max="6" width="9" style="264"/>
    <col min="7" max="7" width="5.75" style="264" customWidth="1"/>
    <col min="8" max="8" width="6.625" style="264" customWidth="1"/>
    <col min="9" max="9" width="9" style="264"/>
    <col min="10" max="10" width="5.75" style="264" customWidth="1"/>
    <col min="11" max="11" width="9" style="264"/>
    <col min="12" max="12" width="5.75" style="264" customWidth="1"/>
    <col min="13" max="13" width="9" style="264"/>
    <col min="14" max="14" width="5.75" style="264" customWidth="1"/>
    <col min="15" max="15" width="13.125" style="264" customWidth="1"/>
    <col min="16" max="16" width="3" style="264" customWidth="1"/>
    <col min="17" max="16384" width="9" style="264"/>
  </cols>
  <sheetData>
    <row r="1" spans="1:16" ht="42" customHeight="1">
      <c r="A1" s="2065" t="s">
        <v>1610</v>
      </c>
      <c r="B1" s="2065"/>
      <c r="C1" s="2065"/>
      <c r="D1" s="2065"/>
      <c r="E1" s="2065"/>
      <c r="F1" s="2065"/>
      <c r="G1" s="2065"/>
      <c r="H1" s="2065"/>
      <c r="I1" s="2065"/>
      <c r="J1" s="2065"/>
      <c r="K1" s="2065"/>
      <c r="L1" s="2065"/>
      <c r="M1" s="2065"/>
      <c r="N1" s="2065"/>
      <c r="O1" s="2065"/>
    </row>
    <row r="2" spans="1:16" ht="10.5" customHeight="1">
      <c r="A2" s="988"/>
      <c r="B2" s="988"/>
      <c r="C2" s="988"/>
      <c r="D2" s="988"/>
      <c r="E2" s="988"/>
      <c r="F2" s="988"/>
      <c r="G2" s="988"/>
      <c r="H2" s="988"/>
      <c r="I2" s="988"/>
      <c r="J2" s="988"/>
      <c r="K2" s="988"/>
      <c r="L2" s="988"/>
      <c r="M2" s="988"/>
      <c r="N2" s="988"/>
      <c r="O2" s="988"/>
    </row>
    <row r="3" spans="1:16" s="991" customFormat="1" ht="33" customHeight="1">
      <c r="A3" s="2062" t="s">
        <v>1611</v>
      </c>
      <c r="B3" s="989" t="s">
        <v>1612</v>
      </c>
      <c r="C3" s="2066"/>
      <c r="D3" s="2066"/>
      <c r="E3" s="2066"/>
      <c r="F3" s="2066"/>
      <c r="G3" s="990"/>
      <c r="H3" s="990"/>
      <c r="I3" s="990"/>
      <c r="J3" s="990"/>
      <c r="K3" s="990"/>
      <c r="L3" s="990"/>
      <c r="M3" s="990"/>
      <c r="N3" s="990"/>
      <c r="O3" s="990"/>
    </row>
    <row r="4" spans="1:16" ht="61.5" customHeight="1">
      <c r="A4" s="2062"/>
      <c r="B4" s="2067"/>
      <c r="C4" s="2067"/>
      <c r="D4" s="2067"/>
      <c r="E4" s="2067"/>
      <c r="F4" s="2067"/>
      <c r="G4" s="2067"/>
      <c r="H4" s="2067"/>
      <c r="I4" s="2067"/>
      <c r="J4" s="2067"/>
      <c r="K4" s="2067"/>
      <c r="L4" s="2067"/>
      <c r="M4" s="2067"/>
      <c r="N4" s="992"/>
      <c r="O4" s="992"/>
    </row>
    <row r="5" spans="1:16" ht="24" customHeight="1">
      <c r="A5" s="993" t="s">
        <v>1613</v>
      </c>
      <c r="B5" s="2068"/>
      <c r="C5" s="2068"/>
      <c r="D5" s="2068"/>
      <c r="E5" s="2068"/>
      <c r="F5" s="2068"/>
      <c r="G5" s="2069" t="s">
        <v>1614</v>
      </c>
      <c r="H5" s="2069"/>
      <c r="I5" s="993"/>
      <c r="J5" s="993"/>
      <c r="K5" s="993"/>
      <c r="L5" s="993"/>
      <c r="M5" s="993"/>
      <c r="N5" s="993"/>
      <c r="O5" s="993"/>
    </row>
    <row r="6" spans="1:16" ht="48.75" customHeight="1">
      <c r="A6" s="993" t="s">
        <v>1615</v>
      </c>
      <c r="B6" s="2070"/>
      <c r="C6" s="2070"/>
      <c r="D6" s="2070"/>
      <c r="E6" s="2070"/>
      <c r="F6" s="2070"/>
      <c r="G6" s="2062"/>
      <c r="H6" s="2062"/>
      <c r="I6" s="994"/>
      <c r="J6" s="994"/>
      <c r="K6" s="995" t="s">
        <v>1616</v>
      </c>
      <c r="L6" s="994"/>
      <c r="M6" s="995" t="s">
        <v>1617</v>
      </c>
      <c r="N6" s="994"/>
      <c r="O6" s="995" t="s">
        <v>1618</v>
      </c>
    </row>
    <row r="7" spans="1:16" ht="18">
      <c r="A7" s="992"/>
      <c r="B7" s="992"/>
      <c r="C7" s="992"/>
      <c r="D7" s="992"/>
      <c r="E7" s="992"/>
      <c r="F7" s="992"/>
      <c r="G7" s="992"/>
      <c r="H7" s="992"/>
      <c r="I7" s="992"/>
      <c r="J7" s="992"/>
      <c r="K7" s="992"/>
      <c r="L7" s="992"/>
      <c r="M7" s="992"/>
      <c r="N7" s="992"/>
      <c r="O7" s="992"/>
    </row>
    <row r="8" spans="1:16" ht="36.75" customHeight="1">
      <c r="A8" s="992" t="s">
        <v>1619</v>
      </c>
      <c r="B8" s="996"/>
      <c r="C8" s="997" t="s">
        <v>1616</v>
      </c>
      <c r="D8" s="996"/>
      <c r="E8" s="997" t="s">
        <v>1617</v>
      </c>
      <c r="F8" s="996"/>
      <c r="G8" s="997" t="s">
        <v>1620</v>
      </c>
      <c r="H8" s="997" t="s">
        <v>1621</v>
      </c>
      <c r="I8" s="996"/>
      <c r="J8" s="997" t="s">
        <v>1616</v>
      </c>
      <c r="K8" s="996"/>
      <c r="L8" s="997" t="s">
        <v>1617</v>
      </c>
      <c r="M8" s="996"/>
      <c r="N8" s="997" t="s">
        <v>1620</v>
      </c>
      <c r="O8" s="998" t="s">
        <v>1622</v>
      </c>
    </row>
    <row r="9" spans="1:16" ht="41.25" customHeight="1">
      <c r="A9" s="998" t="s">
        <v>1623</v>
      </c>
      <c r="B9" s="2060"/>
      <c r="C9" s="2060"/>
      <c r="D9" s="2060"/>
      <c r="E9" s="2060"/>
      <c r="F9" s="2060"/>
      <c r="G9" s="2060"/>
      <c r="H9" s="2060"/>
      <c r="I9" s="2060"/>
      <c r="J9" s="2060"/>
      <c r="K9" s="2060"/>
      <c r="L9" s="998" t="s">
        <v>1624</v>
      </c>
      <c r="M9" s="999"/>
      <c r="N9" s="999"/>
      <c r="O9" s="999"/>
      <c r="P9" s="1000"/>
    </row>
    <row r="10" spans="1:16" ht="118.5" customHeight="1">
      <c r="A10" s="1000"/>
      <c r="B10" s="2061"/>
      <c r="C10" s="2061"/>
      <c r="D10" s="2061"/>
      <c r="E10" s="2061"/>
      <c r="F10" s="2061"/>
      <c r="G10" s="2061"/>
      <c r="H10" s="2061"/>
      <c r="I10" s="2061"/>
      <c r="J10" s="2061"/>
      <c r="K10" s="2061"/>
      <c r="L10" s="2061"/>
      <c r="M10" s="2061"/>
      <c r="N10" s="2061"/>
      <c r="O10" s="1001"/>
    </row>
    <row r="11" spans="1:16" ht="30.75" customHeight="1">
      <c r="A11" s="998" t="s">
        <v>1625</v>
      </c>
      <c r="B11" s="992"/>
      <c r="C11" s="992"/>
      <c r="D11" s="992"/>
      <c r="E11" s="992"/>
      <c r="F11" s="992"/>
      <c r="G11" s="988"/>
      <c r="H11" s="988"/>
      <c r="I11" s="988"/>
      <c r="J11" s="988"/>
      <c r="K11" s="988"/>
      <c r="L11" s="988"/>
      <c r="M11" s="988"/>
      <c r="N11" s="988"/>
      <c r="O11" s="988"/>
    </row>
    <row r="12" spans="1:16" ht="19.5" customHeight="1">
      <c r="A12" s="988"/>
      <c r="B12" s="988"/>
      <c r="C12" s="988"/>
      <c r="D12" s="1002"/>
      <c r="E12" s="988"/>
      <c r="F12" s="988"/>
      <c r="G12" s="988"/>
      <c r="H12" s="988"/>
      <c r="I12" s="988"/>
      <c r="J12" s="988"/>
      <c r="K12" s="988"/>
      <c r="L12" s="988"/>
      <c r="M12" s="988"/>
      <c r="N12" s="988"/>
      <c r="O12" s="988"/>
    </row>
    <row r="13" spans="1:16" s="991" customFormat="1" ht="33" customHeight="1">
      <c r="A13" s="2062" t="s">
        <v>1626</v>
      </c>
      <c r="B13" s="989" t="s">
        <v>1612</v>
      </c>
      <c r="C13" s="2063"/>
      <c r="D13" s="2063"/>
      <c r="E13" s="2063"/>
      <c r="F13" s="2063"/>
      <c r="G13" s="990"/>
      <c r="H13" s="990"/>
      <c r="I13" s="990"/>
      <c r="J13" s="990"/>
      <c r="K13" s="990"/>
      <c r="L13" s="990"/>
      <c r="M13" s="990"/>
      <c r="N13" s="990"/>
      <c r="O13" s="990"/>
    </row>
    <row r="14" spans="1:16" ht="34.5" customHeight="1">
      <c r="A14" s="2062"/>
      <c r="B14" s="2064"/>
      <c r="C14" s="2064"/>
      <c r="D14" s="2064"/>
      <c r="E14" s="2064"/>
      <c r="F14" s="2064"/>
      <c r="G14" s="2064"/>
      <c r="H14" s="2064"/>
      <c r="I14" s="2064"/>
      <c r="J14" s="2064"/>
      <c r="K14" s="2064"/>
      <c r="L14" s="2064"/>
      <c r="M14" s="2064"/>
      <c r="N14" s="988"/>
      <c r="O14" s="988"/>
    </row>
    <row r="15" spans="1:16" ht="39" customHeight="1">
      <c r="A15" s="2062"/>
      <c r="B15" s="2056"/>
      <c r="C15" s="2056"/>
      <c r="D15" s="2056"/>
      <c r="E15" s="2056"/>
      <c r="F15" s="2056"/>
      <c r="G15" s="2056"/>
      <c r="H15" s="2056"/>
      <c r="I15" s="2056"/>
      <c r="J15" s="2056"/>
      <c r="K15" s="2056"/>
      <c r="L15" s="2056"/>
      <c r="M15" s="2056"/>
      <c r="N15" s="988"/>
      <c r="O15" s="988"/>
    </row>
    <row r="16" spans="1:16" ht="39" customHeight="1">
      <c r="A16" s="2062" t="s">
        <v>1627</v>
      </c>
      <c r="B16" s="2055"/>
      <c r="C16" s="2055"/>
      <c r="D16" s="2055"/>
      <c r="E16" s="2055"/>
      <c r="F16" s="2055"/>
      <c r="G16" s="2055"/>
      <c r="H16" s="2055"/>
      <c r="I16" s="2055"/>
      <c r="J16" s="2055"/>
      <c r="K16" s="2055"/>
      <c r="L16" s="2055"/>
      <c r="M16" s="2055"/>
      <c r="N16" s="988"/>
      <c r="O16" s="988"/>
    </row>
    <row r="17" spans="1:16" ht="39" customHeight="1">
      <c r="A17" s="2062"/>
      <c r="B17" s="2056"/>
      <c r="C17" s="2056"/>
      <c r="D17" s="2056"/>
      <c r="E17" s="2056"/>
      <c r="F17" s="2056"/>
      <c r="G17" s="2056"/>
      <c r="H17" s="2056"/>
      <c r="I17" s="2056"/>
      <c r="J17" s="2056"/>
      <c r="K17" s="2056"/>
      <c r="L17" s="2056"/>
      <c r="M17" s="2056"/>
      <c r="N17" s="988"/>
      <c r="O17" s="988"/>
    </row>
    <row r="18" spans="1:16" ht="39" customHeight="1">
      <c r="A18" s="2054" t="s">
        <v>1628</v>
      </c>
      <c r="B18" s="2055"/>
      <c r="C18" s="2055"/>
      <c r="D18" s="2055"/>
      <c r="E18" s="2055"/>
      <c r="F18" s="2055"/>
      <c r="G18" s="2055"/>
      <c r="H18" s="2055"/>
      <c r="I18" s="2055"/>
      <c r="J18" s="2055"/>
      <c r="K18" s="2055"/>
      <c r="L18" s="2057" t="s">
        <v>1629</v>
      </c>
      <c r="M18" s="1003"/>
      <c r="N18" s="988"/>
      <c r="O18" s="988"/>
    </row>
    <row r="19" spans="1:16" ht="39" customHeight="1">
      <c r="A19" s="2054"/>
      <c r="B19" s="2056"/>
      <c r="C19" s="2056"/>
      <c r="D19" s="2056"/>
      <c r="E19" s="2056"/>
      <c r="F19" s="2056"/>
      <c r="G19" s="2056"/>
      <c r="H19" s="2056"/>
      <c r="I19" s="2056"/>
      <c r="J19" s="2056"/>
      <c r="K19" s="2056"/>
      <c r="L19" s="2058"/>
      <c r="M19" s="1004"/>
      <c r="N19" s="1005"/>
      <c r="O19" s="988"/>
    </row>
    <row r="20" spans="1:16" ht="33.75" customHeight="1">
      <c r="A20" s="1006"/>
      <c r="B20" s="1000" t="s">
        <v>1630</v>
      </c>
      <c r="C20" s="988"/>
      <c r="D20" s="988"/>
      <c r="E20" s="988"/>
      <c r="F20" s="988"/>
      <c r="G20" s="988"/>
      <c r="H20" s="988"/>
      <c r="I20" s="988"/>
      <c r="J20" s="988"/>
      <c r="K20" s="988"/>
      <c r="L20" s="988"/>
      <c r="M20" s="988"/>
      <c r="N20" s="988"/>
      <c r="O20" s="988"/>
    </row>
    <row r="21" spans="1:16" ht="24" customHeight="1">
      <c r="A21" s="988"/>
      <c r="B21" s="988"/>
      <c r="C21" s="988"/>
      <c r="D21" s="988"/>
      <c r="E21" s="988"/>
      <c r="F21" s="988"/>
      <c r="G21" s="988"/>
      <c r="H21" s="988"/>
      <c r="I21" s="988"/>
      <c r="J21" s="988"/>
      <c r="K21" s="988"/>
      <c r="L21" s="988"/>
      <c r="M21" s="988"/>
      <c r="N21" s="988"/>
      <c r="O21" s="988"/>
    </row>
    <row r="22" spans="1:16" ht="33" customHeight="1">
      <c r="A22" s="988"/>
      <c r="B22" s="988"/>
      <c r="C22" s="988"/>
      <c r="D22" s="988"/>
      <c r="E22" s="988"/>
      <c r="F22" s="988"/>
      <c r="G22" s="988"/>
      <c r="H22" s="988"/>
      <c r="I22" s="1007" t="s">
        <v>1631</v>
      </c>
      <c r="J22" s="996"/>
      <c r="K22" s="1007" t="s">
        <v>1616</v>
      </c>
      <c r="L22" s="996"/>
      <c r="M22" s="1007" t="s">
        <v>1617</v>
      </c>
      <c r="N22" s="996"/>
      <c r="O22" s="1007" t="s">
        <v>1618</v>
      </c>
    </row>
    <row r="23" spans="1:16" ht="33" customHeight="1">
      <c r="A23" s="988"/>
      <c r="B23" s="988"/>
      <c r="C23" s="988"/>
      <c r="D23" s="988"/>
      <c r="E23" s="988"/>
      <c r="F23" s="988"/>
      <c r="G23" s="988"/>
      <c r="H23" s="988"/>
      <c r="I23" s="997"/>
      <c r="J23" s="1008"/>
      <c r="K23" s="997"/>
      <c r="L23" s="1008"/>
      <c r="M23" s="997"/>
      <c r="N23" s="1008"/>
      <c r="O23" s="997"/>
    </row>
    <row r="24" spans="1:16" ht="33" customHeight="1">
      <c r="A24" s="2059" t="s">
        <v>1632</v>
      </c>
      <c r="B24" s="2059"/>
      <c r="C24" s="2059"/>
      <c r="D24" s="2059"/>
      <c r="E24" s="2059"/>
      <c r="F24" s="2059"/>
      <c r="G24" s="2059"/>
      <c r="H24" s="2059"/>
      <c r="I24" s="2059"/>
      <c r="J24" s="2059"/>
      <c r="K24" s="2059"/>
      <c r="L24" s="2059"/>
      <c r="M24" s="2059"/>
      <c r="N24" s="2059"/>
      <c r="O24" s="2059"/>
    </row>
    <row r="25" spans="1:16" ht="219.75" customHeight="1">
      <c r="A25" s="988"/>
      <c r="B25" s="988"/>
      <c r="C25" s="988"/>
      <c r="D25" s="988"/>
      <c r="E25" s="988"/>
      <c r="F25" s="988"/>
      <c r="G25" s="988"/>
      <c r="H25" s="988"/>
      <c r="I25" s="988"/>
      <c r="J25" s="988"/>
      <c r="K25" s="988"/>
      <c r="L25" s="988"/>
      <c r="M25" s="988"/>
      <c r="N25" s="988"/>
      <c r="O25" s="988"/>
    </row>
    <row r="26" spans="1:16" ht="33" customHeight="1">
      <c r="A26" s="1009"/>
      <c r="B26" s="1010"/>
      <c r="C26" s="1010"/>
      <c r="D26" s="1010"/>
      <c r="E26" s="1010"/>
      <c r="F26" s="1010"/>
      <c r="G26" s="1010"/>
      <c r="H26" s="1010"/>
      <c r="I26" s="1010"/>
      <c r="J26" s="1010"/>
      <c r="K26" s="1010"/>
      <c r="L26" s="1010"/>
      <c r="M26" s="1010"/>
      <c r="N26" s="1010"/>
      <c r="O26" s="1010"/>
      <c r="P26" s="1005"/>
    </row>
    <row r="27" spans="1:16" ht="33" customHeight="1">
      <c r="A27" s="1009"/>
      <c r="B27" s="1010"/>
      <c r="C27" s="1010"/>
      <c r="D27" s="1010"/>
      <c r="E27" s="1010"/>
      <c r="F27" s="1010"/>
      <c r="G27" s="1010"/>
      <c r="H27" s="1010"/>
      <c r="I27" s="1010"/>
      <c r="J27" s="1010"/>
      <c r="K27" s="1010"/>
      <c r="L27" s="1010"/>
      <c r="M27" s="1010"/>
      <c r="N27" s="1010"/>
      <c r="O27" s="1010"/>
      <c r="P27" s="1005"/>
    </row>
    <row r="28" spans="1:16" ht="33" customHeight="1">
      <c r="A28" s="1010" t="s">
        <v>1639</v>
      </c>
      <c r="B28" s="1010"/>
      <c r="C28" s="1010"/>
      <c r="D28" s="1010"/>
      <c r="E28" s="1010"/>
      <c r="F28" s="1010"/>
      <c r="G28" s="1010"/>
      <c r="H28" s="1010"/>
      <c r="I28" s="1010"/>
      <c r="J28" s="1010"/>
      <c r="K28" s="1010"/>
      <c r="L28" s="1010"/>
      <c r="M28" s="1010"/>
      <c r="N28" s="1010"/>
      <c r="O28" s="1010"/>
      <c r="P28" s="1005"/>
    </row>
    <row r="29" spans="1:16" ht="33" customHeight="1">
      <c r="A29" s="1010"/>
      <c r="B29" s="1012"/>
      <c r="C29" s="1012"/>
      <c r="D29" s="1012"/>
      <c r="E29" s="1012"/>
      <c r="F29" s="1012"/>
      <c r="G29" s="1012"/>
      <c r="H29" s="1012"/>
      <c r="I29" s="1012"/>
      <c r="J29" s="1012"/>
      <c r="K29" s="1012"/>
      <c r="L29" s="1012"/>
      <c r="M29" s="1012"/>
      <c r="N29" s="1012"/>
      <c r="O29" s="1012"/>
      <c r="P29" s="1005"/>
    </row>
    <row r="30" spans="1:16" ht="33" customHeight="1">
      <c r="A30" s="1010"/>
      <c r="B30" s="1005"/>
      <c r="C30" s="1005"/>
      <c r="D30" s="1005"/>
      <c r="E30" s="1005"/>
      <c r="F30" s="1005"/>
      <c r="G30" s="1005"/>
      <c r="H30" s="1005"/>
      <c r="I30" s="1005"/>
      <c r="J30" s="1005"/>
      <c r="K30" s="1005"/>
      <c r="L30" s="1005"/>
      <c r="M30" s="1005"/>
      <c r="N30" s="1005"/>
      <c r="O30" s="1005"/>
      <c r="P30" s="1005"/>
    </row>
    <row r="31" spans="1:16" ht="33" customHeight="1">
      <c r="A31" s="1010"/>
      <c r="B31" s="1005"/>
      <c r="C31" s="1005"/>
      <c r="D31" s="1005"/>
      <c r="E31" s="1005"/>
      <c r="F31" s="1005"/>
      <c r="G31" s="1005"/>
      <c r="H31" s="1005"/>
      <c r="I31" s="1005"/>
      <c r="J31" s="1005"/>
      <c r="K31" s="1005"/>
      <c r="L31" s="1005"/>
      <c r="M31" s="1005"/>
      <c r="N31" s="1005"/>
      <c r="O31" s="1005"/>
      <c r="P31" s="1005"/>
    </row>
    <row r="32" spans="1:16" ht="33" customHeight="1">
      <c r="A32" s="1011"/>
      <c r="B32" s="1005"/>
      <c r="C32" s="1005"/>
      <c r="D32" s="1005"/>
      <c r="E32" s="1005"/>
      <c r="F32" s="1005"/>
      <c r="G32" s="1005"/>
      <c r="H32" s="1005"/>
      <c r="I32" s="1005"/>
      <c r="J32" s="1005"/>
      <c r="K32" s="1005"/>
      <c r="L32" s="1005"/>
      <c r="M32" s="1005"/>
      <c r="N32" s="1005"/>
      <c r="O32" s="1005"/>
      <c r="P32" s="1005"/>
    </row>
    <row r="33" spans="1:16" ht="33" customHeight="1">
      <c r="A33" s="1005"/>
      <c r="B33" s="1005"/>
      <c r="C33" s="1005"/>
      <c r="D33" s="1005"/>
      <c r="E33" s="1005"/>
      <c r="F33" s="1005"/>
      <c r="G33" s="1005"/>
      <c r="H33" s="1005"/>
      <c r="I33" s="1005"/>
      <c r="J33" s="1005"/>
      <c r="K33" s="1005"/>
      <c r="L33" s="1005"/>
      <c r="M33" s="1005"/>
      <c r="N33" s="1005"/>
      <c r="O33" s="1005"/>
      <c r="P33" s="1005"/>
    </row>
    <row r="34" spans="1:16" ht="33" customHeight="1">
      <c r="A34" s="1005"/>
      <c r="B34" s="1005"/>
      <c r="C34" s="1005"/>
      <c r="D34" s="1005"/>
      <c r="E34" s="1005"/>
      <c r="F34" s="1005"/>
      <c r="G34" s="1005"/>
      <c r="H34" s="1005"/>
      <c r="I34" s="1005"/>
      <c r="J34" s="1005"/>
      <c r="K34" s="1005"/>
      <c r="L34" s="1005"/>
      <c r="M34" s="1005"/>
      <c r="N34" s="1005"/>
      <c r="O34" s="1005"/>
      <c r="P34" s="1005"/>
    </row>
    <row r="35" spans="1:16" ht="33" customHeight="1">
      <c r="A35" s="1005"/>
      <c r="B35" s="1005"/>
      <c r="C35" s="1005"/>
      <c r="D35" s="1005"/>
      <c r="E35" s="1005"/>
      <c r="F35" s="1005"/>
      <c r="G35" s="1005"/>
      <c r="H35" s="1005"/>
      <c r="I35" s="1005"/>
      <c r="J35" s="1005"/>
      <c r="K35" s="1005"/>
      <c r="L35" s="1005"/>
      <c r="M35" s="1005"/>
      <c r="N35" s="1005"/>
      <c r="O35" s="1005"/>
      <c r="P35" s="1005"/>
    </row>
    <row r="36" spans="1:16" ht="33" customHeight="1">
      <c r="A36" s="1005"/>
      <c r="B36" s="1005"/>
      <c r="C36" s="1005"/>
      <c r="D36" s="1005"/>
      <c r="E36" s="1005"/>
      <c r="F36" s="1005"/>
      <c r="G36" s="1005"/>
      <c r="H36" s="1005"/>
      <c r="I36" s="1005"/>
      <c r="J36" s="1005"/>
      <c r="K36" s="1005"/>
      <c r="L36" s="1005"/>
      <c r="M36" s="1005"/>
      <c r="N36" s="1005"/>
      <c r="O36" s="1005"/>
      <c r="P36" s="1005"/>
    </row>
  </sheetData>
  <mergeCells count="18">
    <mergeCell ref="A1:O1"/>
    <mergeCell ref="A3:A4"/>
    <mergeCell ref="C3:F3"/>
    <mergeCell ref="B4:M4"/>
    <mergeCell ref="B5:F5"/>
    <mergeCell ref="G5:H6"/>
    <mergeCell ref="B6:F6"/>
    <mergeCell ref="A18:A19"/>
    <mergeCell ref="B18:K19"/>
    <mergeCell ref="L18:L19"/>
    <mergeCell ref="A24:O24"/>
    <mergeCell ref="B9:K9"/>
    <mergeCell ref="B10:N10"/>
    <mergeCell ref="A13:A15"/>
    <mergeCell ref="C13:F13"/>
    <mergeCell ref="B14:M15"/>
    <mergeCell ref="A16:A17"/>
    <mergeCell ref="B16:M17"/>
  </mergeCells>
  <phoneticPr fontId="11"/>
  <printOptions horizontalCentered="1"/>
  <pageMargins left="0.59055118110236227" right="0.59055118110236227" top="0.39370078740157483" bottom="0.39370078740157483" header="0.31496062992125984" footer="0.31496062992125984"/>
  <pageSetup paperSize="9" scale="74"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dimension ref="A1:H42"/>
  <sheetViews>
    <sheetView view="pageBreakPreview" zoomScale="70" zoomScaleNormal="100" zoomScaleSheetLayoutView="70" workbookViewId="0">
      <selection activeCell="A21" sqref="A21:D22"/>
    </sheetView>
  </sheetViews>
  <sheetFormatPr defaultRowHeight="13.5"/>
  <cols>
    <col min="1" max="2" width="17.625" style="65" customWidth="1"/>
    <col min="3" max="4" width="11.625" style="65" customWidth="1"/>
    <col min="5" max="5" width="11.125" style="65" customWidth="1"/>
    <col min="6" max="6" width="59.625" style="65" customWidth="1"/>
    <col min="7" max="18" width="15.625" style="61" customWidth="1"/>
    <col min="19" max="16384" width="9" style="61"/>
  </cols>
  <sheetData>
    <row r="1" spans="1:8" ht="24.95" customHeight="1">
      <c r="A1" s="58"/>
      <c r="B1" s="58"/>
      <c r="C1" s="59"/>
      <c r="D1" s="59"/>
      <c r="E1" s="59"/>
      <c r="F1" s="60" t="s">
        <v>330</v>
      </c>
    </row>
    <row r="2" spans="1:8" ht="39.950000000000003" customHeight="1">
      <c r="A2" s="2142" t="s">
        <v>10</v>
      </c>
      <c r="B2" s="2142"/>
      <c r="C2" s="2142"/>
      <c r="D2" s="2142"/>
      <c r="E2" s="2142"/>
      <c r="F2" s="2142"/>
    </row>
    <row r="3" spans="1:8" ht="39.950000000000003" customHeight="1" thickBot="1">
      <c r="A3" s="62" t="s">
        <v>258</v>
      </c>
      <c r="B3" s="2143" t="str">
        <f>IF(様式1!L11="","",様式1!L11)</f>
        <v>株式会社○○○○</v>
      </c>
      <c r="C3" s="2143"/>
      <c r="D3" s="2143"/>
      <c r="E3" s="62" t="s">
        <v>331</v>
      </c>
      <c r="F3" s="187" t="str">
        <f>IF(様式1!G36="","",様式1!G36)</f>
        <v>ビジネスアプリケーション基礎科</v>
      </c>
    </row>
    <row r="4" spans="1:8" ht="30" customHeight="1" thickBot="1">
      <c r="A4" s="63" t="s">
        <v>332</v>
      </c>
      <c r="B4" s="64"/>
    </row>
    <row r="5" spans="1:8" ht="39.950000000000003" customHeight="1" thickBot="1">
      <c r="A5" s="2126" t="s">
        <v>333</v>
      </c>
      <c r="B5" s="2128"/>
      <c r="C5" s="2144" t="s">
        <v>334</v>
      </c>
      <c r="D5" s="2112"/>
      <c r="E5" s="66" t="s">
        <v>335</v>
      </c>
      <c r="F5" s="67" t="s">
        <v>336</v>
      </c>
      <c r="H5" s="61" t="s">
        <v>337</v>
      </c>
    </row>
    <row r="6" spans="1:8" ht="26.1" customHeight="1">
      <c r="A6" s="2129" t="s">
        <v>1640</v>
      </c>
      <c r="B6" s="2131"/>
      <c r="C6" s="2145" t="s">
        <v>1641</v>
      </c>
      <c r="D6" s="2146"/>
      <c r="E6" s="2107">
        <v>1500</v>
      </c>
      <c r="F6" s="2147" t="s">
        <v>1642</v>
      </c>
    </row>
    <row r="7" spans="1:8" ht="26.1" customHeight="1">
      <c r="A7" s="2120"/>
      <c r="B7" s="2122"/>
      <c r="C7" s="2134"/>
      <c r="D7" s="2135"/>
      <c r="E7" s="2124"/>
      <c r="F7" s="2136"/>
    </row>
    <row r="8" spans="1:8" ht="26.1" customHeight="1">
      <c r="A8" s="2117" t="s">
        <v>1643</v>
      </c>
      <c r="B8" s="2119"/>
      <c r="C8" s="2132" t="s">
        <v>1644</v>
      </c>
      <c r="D8" s="2133"/>
      <c r="E8" s="2123">
        <v>2000</v>
      </c>
      <c r="F8" s="2136" t="s">
        <v>1645</v>
      </c>
    </row>
    <row r="9" spans="1:8" ht="26.1" customHeight="1">
      <c r="A9" s="2120"/>
      <c r="B9" s="2122"/>
      <c r="C9" s="2134"/>
      <c r="D9" s="2135"/>
      <c r="E9" s="2124"/>
      <c r="F9" s="2136"/>
    </row>
    <row r="10" spans="1:8" ht="26.1" customHeight="1">
      <c r="A10" s="2117" t="s">
        <v>1646</v>
      </c>
      <c r="B10" s="2119"/>
      <c r="C10" s="2132" t="s">
        <v>1647</v>
      </c>
      <c r="D10" s="2133"/>
      <c r="E10" s="2123">
        <v>1800</v>
      </c>
      <c r="F10" s="2136" t="s">
        <v>1605</v>
      </c>
    </row>
    <row r="11" spans="1:8" ht="26.1" customHeight="1">
      <c r="A11" s="2120"/>
      <c r="B11" s="2122"/>
      <c r="C11" s="2134"/>
      <c r="D11" s="2135"/>
      <c r="E11" s="2124"/>
      <c r="F11" s="2136"/>
    </row>
    <row r="12" spans="1:8" ht="26.1" customHeight="1">
      <c r="A12" s="2117" t="s">
        <v>1648</v>
      </c>
      <c r="B12" s="2119"/>
      <c r="C12" s="2132" t="s">
        <v>1660</v>
      </c>
      <c r="D12" s="2133"/>
      <c r="E12" s="2123">
        <v>1650</v>
      </c>
      <c r="F12" s="2136" t="s">
        <v>1649</v>
      </c>
    </row>
    <row r="13" spans="1:8" ht="26.1" customHeight="1">
      <c r="A13" s="2120"/>
      <c r="B13" s="2122"/>
      <c r="C13" s="2134"/>
      <c r="D13" s="2135"/>
      <c r="E13" s="2124"/>
      <c r="F13" s="2136"/>
    </row>
    <row r="14" spans="1:8" ht="26.1" customHeight="1">
      <c r="A14" s="2117" t="s">
        <v>1650</v>
      </c>
      <c r="B14" s="2119"/>
      <c r="C14" s="2132"/>
      <c r="D14" s="2133"/>
      <c r="E14" s="2123">
        <v>-50</v>
      </c>
      <c r="F14" s="2125"/>
    </row>
    <row r="15" spans="1:8" ht="26.1" customHeight="1" thickBot="1">
      <c r="A15" s="2137"/>
      <c r="B15" s="2138"/>
      <c r="C15" s="2139"/>
      <c r="D15" s="2140"/>
      <c r="E15" s="2108"/>
      <c r="F15" s="2141"/>
    </row>
    <row r="16" spans="1:8" customFormat="1" ht="20.100000000000001" customHeight="1">
      <c r="A16" s="2101" t="s">
        <v>338</v>
      </c>
      <c r="B16" s="2102"/>
      <c r="C16" s="2102"/>
      <c r="D16" s="2103"/>
      <c r="E16" s="2107">
        <f>SUM(E6:E15)</f>
        <v>6900</v>
      </c>
      <c r="F16" s="2109"/>
    </row>
    <row r="17" spans="1:6" ht="20.100000000000001" customHeight="1" thickBot="1">
      <c r="A17" s="2104"/>
      <c r="B17" s="2105"/>
      <c r="C17" s="2105"/>
      <c r="D17" s="2106"/>
      <c r="E17" s="2108"/>
      <c r="F17" s="2110"/>
    </row>
    <row r="18" spans="1:6" ht="24.95" customHeight="1">
      <c r="A18" s="68" t="s">
        <v>783</v>
      </c>
      <c r="B18" s="68"/>
      <c r="C18" s="179"/>
      <c r="D18" s="179"/>
      <c r="E18" s="180"/>
      <c r="F18" s="179"/>
    </row>
    <row r="19" spans="1:6" ht="24.95" customHeight="1" thickBot="1">
      <c r="A19" s="63" t="s">
        <v>339</v>
      </c>
      <c r="B19" s="64"/>
      <c r="E19" s="69"/>
    </row>
    <row r="20" spans="1:6" ht="39.950000000000003" customHeight="1" thickBot="1">
      <c r="A20" s="2126" t="s">
        <v>340</v>
      </c>
      <c r="B20" s="2127"/>
      <c r="C20" s="2127"/>
      <c r="D20" s="2128"/>
      <c r="E20" s="66" t="s">
        <v>341</v>
      </c>
      <c r="F20" s="67" t="s">
        <v>285</v>
      </c>
    </row>
    <row r="21" spans="1:6" ht="26.1" customHeight="1">
      <c r="A21" s="2129" t="s">
        <v>1651</v>
      </c>
      <c r="B21" s="2130"/>
      <c r="C21" s="2130"/>
      <c r="D21" s="2131"/>
      <c r="E21" s="2107">
        <v>0</v>
      </c>
      <c r="F21" s="2125" t="s">
        <v>1652</v>
      </c>
    </row>
    <row r="22" spans="1:6" ht="26.1" customHeight="1">
      <c r="A22" s="2120"/>
      <c r="B22" s="2121"/>
      <c r="C22" s="2121"/>
      <c r="D22" s="2122"/>
      <c r="E22" s="2124"/>
      <c r="F22" s="2125"/>
    </row>
    <row r="23" spans="1:6" ht="26.1" customHeight="1">
      <c r="A23" s="2117" t="s">
        <v>1653</v>
      </c>
      <c r="B23" s="2118"/>
      <c r="C23" s="2118"/>
      <c r="D23" s="2119"/>
      <c r="E23" s="2123">
        <v>0</v>
      </c>
      <c r="F23" s="2125" t="s">
        <v>1654</v>
      </c>
    </row>
    <row r="24" spans="1:6" ht="26.1" customHeight="1">
      <c r="A24" s="2120"/>
      <c r="B24" s="2121"/>
      <c r="C24" s="2121"/>
      <c r="D24" s="2122"/>
      <c r="E24" s="2124"/>
      <c r="F24" s="2125"/>
    </row>
    <row r="25" spans="1:6" ht="26.1" customHeight="1">
      <c r="A25" s="2087"/>
      <c r="B25" s="2088"/>
      <c r="C25" s="2088"/>
      <c r="D25" s="2089"/>
      <c r="E25" s="2093"/>
      <c r="F25" s="2095"/>
    </row>
    <row r="26" spans="1:6" ht="26.1" customHeight="1">
      <c r="A26" s="2090"/>
      <c r="B26" s="2091"/>
      <c r="C26" s="2091"/>
      <c r="D26" s="2092"/>
      <c r="E26" s="2094"/>
      <c r="F26" s="2095"/>
    </row>
    <row r="27" spans="1:6" ht="26.1" customHeight="1">
      <c r="A27" s="2087"/>
      <c r="B27" s="2088"/>
      <c r="C27" s="2088"/>
      <c r="D27" s="2089"/>
      <c r="E27" s="2093"/>
      <c r="F27" s="2095"/>
    </row>
    <row r="28" spans="1:6" ht="26.1" customHeight="1">
      <c r="A28" s="2090"/>
      <c r="B28" s="2091"/>
      <c r="C28" s="2091"/>
      <c r="D28" s="2092"/>
      <c r="E28" s="2094"/>
      <c r="F28" s="2095"/>
    </row>
    <row r="29" spans="1:6" ht="26.1" customHeight="1">
      <c r="A29" s="2087"/>
      <c r="B29" s="2088"/>
      <c r="C29" s="2088"/>
      <c r="D29" s="2089"/>
      <c r="E29" s="2093"/>
      <c r="F29" s="2095"/>
    </row>
    <row r="30" spans="1:6" ht="26.1" customHeight="1" thickBot="1">
      <c r="A30" s="2096"/>
      <c r="B30" s="2097"/>
      <c r="C30" s="2097"/>
      <c r="D30" s="2098"/>
      <c r="E30" s="2099"/>
      <c r="F30" s="2100"/>
    </row>
    <row r="31" spans="1:6" customFormat="1" ht="20.100000000000001" customHeight="1">
      <c r="A31" s="2101" t="s">
        <v>338</v>
      </c>
      <c r="B31" s="2102"/>
      <c r="C31" s="2102"/>
      <c r="D31" s="2103"/>
      <c r="E31" s="2107">
        <f>SUM(E21:E30)</f>
        <v>0</v>
      </c>
      <c r="F31" s="2109"/>
    </row>
    <row r="32" spans="1:6" ht="20.100000000000001" customHeight="1" thickBot="1">
      <c r="A32" s="2104"/>
      <c r="B32" s="2105"/>
      <c r="C32" s="2105"/>
      <c r="D32" s="2106"/>
      <c r="E32" s="2108"/>
      <c r="F32" s="2110"/>
    </row>
    <row r="33" spans="1:6" ht="20.100000000000001" customHeight="1">
      <c r="A33" s="68" t="s">
        <v>784</v>
      </c>
      <c r="B33" s="68"/>
      <c r="C33" s="179"/>
      <c r="D33" s="179"/>
      <c r="E33" s="179"/>
      <c r="F33" s="179"/>
    </row>
    <row r="34" spans="1:6" ht="20.100000000000001" customHeight="1">
      <c r="A34" s="2116"/>
      <c r="B34" s="2116"/>
      <c r="C34" s="2116"/>
      <c r="D34" s="2116"/>
      <c r="E34" s="2116"/>
      <c r="F34" s="2116"/>
    </row>
    <row r="35" spans="1:6" ht="30" customHeight="1" thickBot="1">
      <c r="A35" s="70" t="s">
        <v>342</v>
      </c>
      <c r="B35" s="70"/>
      <c r="C35" s="71"/>
      <c r="D35" s="71"/>
      <c r="E35" s="71"/>
      <c r="F35" s="71"/>
    </row>
    <row r="36" spans="1:6" ht="39.950000000000003" customHeight="1" thickBot="1">
      <c r="A36" s="2111" t="s">
        <v>333</v>
      </c>
      <c r="B36" s="2112"/>
      <c r="C36" s="2113" t="s">
        <v>343</v>
      </c>
      <c r="D36" s="2114"/>
      <c r="E36" s="2115"/>
      <c r="F36" s="67" t="s">
        <v>336</v>
      </c>
    </row>
    <row r="37" spans="1:6" ht="35.1" customHeight="1">
      <c r="A37" s="2083" t="s">
        <v>1655</v>
      </c>
      <c r="B37" s="2084"/>
      <c r="C37" s="2085" t="s">
        <v>1656</v>
      </c>
      <c r="D37" s="2086"/>
      <c r="E37" s="2084"/>
      <c r="F37" s="1014" t="s">
        <v>1657</v>
      </c>
    </row>
    <row r="38" spans="1:6" ht="35.1" customHeight="1">
      <c r="A38" s="2075" t="s">
        <v>1658</v>
      </c>
      <c r="B38" s="2076"/>
      <c r="C38" s="2077" t="s">
        <v>1656</v>
      </c>
      <c r="D38" s="2078"/>
      <c r="E38" s="2076"/>
      <c r="F38" s="1013" t="s">
        <v>1659</v>
      </c>
    </row>
    <row r="39" spans="1:6" ht="35.1" customHeight="1">
      <c r="A39" s="2079"/>
      <c r="B39" s="2080"/>
      <c r="C39" s="2081"/>
      <c r="D39" s="2082"/>
      <c r="E39" s="2080"/>
      <c r="F39" s="223"/>
    </row>
    <row r="40" spans="1:6" ht="35.1" customHeight="1">
      <c r="A40" s="2079"/>
      <c r="B40" s="2080"/>
      <c r="C40" s="2081"/>
      <c r="D40" s="2082"/>
      <c r="E40" s="2080"/>
      <c r="F40" s="223"/>
    </row>
    <row r="41" spans="1:6" ht="35.1" customHeight="1" thickBot="1">
      <c r="A41" s="2071"/>
      <c r="B41" s="2072"/>
      <c r="C41" s="2073"/>
      <c r="D41" s="2074"/>
      <c r="E41" s="2072"/>
      <c r="F41" s="224"/>
    </row>
    <row r="42" spans="1:6" ht="14.25" customHeight="1">
      <c r="A42" s="181" t="s">
        <v>810</v>
      </c>
    </row>
  </sheetData>
  <mergeCells count="59">
    <mergeCell ref="A2:F2"/>
    <mergeCell ref="B3:D3"/>
    <mergeCell ref="A5:B5"/>
    <mergeCell ref="C5:D5"/>
    <mergeCell ref="A6:B7"/>
    <mergeCell ref="C6:D7"/>
    <mergeCell ref="E6:E7"/>
    <mergeCell ref="F6:F7"/>
    <mergeCell ref="A8:B9"/>
    <mergeCell ref="C8:D9"/>
    <mergeCell ref="E8:E9"/>
    <mergeCell ref="F8:F9"/>
    <mergeCell ref="A10:B11"/>
    <mergeCell ref="C10:D11"/>
    <mergeCell ref="E10:E11"/>
    <mergeCell ref="F10:F11"/>
    <mergeCell ref="A12:B13"/>
    <mergeCell ref="C12:D13"/>
    <mergeCell ref="E12:E13"/>
    <mergeCell ref="F12:F13"/>
    <mergeCell ref="A14:B15"/>
    <mergeCell ref="C14:D15"/>
    <mergeCell ref="E14:E15"/>
    <mergeCell ref="F14:F15"/>
    <mergeCell ref="A16:D17"/>
    <mergeCell ref="E16:E17"/>
    <mergeCell ref="F16:F17"/>
    <mergeCell ref="A20:D20"/>
    <mergeCell ref="A21:D22"/>
    <mergeCell ref="E21:E22"/>
    <mergeCell ref="F21:F22"/>
    <mergeCell ref="A23:D24"/>
    <mergeCell ref="E23:E24"/>
    <mergeCell ref="F23:F24"/>
    <mergeCell ref="A25:D26"/>
    <mergeCell ref="E25:E26"/>
    <mergeCell ref="F25:F26"/>
    <mergeCell ref="A37:B37"/>
    <mergeCell ref="C37:E37"/>
    <mergeCell ref="A27:D28"/>
    <mergeCell ref="E27:E28"/>
    <mergeCell ref="F27:F28"/>
    <mergeCell ref="A29:D30"/>
    <mergeCell ref="E29:E30"/>
    <mergeCell ref="F29:F30"/>
    <mergeCell ref="A31:D32"/>
    <mergeCell ref="E31:E32"/>
    <mergeCell ref="F31:F32"/>
    <mergeCell ref="A36:B36"/>
    <mergeCell ref="C36:E36"/>
    <mergeCell ref="A34:F34"/>
    <mergeCell ref="A41:B41"/>
    <mergeCell ref="C41:E41"/>
    <mergeCell ref="A38:B38"/>
    <mergeCell ref="C38:E38"/>
    <mergeCell ref="A39:B39"/>
    <mergeCell ref="C39:E39"/>
    <mergeCell ref="A40:B40"/>
    <mergeCell ref="C40:E40"/>
  </mergeCells>
  <phoneticPr fontId="11"/>
  <conditionalFormatting sqref="A6:D15 E12 E14">
    <cfRule type="cellIs" dxfId="249" priority="7" stopIfTrue="1" operator="equal">
      <formula>""</formula>
    </cfRule>
  </conditionalFormatting>
  <conditionalFormatting sqref="A21:D30 F21:F30 E21 E23">
    <cfRule type="cellIs" dxfId="248" priority="6" stopIfTrue="1" operator="notEqual">
      <formula>0</formula>
    </cfRule>
  </conditionalFormatting>
  <conditionalFormatting sqref="A21:D30 F21:F30">
    <cfRule type="cellIs" dxfId="247" priority="5" stopIfTrue="1" operator="equal">
      <formula>""</formula>
    </cfRule>
  </conditionalFormatting>
  <conditionalFormatting sqref="A37:F41">
    <cfRule type="cellIs" dxfId="246" priority="1" stopIfTrue="1" operator="equal">
      <formula>""</formula>
    </cfRule>
  </conditionalFormatting>
  <conditionalFormatting sqref="E6 E8 E10">
    <cfRule type="cellIs" dxfId="245" priority="9" stopIfTrue="1" operator="equal">
      <formula>""</formula>
    </cfRule>
  </conditionalFormatting>
  <conditionalFormatting sqref="E21 E23">
    <cfRule type="cellIs" dxfId="244" priority="4" stopIfTrue="1" operator="equal">
      <formula>""</formula>
    </cfRule>
  </conditionalFormatting>
  <conditionalFormatting sqref="E25 E27 E29">
    <cfRule type="cellIs" dxfId="243" priority="11" stopIfTrue="1" operator="equal">
      <formula>""</formula>
    </cfRule>
    <cfRule type="cellIs" dxfId="242" priority="15" stopIfTrue="1" operator="notEqual">
      <formula>0</formula>
    </cfRule>
  </conditionalFormatting>
  <conditionalFormatting sqref="F6:F15">
    <cfRule type="cellIs" dxfId="241" priority="8" stopIfTrue="1" operator="equal">
      <formula>""</formula>
    </cfRule>
  </conditionalFormatting>
  <dataValidations count="1">
    <dataValidation imeMode="off" allowBlank="1" showInputMessage="1" showErrorMessage="1" sqref="E29 E6 E8 E25 E27 E14 E10 E12 E21 E23" xr:uid="{00000000-0002-0000-1100-000000000000}"/>
  </dataValidations>
  <printOptions horizontalCentered="1"/>
  <pageMargins left="0.59055118110236227" right="0.59055118110236227" top="0.59055118110236227" bottom="0.19685039370078741" header="0.39370078740157483" footer="0.31496062992125984"/>
  <pageSetup paperSize="9" scale="70" orientation="portrait" r:id="rId1"/>
  <headerFooter scaleWithDoc="0">
    <oddFooter>&amp;R&amp;10（平成30年7月開講訓練科から適用）</oddFooter>
  </headerFooter>
  <colBreaks count="1" manualBreakCount="1">
    <brk id="6"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7">
    <pageSetUpPr fitToPage="1"/>
  </sheetPr>
  <dimension ref="A1:AV48"/>
  <sheetViews>
    <sheetView showWhiteSpace="0" view="pageBreakPreview" topLeftCell="A17" zoomScale="55" zoomScaleNormal="85" zoomScaleSheetLayoutView="55" zoomScalePageLayoutView="70" workbookViewId="0">
      <selection activeCell="B33" sqref="B33:G33"/>
    </sheetView>
  </sheetViews>
  <sheetFormatPr defaultRowHeight="14.25"/>
  <cols>
    <col min="1" max="1" width="5.625" style="617" customWidth="1"/>
    <col min="2" max="2" width="29.875" style="616" customWidth="1"/>
    <col min="3" max="4" width="7.125" style="616" customWidth="1"/>
    <col min="5" max="6" width="7.25" style="616" customWidth="1"/>
    <col min="7" max="7" width="25.25" style="616" customWidth="1"/>
    <col min="8" max="39" width="2.625" style="616" customWidth="1"/>
    <col min="40" max="40" width="0.375" style="616" customWidth="1"/>
    <col min="41" max="41" width="0.25" style="616" customWidth="1"/>
    <col min="42" max="42" width="4.125" style="616" customWidth="1"/>
    <col min="43" max="43" width="7.5" style="617" customWidth="1"/>
    <col min="44" max="44" width="30.25" style="617" customWidth="1"/>
    <col min="45" max="54" width="15.625" style="617" customWidth="1"/>
    <col min="55" max="16384" width="9" style="617"/>
  </cols>
  <sheetData>
    <row r="1" spans="1:42" ht="24.95" customHeight="1">
      <c r="A1" s="304"/>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614"/>
      <c r="AJ1" s="614"/>
      <c r="AK1" s="614"/>
      <c r="AL1" s="614"/>
      <c r="AM1" s="614"/>
      <c r="AN1" s="614"/>
      <c r="AO1" s="615" t="s">
        <v>344</v>
      </c>
    </row>
    <row r="2" spans="1:42" ht="25.5" customHeight="1">
      <c r="A2" s="2148" t="s">
        <v>345</v>
      </c>
      <c r="B2" s="2148"/>
      <c r="C2" s="2148"/>
      <c r="D2" s="2148"/>
      <c r="E2" s="2148"/>
      <c r="F2" s="2148"/>
      <c r="G2" s="2148"/>
      <c r="H2" s="2148"/>
      <c r="I2" s="2148"/>
      <c r="J2" s="2148"/>
      <c r="K2" s="2148"/>
      <c r="L2" s="2148"/>
      <c r="M2" s="2148"/>
      <c r="N2" s="2148"/>
      <c r="O2" s="2148"/>
      <c r="P2" s="2148"/>
      <c r="Q2" s="2148"/>
      <c r="R2" s="2148"/>
      <c r="S2" s="2148"/>
      <c r="T2" s="2148"/>
      <c r="U2" s="2148"/>
      <c r="V2" s="2148"/>
      <c r="W2" s="2148"/>
      <c r="X2" s="2148"/>
      <c r="Y2" s="2148"/>
      <c r="Z2" s="2148"/>
      <c r="AA2" s="2148"/>
      <c r="AB2" s="2148"/>
      <c r="AC2" s="2148"/>
      <c r="AD2" s="2148"/>
      <c r="AE2" s="2148"/>
      <c r="AF2" s="2148"/>
      <c r="AG2" s="2148"/>
      <c r="AH2" s="2148"/>
      <c r="AI2" s="2148"/>
      <c r="AJ2" s="2148"/>
      <c r="AK2" s="2148"/>
      <c r="AL2" s="2148"/>
      <c r="AM2" s="2148"/>
      <c r="AN2" s="2148"/>
      <c r="AO2" s="2148"/>
      <c r="AP2" s="618"/>
    </row>
    <row r="3" spans="1:42" ht="12" customHeight="1">
      <c r="A3" s="304"/>
      <c r="B3" s="614"/>
      <c r="C3" s="614"/>
      <c r="D3" s="614"/>
      <c r="E3" s="614"/>
      <c r="F3" s="614"/>
      <c r="G3" s="614"/>
      <c r="H3" s="2149"/>
      <c r="I3" s="2149"/>
      <c r="J3" s="2149"/>
      <c r="K3" s="2149"/>
      <c r="L3" s="2149"/>
      <c r="M3" s="2149"/>
      <c r="N3" s="2149"/>
      <c r="O3" s="2149"/>
      <c r="P3" s="2149"/>
      <c r="Q3" s="2149"/>
      <c r="R3" s="2149"/>
      <c r="S3" s="2149"/>
      <c r="T3" s="619"/>
      <c r="U3" s="2149"/>
      <c r="V3" s="2149"/>
      <c r="W3" s="2149"/>
      <c r="X3" s="2149"/>
      <c r="Y3" s="2149"/>
      <c r="Z3" s="2149"/>
      <c r="AA3" s="2149"/>
      <c r="AB3" s="2149"/>
      <c r="AC3" s="2149"/>
      <c r="AD3" s="2149"/>
      <c r="AE3" s="2149"/>
      <c r="AF3" s="2149"/>
      <c r="AG3" s="2149"/>
      <c r="AH3" s="2149"/>
      <c r="AI3" s="2149"/>
      <c r="AJ3" s="2149"/>
      <c r="AK3" s="2149"/>
      <c r="AL3" s="2149"/>
      <c r="AM3" s="2149"/>
      <c r="AN3" s="2149"/>
      <c r="AO3" s="2149"/>
      <c r="AP3" s="614"/>
    </row>
    <row r="4" spans="1:42" s="621" customFormat="1" ht="24.95" customHeight="1" thickBot="1">
      <c r="A4" s="2154" t="s">
        <v>346</v>
      </c>
      <c r="B4" s="2154"/>
      <c r="C4" s="2155" t="str">
        <f>IF(様式1!L11="","",様式1!L11)</f>
        <v>株式会社○○○○</v>
      </c>
      <c r="D4" s="2155"/>
      <c r="E4" s="2155"/>
      <c r="F4" s="2155"/>
      <c r="G4" s="2155"/>
      <c r="H4" s="2156" t="s">
        <v>79</v>
      </c>
      <c r="I4" s="2156"/>
      <c r="J4" s="2156"/>
      <c r="K4" s="2156"/>
      <c r="L4" s="2156"/>
      <c r="M4" s="2156"/>
      <c r="N4" s="2156"/>
      <c r="O4" s="2156"/>
      <c r="P4" s="2156"/>
      <c r="Q4" s="2156"/>
      <c r="R4" s="2155" t="str">
        <f>IF(様式1!G36="","",様式1!G36)</f>
        <v>ビジネスアプリケーション基礎科</v>
      </c>
      <c r="S4" s="2155"/>
      <c r="T4" s="2155"/>
      <c r="U4" s="2155"/>
      <c r="V4" s="2155"/>
      <c r="W4" s="2155"/>
      <c r="X4" s="2155"/>
      <c r="Y4" s="2155"/>
      <c r="Z4" s="2155"/>
      <c r="AA4" s="2155"/>
      <c r="AB4" s="2155"/>
      <c r="AC4" s="2155"/>
      <c r="AD4" s="2155"/>
      <c r="AE4" s="2155"/>
      <c r="AF4" s="2155"/>
      <c r="AG4" s="2155"/>
      <c r="AH4" s="2155"/>
      <c r="AI4" s="2155"/>
      <c r="AJ4" s="2155"/>
      <c r="AK4" s="2155"/>
      <c r="AL4" s="2155"/>
      <c r="AM4" s="2155"/>
      <c r="AN4" s="2155"/>
      <c r="AO4" s="2155"/>
      <c r="AP4" s="620"/>
    </row>
    <row r="5" spans="1:42" ht="11.1" customHeight="1" thickBot="1">
      <c r="A5" s="622"/>
      <c r="B5" s="623"/>
      <c r="C5" s="623"/>
      <c r="D5" s="623"/>
      <c r="E5" s="623"/>
      <c r="F5" s="623"/>
      <c r="G5" s="623"/>
      <c r="H5" s="2157"/>
      <c r="I5" s="2157"/>
      <c r="J5" s="2157"/>
      <c r="K5" s="2157"/>
      <c r="L5" s="2157"/>
      <c r="M5" s="2157"/>
      <c r="N5" s="2157"/>
      <c r="O5" s="2157"/>
      <c r="P5" s="2157"/>
      <c r="Q5" s="2157"/>
      <c r="R5" s="2157"/>
      <c r="S5" s="2157"/>
      <c r="T5" s="624"/>
      <c r="U5" s="2157"/>
      <c r="V5" s="2157"/>
      <c r="W5" s="2157"/>
      <c r="X5" s="2157"/>
      <c r="Y5" s="2157"/>
      <c r="Z5" s="2157"/>
      <c r="AA5" s="2157"/>
      <c r="AB5" s="2157"/>
      <c r="AC5" s="2157"/>
      <c r="AD5" s="2157"/>
      <c r="AE5" s="2157"/>
      <c r="AF5" s="2157"/>
      <c r="AG5" s="2157"/>
      <c r="AH5" s="2157"/>
      <c r="AI5" s="2157"/>
      <c r="AJ5" s="2157"/>
      <c r="AK5" s="2157"/>
      <c r="AL5" s="2157"/>
      <c r="AM5" s="2157"/>
      <c r="AN5" s="2157"/>
      <c r="AO5" s="2157"/>
      <c r="AP5" s="614"/>
    </row>
    <row r="6" spans="1:42" ht="32.25" customHeight="1">
      <c r="A6" s="2150" t="s">
        <v>347</v>
      </c>
      <c r="B6" s="2151"/>
      <c r="C6" s="2151"/>
      <c r="D6" s="2151"/>
      <c r="E6" s="2151"/>
      <c r="F6" s="2151"/>
      <c r="G6" s="2151"/>
      <c r="H6" s="2151"/>
      <c r="I6" s="2151"/>
      <c r="J6" s="2151"/>
      <c r="K6" s="2151"/>
      <c r="L6" s="2151"/>
      <c r="M6" s="2151"/>
      <c r="N6" s="2151"/>
      <c r="O6" s="2151"/>
      <c r="P6" s="2151"/>
      <c r="Q6" s="2151"/>
      <c r="R6" s="2151"/>
      <c r="S6" s="2151"/>
      <c r="T6" s="2151"/>
      <c r="U6" s="2151"/>
      <c r="V6" s="2151"/>
      <c r="W6" s="2151"/>
      <c r="X6" s="2151"/>
      <c r="Y6" s="2151"/>
      <c r="Z6" s="2151"/>
      <c r="AA6" s="2151"/>
      <c r="AB6" s="2151"/>
      <c r="AC6" s="2151"/>
      <c r="AD6" s="2151"/>
      <c r="AE6" s="2151"/>
      <c r="AF6" s="2151"/>
      <c r="AG6" s="2151"/>
      <c r="AH6" s="2151"/>
      <c r="AI6" s="2151"/>
      <c r="AJ6" s="2151"/>
      <c r="AK6" s="2151"/>
      <c r="AL6" s="2151"/>
      <c r="AM6" s="2151"/>
      <c r="AN6" s="2151"/>
      <c r="AO6" s="2152"/>
      <c r="AP6" s="625"/>
    </row>
    <row r="7" spans="1:42" ht="25.5" customHeight="1">
      <c r="A7" s="190" t="s">
        <v>1143</v>
      </c>
      <c r="B7" s="625"/>
      <c r="C7" s="625"/>
      <c r="D7" s="625"/>
      <c r="E7" s="625"/>
      <c r="F7" s="452"/>
      <c r="G7" s="625"/>
      <c r="H7" s="2149"/>
      <c r="I7" s="2149"/>
      <c r="J7" s="2149"/>
      <c r="K7" s="2149"/>
      <c r="L7" s="2149"/>
      <c r="M7" s="2149"/>
      <c r="N7" s="2149"/>
      <c r="O7" s="2149"/>
      <c r="P7" s="2149"/>
      <c r="Q7" s="2149"/>
      <c r="R7" s="2149"/>
      <c r="S7" s="2149"/>
      <c r="T7" s="619"/>
      <c r="U7" s="2149"/>
      <c r="V7" s="2149"/>
      <c r="W7" s="2149"/>
      <c r="X7" s="2149"/>
      <c r="Y7" s="2149"/>
      <c r="Z7" s="2149"/>
      <c r="AA7" s="2149"/>
      <c r="AB7" s="2149"/>
      <c r="AC7" s="2149"/>
      <c r="AD7" s="2149"/>
      <c r="AE7" s="2149"/>
      <c r="AF7" s="2149"/>
      <c r="AG7" s="2149"/>
      <c r="AH7" s="2149"/>
      <c r="AI7" s="2149"/>
      <c r="AJ7" s="2149"/>
      <c r="AK7" s="2149"/>
      <c r="AL7" s="2149"/>
      <c r="AM7" s="2149"/>
      <c r="AN7" s="2149"/>
      <c r="AO7" s="2153"/>
      <c r="AP7" s="191"/>
    </row>
    <row r="8" spans="1:42" ht="33" customHeight="1">
      <c r="A8" s="626" t="s">
        <v>751</v>
      </c>
      <c r="B8" s="1304" t="s">
        <v>859</v>
      </c>
      <c r="C8" s="1304"/>
      <c r="D8" s="1304"/>
      <c r="E8" s="1304"/>
      <c r="F8" s="1304"/>
      <c r="G8" s="1304"/>
      <c r="H8" s="1304"/>
      <c r="I8" s="1304"/>
      <c r="J8" s="1304"/>
      <c r="K8" s="1304"/>
      <c r="L8" s="1304"/>
      <c r="M8" s="1304"/>
      <c r="N8" s="1304"/>
      <c r="O8" s="1304"/>
      <c r="P8" s="1304"/>
      <c r="Q8" s="1304"/>
      <c r="R8" s="1304"/>
      <c r="S8" s="1304"/>
      <c r="T8" s="1304"/>
      <c r="U8" s="1304"/>
      <c r="V8" s="1304"/>
      <c r="W8" s="1304"/>
      <c r="X8" s="1304"/>
      <c r="Y8" s="1304"/>
      <c r="Z8" s="1304"/>
      <c r="AA8" s="1304"/>
      <c r="AB8" s="1304"/>
      <c r="AC8" s="1304"/>
      <c r="AD8" s="1304"/>
      <c r="AE8" s="1304"/>
      <c r="AF8" s="1304"/>
      <c r="AG8" s="1304"/>
      <c r="AH8" s="1304"/>
      <c r="AI8" s="1304"/>
      <c r="AJ8" s="1304"/>
      <c r="AK8" s="1304"/>
      <c r="AL8" s="1304"/>
      <c r="AM8" s="1304"/>
      <c r="AN8" s="1304"/>
      <c r="AO8" s="2162"/>
      <c r="AP8" s="191"/>
    </row>
    <row r="9" spans="1:42" ht="30" customHeight="1">
      <c r="A9" s="2163" t="s">
        <v>1144</v>
      </c>
      <c r="B9" s="2164"/>
      <c r="C9" s="2165" t="s">
        <v>1661</v>
      </c>
      <c r="D9" s="2165"/>
      <c r="E9" s="2165"/>
      <c r="F9" s="2165"/>
      <c r="G9" s="2165"/>
      <c r="H9" s="617"/>
      <c r="I9" s="617"/>
      <c r="J9" s="617"/>
      <c r="K9" s="617"/>
      <c r="L9" s="617"/>
      <c r="M9" s="617"/>
      <c r="N9" s="617"/>
      <c r="O9" s="617"/>
      <c r="P9" s="617"/>
      <c r="Q9" s="617"/>
      <c r="R9" s="617"/>
      <c r="S9" s="617"/>
      <c r="T9" s="617"/>
      <c r="U9" s="617"/>
      <c r="V9" s="617"/>
      <c r="W9" s="617"/>
      <c r="X9" s="617"/>
      <c r="Y9" s="617"/>
      <c r="Z9" s="617"/>
      <c r="AA9" s="617"/>
      <c r="AB9" s="617"/>
      <c r="AC9" s="617"/>
      <c r="AD9" s="617"/>
      <c r="AE9" s="617"/>
      <c r="AF9" s="617"/>
      <c r="AG9" s="617"/>
      <c r="AH9" s="617"/>
      <c r="AI9" s="617"/>
      <c r="AJ9" s="617"/>
      <c r="AK9" s="617"/>
      <c r="AL9" s="617"/>
      <c r="AM9" s="617"/>
      <c r="AN9" s="617"/>
      <c r="AO9" s="627"/>
      <c r="AP9" s="628"/>
    </row>
    <row r="10" spans="1:42" ht="95.25" customHeight="1">
      <c r="A10" s="2166" t="s">
        <v>1368</v>
      </c>
      <c r="B10" s="2167"/>
      <c r="C10" s="2167"/>
      <c r="D10" s="2167"/>
      <c r="E10" s="2167"/>
      <c r="F10" s="2167"/>
      <c r="G10" s="2167"/>
      <c r="H10" s="2167"/>
      <c r="I10" s="2167"/>
      <c r="J10" s="2167"/>
      <c r="K10" s="2167"/>
      <c r="L10" s="2167"/>
      <c r="M10" s="2167"/>
      <c r="N10" s="2167"/>
      <c r="O10" s="2167"/>
      <c r="P10" s="2167"/>
      <c r="Q10" s="2167"/>
      <c r="R10" s="2167"/>
      <c r="S10" s="2167"/>
      <c r="T10" s="2167"/>
      <c r="U10" s="2167"/>
      <c r="V10" s="2167"/>
      <c r="W10" s="2167"/>
      <c r="X10" s="2167"/>
      <c r="Y10" s="2167"/>
      <c r="Z10" s="2167"/>
      <c r="AA10" s="2167"/>
      <c r="AB10" s="2167"/>
      <c r="AC10" s="2167"/>
      <c r="AD10" s="2167"/>
      <c r="AE10" s="2167"/>
      <c r="AF10" s="2167"/>
      <c r="AG10" s="2167"/>
      <c r="AH10" s="2167"/>
      <c r="AI10" s="2167"/>
      <c r="AJ10" s="2167"/>
      <c r="AK10" s="2167"/>
      <c r="AL10" s="2167"/>
      <c r="AM10" s="2167"/>
      <c r="AN10" s="2167"/>
      <c r="AO10" s="2168"/>
      <c r="AP10" s="191"/>
    </row>
    <row r="11" spans="1:42" ht="99.75" customHeight="1">
      <c r="A11" s="2161" t="s">
        <v>515</v>
      </c>
      <c r="B11" s="2158"/>
      <c r="C11" s="2158"/>
      <c r="D11" s="2158"/>
      <c r="E11" s="2158"/>
      <c r="F11" s="2158"/>
      <c r="G11" s="2158"/>
      <c r="H11" s="2158"/>
      <c r="I11" s="2158"/>
      <c r="J11" s="2158"/>
      <c r="K11" s="2158"/>
      <c r="L11" s="2158"/>
      <c r="M11" s="2158"/>
      <c r="N11" s="2158"/>
      <c r="O11" s="2158"/>
      <c r="P11" s="2158"/>
      <c r="Q11" s="2158"/>
      <c r="R11" s="2158"/>
      <c r="S11" s="2158"/>
      <c r="T11" s="2158"/>
      <c r="U11" s="2158"/>
      <c r="V11" s="2158"/>
      <c r="W11" s="2158"/>
      <c r="X11" s="2158"/>
      <c r="Y11" s="2158"/>
      <c r="Z11" s="2158"/>
      <c r="AA11" s="2158"/>
      <c r="AB11" s="2158"/>
      <c r="AC11" s="2158"/>
      <c r="AD11" s="2158"/>
      <c r="AE11" s="2158"/>
      <c r="AF11" s="2158"/>
      <c r="AG11" s="2158"/>
      <c r="AH11" s="2158"/>
      <c r="AI11" s="2158"/>
      <c r="AJ11" s="2158"/>
      <c r="AK11" s="2158"/>
      <c r="AL11" s="2158"/>
      <c r="AM11" s="2158"/>
      <c r="AN11" s="2158"/>
      <c r="AO11" s="2169"/>
      <c r="AP11" s="191"/>
    </row>
    <row r="12" spans="1:42" ht="59.25" customHeight="1">
      <c r="A12" s="2161" t="s">
        <v>1089</v>
      </c>
      <c r="B12" s="2158"/>
      <c r="C12" s="2158"/>
      <c r="D12" s="2158"/>
      <c r="E12" s="2158"/>
      <c r="F12" s="2158"/>
      <c r="G12" s="2158"/>
      <c r="H12" s="2158"/>
      <c r="I12" s="2158"/>
      <c r="J12" s="2158"/>
      <c r="K12" s="2158"/>
      <c r="L12" s="2158"/>
      <c r="M12" s="2158"/>
      <c r="N12" s="2158"/>
      <c r="O12" s="2158"/>
      <c r="P12" s="2158"/>
      <c r="Q12" s="2158"/>
      <c r="R12" s="2158"/>
      <c r="S12" s="2158"/>
      <c r="T12" s="2158"/>
      <c r="U12" s="2158"/>
      <c r="V12" s="2158"/>
      <c r="W12" s="2158"/>
      <c r="X12" s="2158"/>
      <c r="Y12" s="2158"/>
      <c r="Z12" s="2158"/>
      <c r="AA12" s="2158"/>
      <c r="AB12" s="2158"/>
      <c r="AC12" s="2158"/>
      <c r="AD12" s="2158"/>
      <c r="AE12" s="2158"/>
      <c r="AF12" s="2158"/>
      <c r="AG12" s="2158"/>
      <c r="AH12" s="2158"/>
      <c r="AI12" s="2158"/>
      <c r="AJ12" s="2158"/>
      <c r="AK12" s="2158"/>
      <c r="AL12" s="2158"/>
      <c r="AM12" s="2158"/>
      <c r="AN12" s="456"/>
      <c r="AO12" s="457"/>
      <c r="AP12" s="191"/>
    </row>
    <row r="13" spans="1:42" ht="33" customHeight="1">
      <c r="A13" s="225" t="s">
        <v>751</v>
      </c>
      <c r="B13" s="2158" t="s">
        <v>1145</v>
      </c>
      <c r="C13" s="2159"/>
      <c r="D13" s="2159"/>
      <c r="E13" s="2159"/>
      <c r="F13" s="2159"/>
      <c r="G13" s="2159"/>
      <c r="H13" s="2159"/>
      <c r="I13" s="2159"/>
      <c r="J13" s="2159"/>
      <c r="K13" s="2159"/>
      <c r="L13" s="2159"/>
      <c r="M13" s="2159"/>
      <c r="N13" s="2159"/>
      <c r="O13" s="2159"/>
      <c r="P13" s="2159"/>
      <c r="Q13" s="2159"/>
      <c r="R13" s="2159"/>
      <c r="S13" s="2159"/>
      <c r="T13" s="2159"/>
      <c r="U13" s="2159"/>
      <c r="V13" s="2159"/>
      <c r="W13" s="2159"/>
      <c r="X13" s="2159"/>
      <c r="Y13" s="2159"/>
      <c r="Z13" s="2159"/>
      <c r="AA13" s="2159"/>
      <c r="AB13" s="2159"/>
      <c r="AC13" s="2159"/>
      <c r="AD13" s="2159"/>
      <c r="AE13" s="2159"/>
      <c r="AF13" s="2159"/>
      <c r="AG13" s="2159"/>
      <c r="AH13" s="2159"/>
      <c r="AI13" s="2159"/>
      <c r="AJ13" s="2159"/>
      <c r="AK13" s="2159"/>
      <c r="AL13" s="2159"/>
      <c r="AM13" s="2159"/>
      <c r="AN13" s="2159"/>
      <c r="AO13" s="2160"/>
      <c r="AP13" s="191"/>
    </row>
    <row r="14" spans="1:42" ht="76.5" customHeight="1">
      <c r="A14" s="2161" t="s">
        <v>1146</v>
      </c>
      <c r="B14" s="2159"/>
      <c r="C14" s="2159"/>
      <c r="D14" s="2159"/>
      <c r="E14" s="2159"/>
      <c r="F14" s="2159"/>
      <c r="G14" s="2159"/>
      <c r="H14" s="2159"/>
      <c r="I14" s="2159"/>
      <c r="J14" s="2159"/>
      <c r="K14" s="2159"/>
      <c r="L14" s="2159"/>
      <c r="M14" s="2159"/>
      <c r="N14" s="2159"/>
      <c r="O14" s="2159"/>
      <c r="P14" s="2159"/>
      <c r="Q14" s="2159"/>
      <c r="R14" s="2159"/>
      <c r="S14" s="2159"/>
      <c r="T14" s="2159"/>
      <c r="U14" s="2159"/>
      <c r="V14" s="2159"/>
      <c r="W14" s="2159"/>
      <c r="X14" s="2159"/>
      <c r="Y14" s="2159"/>
      <c r="Z14" s="2159"/>
      <c r="AA14" s="2159"/>
      <c r="AB14" s="2159"/>
      <c r="AC14" s="2159"/>
      <c r="AD14" s="2159"/>
      <c r="AE14" s="2159"/>
      <c r="AF14" s="2159"/>
      <c r="AG14" s="2159"/>
      <c r="AH14" s="2159"/>
      <c r="AI14" s="2159"/>
      <c r="AJ14" s="2159"/>
      <c r="AK14" s="2159"/>
      <c r="AL14" s="2159"/>
      <c r="AM14" s="2159"/>
      <c r="AN14" s="2159"/>
      <c r="AO14" s="2160"/>
      <c r="AP14" s="191"/>
    </row>
    <row r="15" spans="1:42" ht="30" customHeight="1">
      <c r="A15" s="190" t="s">
        <v>860</v>
      </c>
      <c r="B15" s="458"/>
      <c r="C15" s="189"/>
      <c r="D15" s="189"/>
      <c r="E15" s="189"/>
      <c r="F15" s="189"/>
      <c r="G15" s="189"/>
      <c r="H15" s="2149"/>
      <c r="I15" s="2149"/>
      <c r="J15" s="2149"/>
      <c r="K15" s="2149"/>
      <c r="L15" s="2149"/>
      <c r="M15" s="2149"/>
      <c r="N15" s="2149"/>
      <c r="O15" s="2149"/>
      <c r="P15" s="2149"/>
      <c r="Q15" s="2149"/>
      <c r="R15" s="2149"/>
      <c r="S15" s="2149"/>
      <c r="T15" s="619"/>
      <c r="U15" s="2149"/>
      <c r="V15" s="2149"/>
      <c r="W15" s="2149"/>
      <c r="X15" s="2149"/>
      <c r="Y15" s="2149"/>
      <c r="Z15" s="2149"/>
      <c r="AA15" s="2149"/>
      <c r="AB15" s="2149"/>
      <c r="AC15" s="2149"/>
      <c r="AD15" s="2149"/>
      <c r="AE15" s="2149"/>
      <c r="AF15" s="2149"/>
      <c r="AG15" s="2149"/>
      <c r="AH15" s="2149"/>
      <c r="AI15" s="2149"/>
      <c r="AJ15" s="2149"/>
      <c r="AK15" s="2149"/>
      <c r="AL15" s="2149"/>
      <c r="AM15" s="2149"/>
      <c r="AN15" s="2149"/>
      <c r="AO15" s="2153"/>
      <c r="AP15" s="191"/>
    </row>
    <row r="16" spans="1:42" ht="30.75" customHeight="1">
      <c r="A16" s="225" t="s">
        <v>751</v>
      </c>
      <c r="B16" s="1304" t="s">
        <v>861</v>
      </c>
      <c r="C16" s="1304"/>
      <c r="D16" s="1304"/>
      <c r="E16" s="1304"/>
      <c r="F16" s="1304"/>
      <c r="G16" s="1304"/>
      <c r="H16" s="1304"/>
      <c r="I16" s="1304"/>
      <c r="J16" s="1304"/>
      <c r="K16" s="1304"/>
      <c r="L16" s="1304"/>
      <c r="M16" s="1304"/>
      <c r="N16" s="1304"/>
      <c r="O16" s="1304"/>
      <c r="P16" s="1304"/>
      <c r="Q16" s="1304"/>
      <c r="R16" s="1304"/>
      <c r="S16" s="1304"/>
      <c r="T16" s="1304"/>
      <c r="U16" s="1304"/>
      <c r="V16" s="1304"/>
      <c r="W16" s="1304"/>
      <c r="X16" s="1304"/>
      <c r="Y16" s="1304"/>
      <c r="Z16" s="1304"/>
      <c r="AA16" s="1304"/>
      <c r="AB16" s="1304"/>
      <c r="AC16" s="1304"/>
      <c r="AD16" s="1304"/>
      <c r="AE16" s="1304"/>
      <c r="AF16" s="1304"/>
      <c r="AG16" s="1304"/>
      <c r="AH16" s="1304"/>
      <c r="AI16" s="1304"/>
      <c r="AJ16" s="1304"/>
      <c r="AK16" s="1304"/>
      <c r="AL16" s="1304"/>
      <c r="AM16" s="1304"/>
      <c r="AN16" s="1304"/>
      <c r="AO16" s="2162"/>
      <c r="AP16" s="625"/>
    </row>
    <row r="17" spans="1:48" ht="39.950000000000003" customHeight="1">
      <c r="A17" s="2161" t="s">
        <v>1090</v>
      </c>
      <c r="B17" s="2158"/>
      <c r="C17" s="2158"/>
      <c r="D17" s="2158"/>
      <c r="E17" s="2158"/>
      <c r="F17" s="2158"/>
      <c r="G17" s="2158"/>
      <c r="H17" s="2158"/>
      <c r="I17" s="2158"/>
      <c r="J17" s="2158"/>
      <c r="K17" s="2158"/>
      <c r="L17" s="2158"/>
      <c r="M17" s="2158"/>
      <c r="N17" s="2158"/>
      <c r="O17" s="2158"/>
      <c r="P17" s="2158"/>
      <c r="Q17" s="2158"/>
      <c r="R17" s="2158"/>
      <c r="S17" s="2158"/>
      <c r="T17" s="2158"/>
      <c r="U17" s="2158"/>
      <c r="V17" s="2158"/>
      <c r="W17" s="2158"/>
      <c r="X17" s="2158"/>
      <c r="Y17" s="2158"/>
      <c r="Z17" s="2158"/>
      <c r="AA17" s="2158"/>
      <c r="AB17" s="2158"/>
      <c r="AC17" s="2158"/>
      <c r="AD17" s="2158"/>
      <c r="AE17" s="2158"/>
      <c r="AF17" s="2158"/>
      <c r="AG17" s="2158"/>
      <c r="AH17" s="2158"/>
      <c r="AI17" s="2158"/>
      <c r="AJ17" s="2158"/>
      <c r="AK17" s="2158"/>
      <c r="AL17" s="2158"/>
      <c r="AM17" s="2158"/>
      <c r="AN17" s="2158"/>
      <c r="AO17" s="2169"/>
      <c r="AP17" s="191"/>
    </row>
    <row r="18" spans="1:48" ht="30" customHeight="1">
      <c r="A18" s="2163" t="s">
        <v>858</v>
      </c>
      <c r="B18" s="2164"/>
      <c r="C18" s="2165" t="s">
        <v>1416</v>
      </c>
      <c r="D18" s="2165"/>
      <c r="E18" s="2165"/>
      <c r="F18" s="2165"/>
      <c r="G18" s="2165"/>
      <c r="H18" s="2171" t="s">
        <v>734</v>
      </c>
      <c r="I18" s="2171"/>
      <c r="J18" s="2171"/>
      <c r="K18" s="2171"/>
      <c r="L18" s="2171"/>
      <c r="M18" s="2171"/>
      <c r="N18" s="2171"/>
      <c r="O18" s="2171"/>
      <c r="P18" s="2171"/>
      <c r="Q18" s="2171"/>
      <c r="R18" s="2171"/>
      <c r="S18" s="2171"/>
      <c r="T18" s="2171"/>
      <c r="U18" s="2171"/>
      <c r="V18" s="191" t="s">
        <v>505</v>
      </c>
      <c r="W18" s="2172">
        <v>12345678</v>
      </c>
      <c r="X18" s="2172"/>
      <c r="Y18" s="2172"/>
      <c r="Z18" s="2172"/>
      <c r="AA18" s="2172"/>
      <c r="AB18" s="2172"/>
      <c r="AC18" s="2172"/>
      <c r="AD18" s="2172"/>
      <c r="AE18" s="2172"/>
      <c r="AF18" s="2172"/>
      <c r="AG18" s="2172"/>
      <c r="AH18" s="2172"/>
      <c r="AI18" s="2172"/>
      <c r="AJ18" s="2172"/>
      <c r="AK18" s="2172"/>
      <c r="AL18" s="2172"/>
      <c r="AM18" s="2172"/>
      <c r="AN18" s="2172"/>
      <c r="AO18" s="2173"/>
      <c r="AP18" s="625"/>
    </row>
    <row r="19" spans="1:48" ht="30.75" customHeight="1">
      <c r="A19" s="628"/>
      <c r="B19" s="2158" t="s">
        <v>883</v>
      </c>
      <c r="C19" s="2158"/>
      <c r="D19" s="2158"/>
      <c r="E19" s="2158"/>
      <c r="F19" s="2158"/>
      <c r="G19" s="2158"/>
      <c r="H19" s="2158"/>
      <c r="I19" s="2158"/>
      <c r="J19" s="2158"/>
      <c r="K19" s="2158"/>
      <c r="L19" s="2158"/>
      <c r="M19" s="2158"/>
      <c r="N19" s="2158"/>
      <c r="O19" s="2158"/>
      <c r="P19" s="2158"/>
      <c r="Q19" s="2158"/>
      <c r="R19" s="2158"/>
      <c r="S19" s="2158"/>
      <c r="T19" s="2158"/>
      <c r="U19" s="2158"/>
      <c r="V19" s="2158"/>
      <c r="W19" s="2158"/>
      <c r="X19" s="2158"/>
      <c r="Y19" s="2158"/>
      <c r="Z19" s="2158"/>
      <c r="AA19" s="2158"/>
      <c r="AB19" s="2158"/>
      <c r="AC19" s="2158"/>
      <c r="AD19" s="2158"/>
      <c r="AE19" s="2158"/>
      <c r="AF19" s="2158"/>
      <c r="AG19" s="2158"/>
      <c r="AH19" s="2158"/>
      <c r="AI19" s="2158"/>
      <c r="AJ19" s="2158"/>
      <c r="AK19" s="2158"/>
      <c r="AL19" s="2158"/>
      <c r="AM19" s="2158"/>
      <c r="AN19" s="452"/>
      <c r="AO19" s="629"/>
      <c r="AP19" s="617"/>
    </row>
    <row r="20" spans="1:48" s="630" customFormat="1" ht="9.9499999999999993" customHeight="1">
      <c r="A20" s="2163"/>
      <c r="B20" s="2164"/>
      <c r="C20" s="2164"/>
      <c r="D20" s="2164"/>
      <c r="E20" s="2164"/>
      <c r="F20" s="2164"/>
      <c r="G20" s="2164"/>
      <c r="H20" s="2164"/>
      <c r="I20" s="2164"/>
      <c r="J20" s="2164"/>
      <c r="K20" s="2164"/>
      <c r="L20" s="2164"/>
      <c r="M20" s="2164"/>
      <c r="N20" s="2164"/>
      <c r="O20" s="2164"/>
      <c r="P20" s="2164"/>
      <c r="Q20" s="2164"/>
      <c r="R20" s="2164"/>
      <c r="S20" s="2164"/>
      <c r="T20" s="2164"/>
      <c r="U20" s="2164"/>
      <c r="V20" s="2164"/>
      <c r="W20" s="2164"/>
      <c r="X20" s="2164"/>
      <c r="Y20" s="2164"/>
      <c r="Z20" s="2164"/>
      <c r="AA20" s="2164"/>
      <c r="AB20" s="2164"/>
      <c r="AC20" s="2164"/>
      <c r="AD20" s="2164"/>
      <c r="AE20" s="2164"/>
      <c r="AF20" s="2164"/>
      <c r="AG20" s="2164"/>
      <c r="AH20" s="2164"/>
      <c r="AI20" s="2164"/>
      <c r="AJ20" s="2164"/>
      <c r="AK20" s="2164"/>
      <c r="AL20" s="2164"/>
      <c r="AM20" s="2164"/>
      <c r="AN20" s="2164"/>
      <c r="AO20" s="2170"/>
      <c r="AP20" s="191"/>
    </row>
    <row r="21" spans="1:48" s="630" customFormat="1" ht="22.5" customHeight="1">
      <c r="A21" s="2161" t="s">
        <v>884</v>
      </c>
      <c r="B21" s="2158"/>
      <c r="C21" s="2158"/>
      <c r="D21" s="2158"/>
      <c r="E21" s="2158"/>
      <c r="F21" s="2158"/>
      <c r="G21" s="2158"/>
      <c r="H21" s="2158"/>
      <c r="I21" s="2158"/>
      <c r="J21" s="2158"/>
      <c r="K21" s="2158"/>
      <c r="L21" s="2158"/>
      <c r="M21" s="2158"/>
      <c r="N21" s="2158"/>
      <c r="O21" s="2158"/>
      <c r="P21" s="2158"/>
      <c r="Q21" s="2158"/>
      <c r="R21" s="2158"/>
      <c r="S21" s="2158"/>
      <c r="T21" s="2158"/>
      <c r="U21" s="2158"/>
      <c r="V21" s="2158"/>
      <c r="W21" s="2158"/>
      <c r="X21" s="2158"/>
      <c r="Y21" s="2158"/>
      <c r="Z21" s="2158"/>
      <c r="AA21" s="2158"/>
      <c r="AB21" s="2158"/>
      <c r="AC21" s="2158"/>
      <c r="AD21" s="2158"/>
      <c r="AE21" s="2158"/>
      <c r="AF21" s="2158"/>
      <c r="AG21" s="2158"/>
      <c r="AH21" s="2158"/>
      <c r="AI21" s="2158"/>
      <c r="AJ21" s="2158"/>
      <c r="AK21" s="2158"/>
      <c r="AL21" s="2158"/>
      <c r="AM21" s="2158"/>
      <c r="AN21" s="2158"/>
      <c r="AO21" s="2169"/>
      <c r="AP21" s="191"/>
    </row>
    <row r="22" spans="1:48" ht="33" customHeight="1">
      <c r="A22" s="225" t="s">
        <v>751</v>
      </c>
      <c r="B22" s="2158" t="s">
        <v>785</v>
      </c>
      <c r="C22" s="2158"/>
      <c r="D22" s="2158"/>
      <c r="E22" s="2158"/>
      <c r="F22" s="2158"/>
      <c r="G22" s="2158"/>
      <c r="H22" s="2158"/>
      <c r="I22" s="2158"/>
      <c r="J22" s="2158"/>
      <c r="K22" s="2158"/>
      <c r="L22" s="2158"/>
      <c r="M22" s="2158"/>
      <c r="N22" s="2158"/>
      <c r="O22" s="2158"/>
      <c r="P22" s="2158"/>
      <c r="Q22" s="2158"/>
      <c r="R22" s="2158"/>
      <c r="S22" s="2158"/>
      <c r="T22" s="2158"/>
      <c r="U22" s="2158"/>
      <c r="V22" s="2158"/>
      <c r="W22" s="2158"/>
      <c r="X22" s="2158"/>
      <c r="Y22" s="2158"/>
      <c r="Z22" s="2158"/>
      <c r="AA22" s="2158"/>
      <c r="AB22" s="2158"/>
      <c r="AC22" s="2158"/>
      <c r="AD22" s="2158"/>
      <c r="AE22" s="2158"/>
      <c r="AF22" s="2158"/>
      <c r="AG22" s="2158"/>
      <c r="AH22" s="2158"/>
      <c r="AI22" s="2158"/>
      <c r="AJ22" s="2158"/>
      <c r="AK22" s="2158"/>
      <c r="AL22" s="2158"/>
      <c r="AM22" s="2158"/>
      <c r="AN22" s="2158"/>
      <c r="AO22" s="2169"/>
      <c r="AP22" s="631"/>
    </row>
    <row r="23" spans="1:48" ht="33" customHeight="1">
      <c r="A23" s="225" t="s">
        <v>751</v>
      </c>
      <c r="B23" s="2158" t="s">
        <v>348</v>
      </c>
      <c r="C23" s="2158"/>
      <c r="D23" s="2158"/>
      <c r="E23" s="2158"/>
      <c r="F23" s="2158"/>
      <c r="G23" s="2158"/>
      <c r="H23" s="2158"/>
      <c r="I23" s="2158"/>
      <c r="J23" s="2158"/>
      <c r="K23" s="2158"/>
      <c r="L23" s="2158"/>
      <c r="M23" s="2158"/>
      <c r="N23" s="2158"/>
      <c r="O23" s="2158"/>
      <c r="P23" s="2158"/>
      <c r="Q23" s="2158"/>
      <c r="R23" s="2158"/>
      <c r="S23" s="2158"/>
      <c r="T23" s="2158"/>
      <c r="U23" s="2158"/>
      <c r="V23" s="2158"/>
      <c r="W23" s="2158"/>
      <c r="X23" s="2158"/>
      <c r="Y23" s="2158"/>
      <c r="Z23" s="2158"/>
      <c r="AA23" s="2158"/>
      <c r="AB23" s="2158"/>
      <c r="AC23" s="2158"/>
      <c r="AD23" s="2158"/>
      <c r="AE23" s="2158"/>
      <c r="AF23" s="2158"/>
      <c r="AG23" s="2158"/>
      <c r="AH23" s="2158"/>
      <c r="AI23" s="2158"/>
      <c r="AJ23" s="2158"/>
      <c r="AK23" s="2158"/>
      <c r="AL23" s="2158"/>
      <c r="AM23" s="2158"/>
      <c r="AN23" s="2158"/>
      <c r="AO23" s="2169"/>
      <c r="AP23" s="631"/>
    </row>
    <row r="24" spans="1:48" ht="33" customHeight="1">
      <c r="A24" s="225" t="s">
        <v>751</v>
      </c>
      <c r="B24" s="2158" t="s">
        <v>833</v>
      </c>
      <c r="C24" s="2158"/>
      <c r="D24" s="2158"/>
      <c r="E24" s="2158"/>
      <c r="F24" s="2158"/>
      <c r="G24" s="2158"/>
      <c r="H24" s="2158"/>
      <c r="I24" s="2158"/>
      <c r="J24" s="2158"/>
      <c r="K24" s="2158"/>
      <c r="L24" s="2158"/>
      <c r="M24" s="2158"/>
      <c r="N24" s="2158"/>
      <c r="O24" s="2158"/>
      <c r="P24" s="2158"/>
      <c r="Q24" s="2158"/>
      <c r="R24" s="2158"/>
      <c r="S24" s="2158"/>
      <c r="T24" s="2158"/>
      <c r="U24" s="2158"/>
      <c r="V24" s="2158"/>
      <c r="W24" s="2158"/>
      <c r="X24" s="2158"/>
      <c r="Y24" s="2158"/>
      <c r="Z24" s="2158"/>
      <c r="AA24" s="2158"/>
      <c r="AB24" s="2158"/>
      <c r="AC24" s="2158"/>
      <c r="AD24" s="2158"/>
      <c r="AE24" s="2158"/>
      <c r="AF24" s="2158"/>
      <c r="AG24" s="2158"/>
      <c r="AH24" s="2158"/>
      <c r="AI24" s="2158"/>
      <c r="AJ24" s="2158"/>
      <c r="AK24" s="2158"/>
      <c r="AL24" s="2158"/>
      <c r="AM24" s="2158"/>
      <c r="AN24" s="2158"/>
      <c r="AO24" s="2169"/>
      <c r="AP24" s="631"/>
    </row>
    <row r="25" spans="1:48" s="630" customFormat="1" ht="9.9499999999999993" customHeight="1">
      <c r="A25" s="632"/>
      <c r="B25" s="633"/>
      <c r="C25" s="633"/>
      <c r="D25" s="633"/>
      <c r="E25" s="633"/>
      <c r="F25" s="633"/>
      <c r="G25" s="633"/>
      <c r="H25" s="2181"/>
      <c r="I25" s="2181"/>
      <c r="J25" s="2181"/>
      <c r="K25" s="2181"/>
      <c r="L25" s="2181"/>
      <c r="M25" s="2181"/>
      <c r="N25" s="2181"/>
      <c r="O25" s="2181"/>
      <c r="P25" s="2181"/>
      <c r="Q25" s="2181"/>
      <c r="R25" s="2181"/>
      <c r="S25" s="2181"/>
      <c r="T25" s="2181"/>
      <c r="U25" s="2181"/>
      <c r="V25" s="2181"/>
      <c r="W25" s="2181"/>
      <c r="X25" s="2181"/>
      <c r="Y25" s="2181"/>
      <c r="Z25" s="2181"/>
      <c r="AA25" s="2181"/>
      <c r="AB25" s="2181"/>
      <c r="AC25" s="2181"/>
      <c r="AD25" s="2181"/>
      <c r="AE25" s="2181"/>
      <c r="AF25" s="2181"/>
      <c r="AG25" s="2181"/>
      <c r="AH25" s="2181"/>
      <c r="AI25" s="2181"/>
      <c r="AJ25" s="2181"/>
      <c r="AK25" s="2181"/>
      <c r="AL25" s="2164"/>
      <c r="AM25" s="2164"/>
      <c r="AN25" s="2164"/>
      <c r="AO25" s="2170"/>
      <c r="AP25" s="634"/>
    </row>
    <row r="26" spans="1:48" ht="30" customHeight="1">
      <c r="A26" s="635" t="s">
        <v>349</v>
      </c>
      <c r="B26" s="2174" t="s">
        <v>350</v>
      </c>
      <c r="C26" s="2174"/>
      <c r="D26" s="2174"/>
      <c r="E26" s="2174"/>
      <c r="F26" s="2174"/>
      <c r="G26" s="2174"/>
      <c r="H26" s="2175">
        <v>1</v>
      </c>
      <c r="I26" s="2176"/>
      <c r="J26" s="2177" t="s">
        <v>760</v>
      </c>
      <c r="K26" s="2177"/>
      <c r="L26" s="2178"/>
      <c r="M26" s="2175">
        <v>2</v>
      </c>
      <c r="N26" s="2176"/>
      <c r="O26" s="2177" t="s">
        <v>760</v>
      </c>
      <c r="P26" s="2177"/>
      <c r="Q26" s="2178"/>
      <c r="R26" s="2175">
        <v>3</v>
      </c>
      <c r="S26" s="2176"/>
      <c r="T26" s="2179" t="s">
        <v>760</v>
      </c>
      <c r="U26" s="2179"/>
      <c r="V26" s="2180"/>
      <c r="W26" s="2175">
        <v>4</v>
      </c>
      <c r="X26" s="2176"/>
      <c r="Y26" s="2179" t="s">
        <v>760</v>
      </c>
      <c r="Z26" s="2179"/>
      <c r="AA26" s="2180"/>
      <c r="AB26" s="2175">
        <v>5</v>
      </c>
      <c r="AC26" s="2176"/>
      <c r="AD26" s="2177" t="s">
        <v>760</v>
      </c>
      <c r="AE26" s="2177"/>
      <c r="AF26" s="2178"/>
      <c r="AG26" s="2175">
        <v>6</v>
      </c>
      <c r="AH26" s="2176"/>
      <c r="AI26" s="2177" t="s">
        <v>760</v>
      </c>
      <c r="AJ26" s="2177"/>
      <c r="AK26" s="2178"/>
      <c r="AL26" s="636"/>
      <c r="AO26" s="637"/>
      <c r="AP26" s="452"/>
      <c r="AQ26" s="638"/>
    </row>
    <row r="27" spans="1:48" ht="42" customHeight="1">
      <c r="A27" s="2182" t="s">
        <v>351</v>
      </c>
      <c r="B27" s="2185" t="s">
        <v>352</v>
      </c>
      <c r="C27" s="2185"/>
      <c r="D27" s="2185"/>
      <c r="E27" s="2185"/>
      <c r="F27" s="2185"/>
      <c r="G27" s="2185"/>
      <c r="H27" s="2186" t="s">
        <v>617</v>
      </c>
      <c r="I27" s="2187"/>
      <c r="J27" s="2187"/>
      <c r="K27" s="2187"/>
      <c r="L27" s="2188"/>
      <c r="M27" s="2186" t="s">
        <v>617</v>
      </c>
      <c r="N27" s="2187"/>
      <c r="O27" s="2187"/>
      <c r="P27" s="2187"/>
      <c r="Q27" s="2188"/>
      <c r="R27" s="2186" t="s">
        <v>617</v>
      </c>
      <c r="S27" s="2187"/>
      <c r="T27" s="2187"/>
      <c r="U27" s="2187"/>
      <c r="V27" s="2188"/>
      <c r="W27" s="2189"/>
      <c r="X27" s="2190"/>
      <c r="Y27" s="2190"/>
      <c r="Z27" s="2190"/>
      <c r="AA27" s="2191"/>
      <c r="AB27" s="2189"/>
      <c r="AC27" s="2190"/>
      <c r="AD27" s="2190"/>
      <c r="AE27" s="2190"/>
      <c r="AF27" s="2191"/>
      <c r="AG27" s="2189"/>
      <c r="AH27" s="2190"/>
      <c r="AI27" s="2190"/>
      <c r="AJ27" s="2190"/>
      <c r="AK27" s="2191"/>
      <c r="AL27" s="636"/>
      <c r="AO27" s="637"/>
      <c r="AP27" s="625"/>
      <c r="AQ27" s="625"/>
      <c r="AR27" s="452"/>
      <c r="AS27" s="452"/>
      <c r="AT27" s="614"/>
    </row>
    <row r="28" spans="1:48" ht="42" customHeight="1">
      <c r="A28" s="2183"/>
      <c r="B28" s="2185" t="s">
        <v>353</v>
      </c>
      <c r="C28" s="2185"/>
      <c r="D28" s="2185"/>
      <c r="E28" s="2185"/>
      <c r="F28" s="2185"/>
      <c r="G28" s="2185"/>
      <c r="H28" s="2186"/>
      <c r="I28" s="2187"/>
      <c r="J28" s="2187"/>
      <c r="K28" s="2187"/>
      <c r="L28" s="2188"/>
      <c r="M28" s="2186" t="s">
        <v>617</v>
      </c>
      <c r="N28" s="2187"/>
      <c r="O28" s="2187"/>
      <c r="P28" s="2187"/>
      <c r="Q28" s="2188"/>
      <c r="R28" s="2186" t="s">
        <v>617</v>
      </c>
      <c r="S28" s="2187"/>
      <c r="T28" s="2187"/>
      <c r="U28" s="2187"/>
      <c r="V28" s="2188"/>
      <c r="W28" s="2189"/>
      <c r="X28" s="2190"/>
      <c r="Y28" s="2190"/>
      <c r="Z28" s="2190"/>
      <c r="AA28" s="2191"/>
      <c r="AB28" s="2189"/>
      <c r="AC28" s="2190"/>
      <c r="AD28" s="2190"/>
      <c r="AE28" s="2190"/>
      <c r="AF28" s="2191"/>
      <c r="AG28" s="2189"/>
      <c r="AH28" s="2190"/>
      <c r="AI28" s="2190"/>
      <c r="AJ28" s="2190"/>
      <c r="AK28" s="2191"/>
      <c r="AL28" s="636"/>
      <c r="AO28" s="637"/>
      <c r="AP28" s="625"/>
      <c r="AQ28" s="638"/>
      <c r="AR28" s="638"/>
      <c r="AS28" s="638"/>
      <c r="AT28" s="616"/>
    </row>
    <row r="29" spans="1:48" ht="42" customHeight="1">
      <c r="A29" s="2183"/>
      <c r="B29" s="2185" t="s">
        <v>354</v>
      </c>
      <c r="C29" s="2185"/>
      <c r="D29" s="2185"/>
      <c r="E29" s="2185"/>
      <c r="F29" s="2185"/>
      <c r="G29" s="2185"/>
      <c r="H29" s="2186"/>
      <c r="I29" s="2187"/>
      <c r="J29" s="2187"/>
      <c r="K29" s="2187"/>
      <c r="L29" s="2188"/>
      <c r="M29" s="2186" t="s">
        <v>617</v>
      </c>
      <c r="N29" s="2187"/>
      <c r="O29" s="2187"/>
      <c r="P29" s="2187"/>
      <c r="Q29" s="2188"/>
      <c r="R29" s="2186" t="s">
        <v>617</v>
      </c>
      <c r="S29" s="2187"/>
      <c r="T29" s="2187"/>
      <c r="U29" s="2187"/>
      <c r="V29" s="2188"/>
      <c r="W29" s="2189"/>
      <c r="X29" s="2190"/>
      <c r="Y29" s="2190"/>
      <c r="Z29" s="2190"/>
      <c r="AA29" s="2191"/>
      <c r="AB29" s="2189"/>
      <c r="AC29" s="2190"/>
      <c r="AD29" s="2190"/>
      <c r="AE29" s="2190"/>
      <c r="AF29" s="2191"/>
      <c r="AG29" s="2189"/>
      <c r="AH29" s="2190"/>
      <c r="AI29" s="2190"/>
      <c r="AJ29" s="2190"/>
      <c r="AK29" s="2191"/>
      <c r="AL29" s="636"/>
      <c r="AO29" s="637"/>
      <c r="AP29" s="625"/>
      <c r="AQ29" s="638"/>
      <c r="AR29" s="638"/>
      <c r="AS29" s="638"/>
      <c r="AT29" s="616"/>
    </row>
    <row r="30" spans="1:48" ht="42" customHeight="1">
      <c r="A30" s="2183"/>
      <c r="B30" s="2185" t="s">
        <v>355</v>
      </c>
      <c r="C30" s="2185"/>
      <c r="D30" s="2185"/>
      <c r="E30" s="2185"/>
      <c r="F30" s="2185"/>
      <c r="G30" s="2185"/>
      <c r="H30" s="2186"/>
      <c r="I30" s="2187"/>
      <c r="J30" s="2187"/>
      <c r="K30" s="2187"/>
      <c r="L30" s="2188"/>
      <c r="M30" s="2186" t="s">
        <v>617</v>
      </c>
      <c r="N30" s="2187"/>
      <c r="O30" s="2187"/>
      <c r="P30" s="2187"/>
      <c r="Q30" s="2188"/>
      <c r="R30" s="2186"/>
      <c r="S30" s="2187"/>
      <c r="T30" s="2187"/>
      <c r="U30" s="2187"/>
      <c r="V30" s="2188"/>
      <c r="W30" s="2189"/>
      <c r="X30" s="2190"/>
      <c r="Y30" s="2190"/>
      <c r="Z30" s="2190"/>
      <c r="AA30" s="2191"/>
      <c r="AB30" s="2189"/>
      <c r="AC30" s="2190"/>
      <c r="AD30" s="2190"/>
      <c r="AE30" s="2190"/>
      <c r="AF30" s="2191"/>
      <c r="AG30" s="2189"/>
      <c r="AH30" s="2190"/>
      <c r="AI30" s="2190"/>
      <c r="AJ30" s="2190"/>
      <c r="AK30" s="2191"/>
      <c r="AL30" s="636"/>
      <c r="AO30" s="637"/>
      <c r="AP30" s="625"/>
      <c r="AQ30" s="638"/>
      <c r="AR30" s="638"/>
      <c r="AS30" s="638"/>
      <c r="AT30" s="616"/>
    </row>
    <row r="31" spans="1:48" ht="42" customHeight="1">
      <c r="A31" s="2183"/>
      <c r="B31" s="2185" t="s">
        <v>356</v>
      </c>
      <c r="C31" s="2185"/>
      <c r="D31" s="2185"/>
      <c r="E31" s="2185"/>
      <c r="F31" s="2185"/>
      <c r="G31" s="2185"/>
      <c r="H31" s="2186"/>
      <c r="I31" s="2187"/>
      <c r="J31" s="2187"/>
      <c r="K31" s="2187"/>
      <c r="L31" s="2188"/>
      <c r="M31" s="2186"/>
      <c r="N31" s="2187"/>
      <c r="O31" s="2187"/>
      <c r="P31" s="2187"/>
      <c r="Q31" s="2188"/>
      <c r="R31" s="2186" t="s">
        <v>617</v>
      </c>
      <c r="S31" s="2187"/>
      <c r="T31" s="2187"/>
      <c r="U31" s="2187"/>
      <c r="V31" s="2188"/>
      <c r="W31" s="2189"/>
      <c r="X31" s="2190"/>
      <c r="Y31" s="2190"/>
      <c r="Z31" s="2190"/>
      <c r="AA31" s="2191"/>
      <c r="AB31" s="2189"/>
      <c r="AC31" s="2190"/>
      <c r="AD31" s="2190"/>
      <c r="AE31" s="2190"/>
      <c r="AF31" s="2191"/>
      <c r="AG31" s="2189"/>
      <c r="AH31" s="2190"/>
      <c r="AI31" s="2190"/>
      <c r="AJ31" s="2190"/>
      <c r="AK31" s="2191"/>
      <c r="AL31" s="636"/>
      <c r="AO31" s="637"/>
      <c r="AP31" s="625"/>
      <c r="AQ31" s="638"/>
      <c r="AR31" s="638"/>
      <c r="AS31" s="638"/>
      <c r="AT31" s="639"/>
      <c r="AU31" s="638"/>
      <c r="AV31" s="616"/>
    </row>
    <row r="32" spans="1:48" ht="42" customHeight="1" thickBot="1">
      <c r="A32" s="2184"/>
      <c r="B32" s="2192" t="s">
        <v>357</v>
      </c>
      <c r="C32" s="2192"/>
      <c r="D32" s="2192"/>
      <c r="E32" s="2192"/>
      <c r="F32" s="2192"/>
      <c r="G32" s="2192"/>
      <c r="H32" s="2186" t="s">
        <v>617</v>
      </c>
      <c r="I32" s="2187"/>
      <c r="J32" s="2187"/>
      <c r="K32" s="2187"/>
      <c r="L32" s="2188"/>
      <c r="M32" s="2186" t="s">
        <v>617</v>
      </c>
      <c r="N32" s="2187"/>
      <c r="O32" s="2187"/>
      <c r="P32" s="2187"/>
      <c r="Q32" s="2188"/>
      <c r="R32" s="2186" t="s">
        <v>617</v>
      </c>
      <c r="S32" s="2187"/>
      <c r="T32" s="2187"/>
      <c r="U32" s="2187"/>
      <c r="V32" s="2188"/>
      <c r="W32" s="2189"/>
      <c r="X32" s="2190"/>
      <c r="Y32" s="2190"/>
      <c r="Z32" s="2190"/>
      <c r="AA32" s="2191"/>
      <c r="AB32" s="2189"/>
      <c r="AC32" s="2190"/>
      <c r="AD32" s="2190"/>
      <c r="AE32" s="2190"/>
      <c r="AF32" s="2191"/>
      <c r="AG32" s="2189"/>
      <c r="AH32" s="2190"/>
      <c r="AI32" s="2190"/>
      <c r="AJ32" s="2190"/>
      <c r="AK32" s="2191"/>
      <c r="AL32" s="636"/>
      <c r="AO32" s="637"/>
      <c r="AP32" s="452"/>
      <c r="AQ32" s="638"/>
      <c r="AR32" s="638"/>
      <c r="AS32" s="638"/>
      <c r="AT32" s="638"/>
      <c r="AU32" s="638"/>
      <c r="AV32" s="616"/>
    </row>
    <row r="33" spans="1:45" ht="42" customHeight="1" thickTop="1">
      <c r="A33" s="2193" t="s">
        <v>358</v>
      </c>
      <c r="B33" s="1271" t="s">
        <v>510</v>
      </c>
      <c r="C33" s="1271"/>
      <c r="D33" s="1271"/>
      <c r="E33" s="1271"/>
      <c r="F33" s="1271"/>
      <c r="G33" s="1271"/>
      <c r="H33" s="2195"/>
      <c r="I33" s="2196"/>
      <c r="J33" s="2196"/>
      <c r="K33" s="2196"/>
      <c r="L33" s="2197"/>
      <c r="M33" s="2195" t="s">
        <v>617</v>
      </c>
      <c r="N33" s="2196"/>
      <c r="O33" s="2196"/>
      <c r="P33" s="2196"/>
      <c r="Q33" s="2197"/>
      <c r="R33" s="2195"/>
      <c r="S33" s="2196"/>
      <c r="T33" s="2196"/>
      <c r="U33" s="2196"/>
      <c r="V33" s="2197"/>
      <c r="W33" s="2195"/>
      <c r="X33" s="2196"/>
      <c r="Y33" s="2196"/>
      <c r="Z33" s="2196"/>
      <c r="AA33" s="2197"/>
      <c r="AB33" s="2195"/>
      <c r="AC33" s="2196"/>
      <c r="AD33" s="2196"/>
      <c r="AE33" s="2196"/>
      <c r="AF33" s="2197"/>
      <c r="AG33" s="2195"/>
      <c r="AH33" s="2196"/>
      <c r="AI33" s="2196"/>
      <c r="AJ33" s="2196"/>
      <c r="AK33" s="2197"/>
      <c r="AL33" s="640"/>
      <c r="AO33" s="637"/>
      <c r="AP33" s="625"/>
      <c r="AQ33" s="638"/>
      <c r="AR33" s="638"/>
      <c r="AS33" s="638"/>
    </row>
    <row r="34" spans="1:45" ht="42" customHeight="1">
      <c r="A34" s="2194"/>
      <c r="B34" s="2185" t="s">
        <v>511</v>
      </c>
      <c r="C34" s="2185"/>
      <c r="D34" s="2185"/>
      <c r="E34" s="2185"/>
      <c r="F34" s="2185"/>
      <c r="G34" s="2185"/>
      <c r="H34" s="2189"/>
      <c r="I34" s="2190"/>
      <c r="J34" s="2190"/>
      <c r="K34" s="2190"/>
      <c r="L34" s="2191"/>
      <c r="M34" s="2189"/>
      <c r="N34" s="2190"/>
      <c r="O34" s="2190"/>
      <c r="P34" s="2190"/>
      <c r="Q34" s="2191"/>
      <c r="R34" s="2189"/>
      <c r="S34" s="2190"/>
      <c r="T34" s="2190"/>
      <c r="U34" s="2190"/>
      <c r="V34" s="2191"/>
      <c r="W34" s="2189"/>
      <c r="X34" s="2190"/>
      <c r="Y34" s="2190"/>
      <c r="Z34" s="2190"/>
      <c r="AA34" s="2191"/>
      <c r="AB34" s="2189"/>
      <c r="AC34" s="2190"/>
      <c r="AD34" s="2190"/>
      <c r="AE34" s="2190"/>
      <c r="AF34" s="2191"/>
      <c r="AG34" s="2189"/>
      <c r="AH34" s="2190"/>
      <c r="AI34" s="2190"/>
      <c r="AJ34" s="2190"/>
      <c r="AK34" s="2191"/>
      <c r="AL34" s="636"/>
      <c r="AO34" s="637"/>
      <c r="AP34" s="625"/>
      <c r="AQ34" s="638"/>
    </row>
    <row r="35" spans="1:45" ht="42" customHeight="1">
      <c r="A35" s="2194"/>
      <c r="B35" s="2185" t="s">
        <v>516</v>
      </c>
      <c r="C35" s="2185"/>
      <c r="D35" s="2185"/>
      <c r="E35" s="2185"/>
      <c r="F35" s="2185"/>
      <c r="G35" s="2185"/>
      <c r="H35" s="2189"/>
      <c r="I35" s="2190"/>
      <c r="J35" s="2190"/>
      <c r="K35" s="2190"/>
      <c r="L35" s="2191"/>
      <c r="M35" s="2189"/>
      <c r="N35" s="2190"/>
      <c r="O35" s="2190"/>
      <c r="P35" s="2190"/>
      <c r="Q35" s="2191"/>
      <c r="R35" s="2189"/>
      <c r="S35" s="2190"/>
      <c r="T35" s="2190"/>
      <c r="U35" s="2190"/>
      <c r="V35" s="2191"/>
      <c r="W35" s="2189"/>
      <c r="X35" s="2190"/>
      <c r="Y35" s="2190"/>
      <c r="Z35" s="2190"/>
      <c r="AA35" s="2191"/>
      <c r="AB35" s="2189"/>
      <c r="AC35" s="2190"/>
      <c r="AD35" s="2190"/>
      <c r="AE35" s="2190"/>
      <c r="AF35" s="2191"/>
      <c r="AG35" s="2189"/>
      <c r="AH35" s="2190"/>
      <c r="AI35" s="2190"/>
      <c r="AJ35" s="2190"/>
      <c r="AK35" s="2191"/>
      <c r="AL35" s="636"/>
      <c r="AO35" s="637"/>
      <c r="AP35" s="625"/>
      <c r="AQ35" s="638"/>
    </row>
    <row r="36" spans="1:45" ht="42" customHeight="1">
      <c r="A36" s="2194"/>
      <c r="B36" s="2185" t="s">
        <v>512</v>
      </c>
      <c r="C36" s="2185"/>
      <c r="D36" s="2185"/>
      <c r="E36" s="2185"/>
      <c r="F36" s="2185"/>
      <c r="G36" s="2185"/>
      <c r="H36" s="2189"/>
      <c r="I36" s="2190"/>
      <c r="J36" s="2190"/>
      <c r="K36" s="2190"/>
      <c r="L36" s="2191"/>
      <c r="M36" s="2189"/>
      <c r="N36" s="2190"/>
      <c r="O36" s="2190"/>
      <c r="P36" s="2190"/>
      <c r="Q36" s="2191"/>
      <c r="R36" s="2189"/>
      <c r="S36" s="2190"/>
      <c r="T36" s="2190"/>
      <c r="U36" s="2190"/>
      <c r="V36" s="2191"/>
      <c r="W36" s="2189"/>
      <c r="X36" s="2190"/>
      <c r="Y36" s="2190"/>
      <c r="Z36" s="2190"/>
      <c r="AA36" s="2191"/>
      <c r="AB36" s="2189"/>
      <c r="AC36" s="2190"/>
      <c r="AD36" s="2190"/>
      <c r="AE36" s="2190"/>
      <c r="AF36" s="2191"/>
      <c r="AG36" s="2189"/>
      <c r="AH36" s="2190"/>
      <c r="AI36" s="2190"/>
      <c r="AJ36" s="2190"/>
      <c r="AK36" s="2191"/>
      <c r="AL36" s="636"/>
      <c r="AO36" s="637"/>
      <c r="AP36" s="625"/>
    </row>
    <row r="37" spans="1:45" ht="9.9499999999999993" customHeight="1" thickBot="1">
      <c r="A37" s="2198"/>
      <c r="B37" s="2199"/>
      <c r="C37" s="2199"/>
      <c r="D37" s="2199"/>
      <c r="E37" s="2199"/>
      <c r="F37" s="2199"/>
      <c r="G37" s="2199"/>
      <c r="H37" s="2199"/>
      <c r="I37" s="2199"/>
      <c r="J37" s="2199"/>
      <c r="K37" s="2199"/>
      <c r="L37" s="2199"/>
      <c r="M37" s="2199"/>
      <c r="N37" s="2199"/>
      <c r="O37" s="2199"/>
      <c r="P37" s="2199"/>
      <c r="Q37" s="2199"/>
      <c r="R37" s="2199"/>
      <c r="S37" s="2199"/>
      <c r="T37" s="2199"/>
      <c r="U37" s="2199"/>
      <c r="V37" s="2199"/>
      <c r="W37" s="2199"/>
      <c r="X37" s="2199"/>
      <c r="Y37" s="2199"/>
      <c r="Z37" s="2199"/>
      <c r="AA37" s="2199"/>
      <c r="AB37" s="2199"/>
      <c r="AC37" s="2199"/>
      <c r="AD37" s="2199"/>
      <c r="AE37" s="2199"/>
      <c r="AF37" s="2199"/>
      <c r="AG37" s="2199"/>
      <c r="AH37" s="2199"/>
      <c r="AI37" s="2199"/>
      <c r="AJ37" s="2199"/>
      <c r="AK37" s="2199"/>
      <c r="AL37" s="2200"/>
      <c r="AM37" s="2200"/>
      <c r="AN37" s="2200"/>
      <c r="AO37" s="2201"/>
      <c r="AP37" s="304"/>
    </row>
    <row r="38" spans="1:45" ht="45" customHeight="1" thickBot="1">
      <c r="A38" s="2202" t="s">
        <v>359</v>
      </c>
      <c r="B38" s="2203"/>
      <c r="C38" s="2203"/>
      <c r="D38" s="2203"/>
      <c r="E38" s="2203"/>
      <c r="F38" s="2203"/>
      <c r="G38" s="2203"/>
      <c r="H38" s="2203"/>
      <c r="I38" s="2203"/>
      <c r="J38" s="2203"/>
      <c r="K38" s="2203"/>
      <c r="L38" s="2203"/>
      <c r="M38" s="2203"/>
      <c r="N38" s="2203"/>
      <c r="O38" s="2203"/>
      <c r="P38" s="2203"/>
      <c r="Q38" s="2203"/>
      <c r="R38" s="2203"/>
      <c r="S38" s="2203"/>
      <c r="T38" s="2203"/>
      <c r="U38" s="2203"/>
      <c r="V38" s="2203"/>
      <c r="W38" s="2203"/>
      <c r="X38" s="2203"/>
      <c r="Y38" s="2203"/>
      <c r="Z38" s="2203"/>
      <c r="AA38" s="2203"/>
      <c r="AB38" s="2203"/>
      <c r="AC38" s="2203"/>
      <c r="AD38" s="2203"/>
      <c r="AE38" s="2203"/>
      <c r="AF38" s="2203"/>
      <c r="AG38" s="2203"/>
      <c r="AH38" s="2203"/>
      <c r="AI38" s="2203"/>
      <c r="AJ38" s="2203"/>
      <c r="AK38" s="2203"/>
      <c r="AL38" s="2203"/>
      <c r="AM38" s="2203"/>
      <c r="AN38" s="2203"/>
      <c r="AO38" s="2204"/>
      <c r="AP38" s="641"/>
      <c r="AS38" s="642"/>
    </row>
    <row r="39" spans="1:45" ht="45" customHeight="1">
      <c r="A39" s="2205"/>
      <c r="B39" s="2206"/>
      <c r="C39" s="2206"/>
      <c r="D39" s="2206"/>
      <c r="E39" s="2206"/>
      <c r="F39" s="2206"/>
      <c r="G39" s="2206"/>
      <c r="H39" s="2206"/>
      <c r="I39" s="2206"/>
      <c r="J39" s="2206"/>
      <c r="K39" s="2206"/>
      <c r="L39" s="2206"/>
      <c r="M39" s="2206"/>
      <c r="N39" s="2206"/>
      <c r="O39" s="2206"/>
      <c r="P39" s="2206"/>
      <c r="Q39" s="2206"/>
      <c r="R39" s="2206"/>
      <c r="S39" s="2206"/>
      <c r="T39" s="2206"/>
      <c r="U39" s="2206"/>
      <c r="V39" s="2206"/>
      <c r="W39" s="2206"/>
      <c r="X39" s="2206"/>
      <c r="Y39" s="2206"/>
      <c r="Z39" s="2206"/>
      <c r="AA39" s="2206"/>
      <c r="AB39" s="2206"/>
      <c r="AC39" s="2206"/>
      <c r="AD39" s="2206"/>
      <c r="AE39" s="2206"/>
      <c r="AF39" s="2206"/>
      <c r="AG39" s="2206"/>
      <c r="AH39" s="2206"/>
      <c r="AI39" s="2206"/>
      <c r="AJ39" s="2206"/>
      <c r="AK39" s="2206"/>
      <c r="AL39" s="2206"/>
      <c r="AM39" s="2206"/>
      <c r="AN39" s="2206"/>
      <c r="AO39" s="2207"/>
      <c r="AP39" s="643"/>
      <c r="AS39" s="642"/>
    </row>
    <row r="40" spans="1:45" ht="24" customHeight="1">
      <c r="A40" s="2208"/>
      <c r="B40" s="2209"/>
      <c r="C40" s="2209"/>
      <c r="D40" s="2209"/>
      <c r="E40" s="2209"/>
      <c r="F40" s="2209"/>
      <c r="G40" s="2209"/>
      <c r="H40" s="2209"/>
      <c r="I40" s="2209"/>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09"/>
      <c r="AJ40" s="2209"/>
      <c r="AK40" s="2209"/>
      <c r="AL40" s="2209"/>
      <c r="AM40" s="2209"/>
      <c r="AN40" s="2209"/>
      <c r="AO40" s="2210"/>
      <c r="AP40" s="614"/>
      <c r="AS40" s="642"/>
    </row>
    <row r="41" spans="1:45" ht="22.5" customHeight="1">
      <c r="A41" s="2208"/>
      <c r="B41" s="2209"/>
      <c r="C41" s="2209"/>
      <c r="D41" s="2209"/>
      <c r="E41" s="2209"/>
      <c r="F41" s="2209"/>
      <c r="G41" s="2209"/>
      <c r="H41" s="2209"/>
      <c r="I41" s="2209"/>
      <c r="J41" s="2209"/>
      <c r="K41" s="2209"/>
      <c r="L41" s="2209"/>
      <c r="M41" s="2209"/>
      <c r="N41" s="2209"/>
      <c r="O41" s="2209"/>
      <c r="P41" s="2209"/>
      <c r="Q41" s="2209"/>
      <c r="R41" s="2209"/>
      <c r="S41" s="2209"/>
      <c r="T41" s="2209"/>
      <c r="U41" s="2209"/>
      <c r="V41" s="2209"/>
      <c r="W41" s="2209"/>
      <c r="X41" s="2209"/>
      <c r="Y41" s="2209"/>
      <c r="Z41" s="2209"/>
      <c r="AA41" s="2209"/>
      <c r="AB41" s="2209"/>
      <c r="AC41" s="2209"/>
      <c r="AD41" s="2209"/>
      <c r="AE41" s="2209"/>
      <c r="AF41" s="2209"/>
      <c r="AG41" s="2209"/>
      <c r="AH41" s="2209"/>
      <c r="AI41" s="2209"/>
      <c r="AJ41" s="2209"/>
      <c r="AK41" s="2209"/>
      <c r="AL41" s="2209"/>
      <c r="AM41" s="2209"/>
      <c r="AN41" s="2209"/>
      <c r="AO41" s="2210"/>
      <c r="AP41" s="304"/>
      <c r="AS41" s="642"/>
    </row>
    <row r="42" spans="1:45" ht="50.1" customHeight="1">
      <c r="A42" s="2208"/>
      <c r="B42" s="2209"/>
      <c r="C42" s="2209"/>
      <c r="D42" s="2209"/>
      <c r="E42" s="2209"/>
      <c r="F42" s="2209"/>
      <c r="G42" s="2209"/>
      <c r="H42" s="2209"/>
      <c r="I42" s="2209"/>
      <c r="J42" s="2209"/>
      <c r="K42" s="2209"/>
      <c r="L42" s="2209"/>
      <c r="M42" s="2209"/>
      <c r="N42" s="2209"/>
      <c r="O42" s="2209"/>
      <c r="P42" s="2209"/>
      <c r="Q42" s="2209"/>
      <c r="R42" s="2209"/>
      <c r="S42" s="2209"/>
      <c r="T42" s="2209"/>
      <c r="U42" s="2209"/>
      <c r="V42" s="2209"/>
      <c r="W42" s="2209"/>
      <c r="X42" s="2209"/>
      <c r="Y42" s="2209"/>
      <c r="Z42" s="2209"/>
      <c r="AA42" s="2209"/>
      <c r="AB42" s="2209"/>
      <c r="AC42" s="2209"/>
      <c r="AD42" s="2209"/>
      <c r="AE42" s="2209"/>
      <c r="AF42" s="2209"/>
      <c r="AG42" s="2209"/>
      <c r="AH42" s="2209"/>
      <c r="AI42" s="2209"/>
      <c r="AJ42" s="2209"/>
      <c r="AK42" s="2209"/>
      <c r="AL42" s="2209"/>
      <c r="AM42" s="2209"/>
      <c r="AN42" s="2209"/>
      <c r="AO42" s="2210"/>
      <c r="AP42" s="191"/>
      <c r="AS42" s="642"/>
    </row>
    <row r="43" spans="1:45" ht="45" customHeight="1">
      <c r="A43" s="2208"/>
      <c r="B43" s="2209"/>
      <c r="C43" s="2209"/>
      <c r="D43" s="2209"/>
      <c r="E43" s="2209"/>
      <c r="F43" s="2209"/>
      <c r="G43" s="2209"/>
      <c r="H43" s="2209"/>
      <c r="I43" s="2209"/>
      <c r="J43" s="2209"/>
      <c r="K43" s="2209"/>
      <c r="L43" s="2209"/>
      <c r="M43" s="2209"/>
      <c r="N43" s="2209"/>
      <c r="O43" s="2209"/>
      <c r="P43" s="2209"/>
      <c r="Q43" s="2209"/>
      <c r="R43" s="2209"/>
      <c r="S43" s="2209"/>
      <c r="T43" s="2209"/>
      <c r="U43" s="2209"/>
      <c r="V43" s="2209"/>
      <c r="W43" s="2209"/>
      <c r="X43" s="2209"/>
      <c r="Y43" s="2209"/>
      <c r="Z43" s="2209"/>
      <c r="AA43" s="2209"/>
      <c r="AB43" s="2209"/>
      <c r="AC43" s="2209"/>
      <c r="AD43" s="2209"/>
      <c r="AE43" s="2209"/>
      <c r="AF43" s="2209"/>
      <c r="AG43" s="2209"/>
      <c r="AH43" s="2209"/>
      <c r="AI43" s="2209"/>
      <c r="AJ43" s="2209"/>
      <c r="AK43" s="2209"/>
      <c r="AL43" s="2209"/>
      <c r="AM43" s="2209"/>
      <c r="AN43" s="2209"/>
      <c r="AO43" s="2210"/>
      <c r="AP43" s="643"/>
      <c r="AS43" s="642"/>
    </row>
    <row r="44" spans="1:45" ht="45" customHeight="1" thickBot="1">
      <c r="A44" s="2211"/>
      <c r="B44" s="2212"/>
      <c r="C44" s="2212"/>
      <c r="D44" s="2212"/>
      <c r="E44" s="2212"/>
      <c r="F44" s="2212"/>
      <c r="G44" s="2212"/>
      <c r="H44" s="2212"/>
      <c r="I44" s="2212"/>
      <c r="J44" s="2212"/>
      <c r="K44" s="2212"/>
      <c r="L44" s="2212"/>
      <c r="M44" s="2212"/>
      <c r="N44" s="2212"/>
      <c r="O44" s="2212"/>
      <c r="P44" s="2212"/>
      <c r="Q44" s="2212"/>
      <c r="R44" s="2212"/>
      <c r="S44" s="2212"/>
      <c r="T44" s="2212"/>
      <c r="U44" s="2212"/>
      <c r="V44" s="2212"/>
      <c r="W44" s="2212"/>
      <c r="X44" s="2212"/>
      <c r="Y44" s="2212"/>
      <c r="Z44" s="2212"/>
      <c r="AA44" s="2212"/>
      <c r="AB44" s="2212"/>
      <c r="AC44" s="2212"/>
      <c r="AD44" s="2212"/>
      <c r="AE44" s="2212"/>
      <c r="AF44" s="2212"/>
      <c r="AG44" s="2212"/>
      <c r="AH44" s="2212"/>
      <c r="AI44" s="2212"/>
      <c r="AJ44" s="2212"/>
      <c r="AK44" s="2212"/>
      <c r="AL44" s="2212"/>
      <c r="AM44" s="2212"/>
      <c r="AN44" s="2212"/>
      <c r="AO44" s="2213"/>
      <c r="AP44" s="643"/>
      <c r="AS44" s="642"/>
    </row>
    <row r="45" spans="1:45" ht="45" customHeight="1" thickBot="1">
      <c r="A45" s="2214" t="s">
        <v>360</v>
      </c>
      <c r="B45" s="644" t="s">
        <v>361</v>
      </c>
      <c r="C45" s="645"/>
      <c r="D45" s="646" t="s">
        <v>362</v>
      </c>
      <c r="E45" s="645"/>
      <c r="F45" s="647" t="s">
        <v>106</v>
      </c>
      <c r="G45" s="648" t="s">
        <v>363</v>
      </c>
      <c r="H45" s="2217"/>
      <c r="I45" s="2217"/>
      <c r="J45" s="2217"/>
      <c r="K45" s="2217"/>
      <c r="L45" s="2217"/>
      <c r="M45" s="2217"/>
      <c r="N45" s="2217"/>
      <c r="O45" s="2217"/>
      <c r="P45" s="2217"/>
      <c r="Q45" s="2217"/>
      <c r="R45" s="2218" t="s">
        <v>197</v>
      </c>
      <c r="S45" s="2218"/>
      <c r="T45" s="2218"/>
      <c r="U45" s="2218"/>
      <c r="V45" s="2218"/>
      <c r="W45" s="2217"/>
      <c r="X45" s="2217"/>
      <c r="Y45" s="2217"/>
      <c r="Z45" s="2217"/>
      <c r="AA45" s="2217"/>
      <c r="AB45" s="2218" t="s">
        <v>198</v>
      </c>
      <c r="AC45" s="2218"/>
      <c r="AD45" s="2218"/>
      <c r="AE45" s="2218"/>
      <c r="AF45" s="2218"/>
      <c r="AG45" s="2217"/>
      <c r="AH45" s="2217"/>
      <c r="AI45" s="2217"/>
      <c r="AJ45" s="2217"/>
      <c r="AK45" s="2217"/>
      <c r="AL45" s="2218" t="s">
        <v>199</v>
      </c>
      <c r="AM45" s="2218"/>
      <c r="AN45" s="2218"/>
      <c r="AO45" s="2222"/>
      <c r="AP45" s="625"/>
      <c r="AS45" s="642"/>
    </row>
    <row r="46" spans="1:45" ht="45" customHeight="1" thickBot="1">
      <c r="A46" s="2215"/>
      <c r="B46" s="644" t="s">
        <v>364</v>
      </c>
      <c r="C46" s="645"/>
      <c r="D46" s="646" t="s">
        <v>362</v>
      </c>
      <c r="E46" s="645"/>
      <c r="F46" s="647" t="s">
        <v>106</v>
      </c>
      <c r="G46" s="648" t="s">
        <v>365</v>
      </c>
      <c r="H46" s="2219" t="s">
        <v>834</v>
      </c>
      <c r="I46" s="2218"/>
      <c r="J46" s="2218"/>
      <c r="K46" s="2218"/>
      <c r="L46" s="2218"/>
      <c r="M46" s="2217"/>
      <c r="N46" s="2217"/>
      <c r="O46" s="2217"/>
      <c r="P46" s="2217"/>
      <c r="Q46" s="2217"/>
      <c r="R46" s="2218" t="s">
        <v>197</v>
      </c>
      <c r="S46" s="2218"/>
      <c r="T46" s="2218"/>
      <c r="U46" s="2218"/>
      <c r="V46" s="2218"/>
      <c r="W46" s="2217"/>
      <c r="X46" s="2217"/>
      <c r="Y46" s="2217"/>
      <c r="Z46" s="2217"/>
      <c r="AA46" s="2217"/>
      <c r="AB46" s="2218" t="s">
        <v>198</v>
      </c>
      <c r="AC46" s="2218"/>
      <c r="AD46" s="2218"/>
      <c r="AE46" s="2218"/>
      <c r="AF46" s="2218"/>
      <c r="AG46" s="2217"/>
      <c r="AH46" s="2217"/>
      <c r="AI46" s="2217"/>
      <c r="AJ46" s="2217"/>
      <c r="AK46" s="2217"/>
      <c r="AL46" s="2218" t="s">
        <v>199</v>
      </c>
      <c r="AM46" s="2218"/>
      <c r="AN46" s="2218"/>
      <c r="AO46" s="2222"/>
      <c r="AP46" s="625"/>
      <c r="AS46" s="642"/>
    </row>
    <row r="47" spans="1:45" ht="45" customHeight="1" thickBot="1">
      <c r="A47" s="2215"/>
      <c r="B47" s="649" t="s">
        <v>366</v>
      </c>
      <c r="C47" s="2219" t="s">
        <v>367</v>
      </c>
      <c r="D47" s="2218"/>
      <c r="E47" s="2217"/>
      <c r="F47" s="2217"/>
      <c r="G47" s="2217"/>
      <c r="H47" s="2217"/>
      <c r="I47" s="2217"/>
      <c r="J47" s="2217"/>
      <c r="K47" s="2217"/>
      <c r="L47" s="2217"/>
      <c r="M47" s="2218" t="s">
        <v>368</v>
      </c>
      <c r="N47" s="2218"/>
      <c r="O47" s="2218"/>
      <c r="P47" s="2218"/>
      <c r="Q47" s="2218"/>
      <c r="R47" s="2217"/>
      <c r="S47" s="2217"/>
      <c r="T47" s="2217"/>
      <c r="U47" s="2217"/>
      <c r="V47" s="2217"/>
      <c r="W47" s="2217"/>
      <c r="X47" s="2217"/>
      <c r="Y47" s="2217"/>
      <c r="Z47" s="2217"/>
      <c r="AA47" s="2217"/>
      <c r="AB47" s="2217"/>
      <c r="AC47" s="2217"/>
      <c r="AD47" s="2217"/>
      <c r="AE47" s="2217"/>
      <c r="AF47" s="2217"/>
      <c r="AG47" s="2217"/>
      <c r="AH47" s="2217"/>
      <c r="AI47" s="2217"/>
      <c r="AJ47" s="2217"/>
      <c r="AK47" s="2217"/>
      <c r="AL47" s="2217"/>
      <c r="AM47" s="2217"/>
      <c r="AN47" s="2217"/>
      <c r="AO47" s="2220"/>
      <c r="AP47" s="190"/>
    </row>
    <row r="48" spans="1:45" ht="75" customHeight="1" thickBot="1">
      <c r="A48" s="2216"/>
      <c r="B48" s="650" t="s">
        <v>369</v>
      </c>
      <c r="C48" s="2221"/>
      <c r="D48" s="2217"/>
      <c r="E48" s="2217"/>
      <c r="F48" s="2217"/>
      <c r="G48" s="2217"/>
      <c r="H48" s="2217"/>
      <c r="I48" s="2217"/>
      <c r="J48" s="2217"/>
      <c r="K48" s="2217"/>
      <c r="L48" s="2217"/>
      <c r="M48" s="2217"/>
      <c r="N48" s="2217"/>
      <c r="O48" s="2217"/>
      <c r="P48" s="2217"/>
      <c r="Q48" s="2217"/>
      <c r="R48" s="2217"/>
      <c r="S48" s="2217"/>
      <c r="T48" s="2217"/>
      <c r="U48" s="2217"/>
      <c r="V48" s="2217"/>
      <c r="W48" s="2217"/>
      <c r="X48" s="2217"/>
      <c r="Y48" s="2217"/>
      <c r="Z48" s="2217"/>
      <c r="AA48" s="2217"/>
      <c r="AB48" s="2217"/>
      <c r="AC48" s="2217"/>
      <c r="AD48" s="2217"/>
      <c r="AE48" s="2217"/>
      <c r="AF48" s="2217"/>
      <c r="AG48" s="2217"/>
      <c r="AH48" s="2217"/>
      <c r="AI48" s="2217"/>
      <c r="AJ48" s="2217"/>
      <c r="AK48" s="2217"/>
      <c r="AL48" s="2217"/>
      <c r="AM48" s="2217"/>
      <c r="AN48" s="2217"/>
      <c r="AO48" s="2220"/>
      <c r="AP48" s="190"/>
    </row>
  </sheetData>
  <mergeCells count="165">
    <mergeCell ref="A37:AO37"/>
    <mergeCell ref="A38:AO38"/>
    <mergeCell ref="A39:AO44"/>
    <mergeCell ref="A45:A48"/>
    <mergeCell ref="H45:L45"/>
    <mergeCell ref="M45:Q45"/>
    <mergeCell ref="R45:V45"/>
    <mergeCell ref="W45:AA45"/>
    <mergeCell ref="AB45:AF45"/>
    <mergeCell ref="AG45:AK45"/>
    <mergeCell ref="C47:D47"/>
    <mergeCell ref="E47:L47"/>
    <mergeCell ref="M47:Q47"/>
    <mergeCell ref="R47:AO47"/>
    <mergeCell ref="C48:AO48"/>
    <mergeCell ref="AL45:AO45"/>
    <mergeCell ref="H46:L46"/>
    <mergeCell ref="M46:Q46"/>
    <mergeCell ref="R46:V46"/>
    <mergeCell ref="W46:AA46"/>
    <mergeCell ref="AB46:AF46"/>
    <mergeCell ref="AG46:AK46"/>
    <mergeCell ref="AL46:AO46"/>
    <mergeCell ref="AB35:AF35"/>
    <mergeCell ref="AG35:AK35"/>
    <mergeCell ref="B36:G36"/>
    <mergeCell ref="H36:L36"/>
    <mergeCell ref="M36:Q36"/>
    <mergeCell ref="R36:V36"/>
    <mergeCell ref="W36:AA36"/>
    <mergeCell ref="AB36:AF36"/>
    <mergeCell ref="AG36:AK36"/>
    <mergeCell ref="AB33:AF33"/>
    <mergeCell ref="AG33:AK33"/>
    <mergeCell ref="B34:G34"/>
    <mergeCell ref="H34:L34"/>
    <mergeCell ref="M34:Q34"/>
    <mergeCell ref="R34:V34"/>
    <mergeCell ref="W34:AA34"/>
    <mergeCell ref="AB34:AF34"/>
    <mergeCell ref="AG34:AK34"/>
    <mergeCell ref="A33:A36"/>
    <mergeCell ref="B33:G33"/>
    <mergeCell ref="H33:L33"/>
    <mergeCell ref="M33:Q33"/>
    <mergeCell ref="R33:V33"/>
    <mergeCell ref="W33:AA33"/>
    <mergeCell ref="B35:G35"/>
    <mergeCell ref="H35:L35"/>
    <mergeCell ref="M35:Q35"/>
    <mergeCell ref="R35:V35"/>
    <mergeCell ref="W35:AA35"/>
    <mergeCell ref="H29:L29"/>
    <mergeCell ref="M29:Q29"/>
    <mergeCell ref="R29:V29"/>
    <mergeCell ref="W29:AA29"/>
    <mergeCell ref="AB29:AF29"/>
    <mergeCell ref="AG31:AK31"/>
    <mergeCell ref="B32:G32"/>
    <mergeCell ref="H32:L32"/>
    <mergeCell ref="M32:Q32"/>
    <mergeCell ref="R32:V32"/>
    <mergeCell ref="W32:AA32"/>
    <mergeCell ref="AB32:AF32"/>
    <mergeCell ref="AG32:AK32"/>
    <mergeCell ref="B31:G31"/>
    <mergeCell ref="H31:L31"/>
    <mergeCell ref="M31:Q31"/>
    <mergeCell ref="R31:V31"/>
    <mergeCell ref="W31:AA31"/>
    <mergeCell ref="AB31:AF31"/>
    <mergeCell ref="A27:A32"/>
    <mergeCell ref="B27:G27"/>
    <mergeCell ref="H27:L27"/>
    <mergeCell ref="M27:Q27"/>
    <mergeCell ref="R27:V27"/>
    <mergeCell ref="W27:AA27"/>
    <mergeCell ref="AB27:AF27"/>
    <mergeCell ref="AG27:AK27"/>
    <mergeCell ref="B28:G28"/>
    <mergeCell ref="H28:L28"/>
    <mergeCell ref="M28:Q28"/>
    <mergeCell ref="R28:V28"/>
    <mergeCell ref="W28:AA28"/>
    <mergeCell ref="AB28:AF28"/>
    <mergeCell ref="AG28:AK28"/>
    <mergeCell ref="AG29:AK29"/>
    <mergeCell ref="B30:G30"/>
    <mergeCell ref="H30:L30"/>
    <mergeCell ref="M30:Q30"/>
    <mergeCell ref="R30:V30"/>
    <mergeCell ref="W30:AA30"/>
    <mergeCell ref="AB30:AF30"/>
    <mergeCell ref="AG30:AK30"/>
    <mergeCell ref="B29:G29"/>
    <mergeCell ref="AL25:AO25"/>
    <mergeCell ref="B26:G26"/>
    <mergeCell ref="H26:I26"/>
    <mergeCell ref="J26:L26"/>
    <mergeCell ref="M26:N26"/>
    <mergeCell ref="O26:Q26"/>
    <mergeCell ref="R26:S26"/>
    <mergeCell ref="T26:V26"/>
    <mergeCell ref="W26:X26"/>
    <mergeCell ref="Y26:AA26"/>
    <mergeCell ref="H25:L25"/>
    <mergeCell ref="M25:Q25"/>
    <mergeCell ref="R25:V25"/>
    <mergeCell ref="W25:AA25"/>
    <mergeCell ref="AB25:AF25"/>
    <mergeCell ref="AG25:AK25"/>
    <mergeCell ref="AB26:AC26"/>
    <mergeCell ref="AD26:AF26"/>
    <mergeCell ref="AG26:AH26"/>
    <mergeCell ref="AI26:AK26"/>
    <mergeCell ref="B19:AM19"/>
    <mergeCell ref="A20:AO20"/>
    <mergeCell ref="A21:AO21"/>
    <mergeCell ref="B22:AO22"/>
    <mergeCell ref="B23:AO23"/>
    <mergeCell ref="B24:AO24"/>
    <mergeCell ref="B16:AO16"/>
    <mergeCell ref="A17:AO17"/>
    <mergeCell ref="A18:B18"/>
    <mergeCell ref="C18:G18"/>
    <mergeCell ref="H18:U18"/>
    <mergeCell ref="W18:AO18"/>
    <mergeCell ref="B13:AO13"/>
    <mergeCell ref="A14:AO14"/>
    <mergeCell ref="H15:M15"/>
    <mergeCell ref="N15:S15"/>
    <mergeCell ref="U15:Z15"/>
    <mergeCell ref="AA15:AF15"/>
    <mergeCell ref="AG15:AL15"/>
    <mergeCell ref="AM15:AO15"/>
    <mergeCell ref="B8:AO8"/>
    <mergeCell ref="A9:B9"/>
    <mergeCell ref="C9:G9"/>
    <mergeCell ref="A10:AO10"/>
    <mergeCell ref="A11:AO11"/>
    <mergeCell ref="A12:AM12"/>
    <mergeCell ref="A2:AO2"/>
    <mergeCell ref="H3:M3"/>
    <mergeCell ref="N3:S3"/>
    <mergeCell ref="U3:Z3"/>
    <mergeCell ref="AA3:AF3"/>
    <mergeCell ref="AG3:AL3"/>
    <mergeCell ref="AM3:AO3"/>
    <mergeCell ref="A6:AO6"/>
    <mergeCell ref="H7:M7"/>
    <mergeCell ref="N7:S7"/>
    <mergeCell ref="U7:Z7"/>
    <mergeCell ref="AA7:AF7"/>
    <mergeCell ref="AG7:AL7"/>
    <mergeCell ref="AM7:AO7"/>
    <mergeCell ref="A4:B4"/>
    <mergeCell ref="C4:G4"/>
    <mergeCell ref="H4:Q4"/>
    <mergeCell ref="R4:AO4"/>
    <mergeCell ref="H5:M5"/>
    <mergeCell ref="N5:S5"/>
    <mergeCell ref="U5:Z5"/>
    <mergeCell ref="AA5:AF5"/>
    <mergeCell ref="AG5:AL5"/>
    <mergeCell ref="AM5:AO5"/>
  </mergeCells>
  <phoneticPr fontId="11"/>
  <conditionalFormatting sqref="A8 C9:G9 A13 A16 A22:A24 H26">
    <cfRule type="cellIs" dxfId="240" priority="23" stopIfTrue="1" operator="equal">
      <formula>""</formula>
    </cfRule>
  </conditionalFormatting>
  <conditionalFormatting sqref="A39:AO44">
    <cfRule type="cellIs" dxfId="239" priority="22" stopIfTrue="1" operator="equal">
      <formula>""</formula>
    </cfRule>
  </conditionalFormatting>
  <conditionalFormatting sqref="C18 W18">
    <cfRule type="cellIs" dxfId="238" priority="2" stopIfTrue="1" operator="equal">
      <formula>""</formula>
    </cfRule>
  </conditionalFormatting>
  <conditionalFormatting sqref="C45">
    <cfRule type="expression" dxfId="237" priority="18" stopIfTrue="1">
      <formula>($C$45="")*($E$45="")</formula>
    </cfRule>
  </conditionalFormatting>
  <conditionalFormatting sqref="C46">
    <cfRule type="expression" dxfId="236" priority="16" stopIfTrue="1">
      <formula>($C$46="")*($E$46="")</formula>
    </cfRule>
  </conditionalFormatting>
  <conditionalFormatting sqref="C48">
    <cfRule type="cellIs" dxfId="235" priority="3" stopIfTrue="1" operator="equal">
      <formula>(COUNTIF($C$45,"○")&lt;1)</formula>
    </cfRule>
  </conditionalFormatting>
  <conditionalFormatting sqref="E45">
    <cfRule type="expression" dxfId="234" priority="17" stopIfTrue="1">
      <formula>($C$45="")*($E$45="")</formula>
    </cfRule>
  </conditionalFormatting>
  <conditionalFormatting sqref="E46">
    <cfRule type="expression" dxfId="233" priority="15" stopIfTrue="1">
      <formula>($C$46="")*($E$46="")</formula>
    </cfRule>
  </conditionalFormatting>
  <conditionalFormatting sqref="E47">
    <cfRule type="cellIs" dxfId="232" priority="5" stopIfTrue="1" operator="equal">
      <formula>(COUNTIF($C$45,"○")&lt;1)</formula>
    </cfRule>
  </conditionalFormatting>
  <conditionalFormatting sqref="H45:Q45">
    <cfRule type="cellIs" dxfId="231" priority="11" stopIfTrue="1" operator="equal">
      <formula>(COUNTIF($C$45,"○")&lt;1)</formula>
    </cfRule>
  </conditionalFormatting>
  <conditionalFormatting sqref="H27:AK32">
    <cfRule type="cellIs" dxfId="230" priority="1" stopIfTrue="1" operator="equal">
      <formula>""</formula>
    </cfRule>
  </conditionalFormatting>
  <conditionalFormatting sqref="H33:AK36">
    <cfRule type="cellIs" dxfId="229" priority="19" stopIfTrue="1" operator="equal">
      <formula>""</formula>
    </cfRule>
  </conditionalFormatting>
  <conditionalFormatting sqref="M26">
    <cfRule type="cellIs" dxfId="228" priority="14" stopIfTrue="1" operator="equal">
      <formula>""</formula>
    </cfRule>
  </conditionalFormatting>
  <conditionalFormatting sqref="M46:Q46">
    <cfRule type="cellIs" dxfId="227" priority="6" stopIfTrue="1" operator="equal">
      <formula>(COUNTIF($C$46,"○")&lt;1)</formula>
    </cfRule>
  </conditionalFormatting>
  <conditionalFormatting sqref="R26 W26 AB26 AG26">
    <cfRule type="cellIs" dxfId="226" priority="13" stopIfTrue="1" operator="equal">
      <formula>""</formula>
    </cfRule>
  </conditionalFormatting>
  <conditionalFormatting sqref="R47">
    <cfRule type="cellIs" dxfId="225" priority="4" stopIfTrue="1" operator="equal">
      <formula>(COUNTIF($C$45,"○")&lt;1)</formula>
    </cfRule>
  </conditionalFormatting>
  <conditionalFormatting sqref="W45:AA45">
    <cfRule type="cellIs" dxfId="224" priority="10" stopIfTrue="1" operator="equal">
      <formula>(COUNTIF($C$45,"○")&lt;1)</formula>
    </cfRule>
  </conditionalFormatting>
  <conditionalFormatting sqref="W46:AA46">
    <cfRule type="cellIs" dxfId="223" priority="8" stopIfTrue="1" operator="equal">
      <formula>(COUNTIF($C$46,"○")&lt;1)</formula>
    </cfRule>
  </conditionalFormatting>
  <conditionalFormatting sqref="AG45:AK45">
    <cfRule type="cellIs" dxfId="222" priority="9" stopIfTrue="1" operator="equal">
      <formula>(COUNTIF($C$45,"○")&lt;1)</formula>
    </cfRule>
  </conditionalFormatting>
  <conditionalFormatting sqref="AG46:AK46">
    <cfRule type="cellIs" dxfId="221" priority="7" stopIfTrue="1" operator="equal">
      <formula>(COUNTIF($C$46,"○")&lt;1)</formula>
    </cfRule>
  </conditionalFormatting>
  <dataValidations count="5">
    <dataValidation imeMode="off" allowBlank="1" showInputMessage="1" showErrorMessage="1" sqref="AG45:AK46 M45:Q46 W45:AA46 AB26 J26:K26 H26 M26 O26:P26 T26 Y26 AD26:AE26 AI26:AJ26 AG26 R26 W26 W18:AO18" xr:uid="{00000000-0002-0000-1200-000000000000}"/>
    <dataValidation imeMode="hiragana" allowBlank="1" showInputMessage="1" showErrorMessage="1" sqref="A39:AO44 C48 E47 R47 C9:G9 C15:G15 C18:G18" xr:uid="{00000000-0002-0000-1200-000001000000}"/>
    <dataValidation type="list" allowBlank="1" showInputMessage="1" showErrorMessage="1" sqref="C45:C46 E45:E46 H27:AK36" xr:uid="{00000000-0002-0000-1200-000002000000}">
      <formula1>"○"</formula1>
    </dataValidation>
    <dataValidation type="list" allowBlank="1" showInputMessage="1" showErrorMessage="1" sqref="A8 A13 A22:A24 A16" xr:uid="{00000000-0002-0000-1200-000003000000}">
      <formula1>"✔"</formula1>
    </dataValidation>
    <dataValidation type="list" showInputMessage="1" showErrorMessage="1" sqref="H45:L45" xr:uid="{00000000-0002-0000-1200-000004000000}">
      <formula1>"令和,平成,昭和"</formula1>
    </dataValidation>
  </dataValidations>
  <printOptions horizontalCentered="1"/>
  <pageMargins left="0.19685039370078741" right="0.19685039370078741" top="0.19685039370078741" bottom="0.19685039370078741" header="0.19685039370078741" footer="0.11811023622047245"/>
  <pageSetup paperSize="9" scale="48" orientation="portrait" r:id="rId1"/>
  <headerFooter scaleWithDoc="0">
    <oddFooter>&amp;R&amp;9（令和７年４月１日以降に申請する訓練科から適用）</oddFooter>
  </headerFooter>
  <colBreaks count="1" manualBreakCount="1">
    <brk id="4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tabColor rgb="FFFF0000"/>
  </sheetPr>
  <dimension ref="A1:O299"/>
  <sheetViews>
    <sheetView view="pageBreakPreview" zoomScale="55" zoomScaleNormal="100" zoomScaleSheetLayoutView="55" zoomScalePageLayoutView="70" workbookViewId="0">
      <selection activeCell="K7" sqref="K7:M7"/>
    </sheetView>
  </sheetViews>
  <sheetFormatPr defaultRowHeight="13.5"/>
  <cols>
    <col min="1" max="1" width="4.25" style="237" customWidth="1"/>
    <col min="2" max="2" width="13.5" style="237" customWidth="1"/>
    <col min="3" max="3" width="21" style="237" customWidth="1"/>
    <col min="4" max="4" width="13.5" style="237" customWidth="1"/>
    <col min="5" max="13" width="9" style="237" customWidth="1"/>
    <col min="14" max="14" width="6.625" style="237" customWidth="1"/>
    <col min="15" max="15" width="51" style="237" customWidth="1"/>
    <col min="16" max="16384" width="9" style="237"/>
  </cols>
  <sheetData>
    <row r="1" spans="1:15" ht="24.75" customHeight="1">
      <c r="A1" s="325"/>
      <c r="B1" s="325"/>
      <c r="C1" s="325"/>
      <c r="D1" s="325"/>
      <c r="E1" s="325"/>
      <c r="F1" s="325"/>
      <c r="G1" s="325"/>
      <c r="H1" s="325"/>
      <c r="I1" s="325"/>
      <c r="J1" s="325"/>
      <c r="K1" s="325"/>
      <c r="L1" s="325"/>
      <c r="M1" s="325"/>
      <c r="N1" s="325"/>
      <c r="O1" s="597" t="s">
        <v>1142</v>
      </c>
    </row>
    <row r="2" spans="1:15" ht="42" customHeight="1">
      <c r="A2" s="2225" t="s">
        <v>370</v>
      </c>
      <c r="B2" s="2225"/>
      <c r="C2" s="2225"/>
      <c r="D2" s="2225"/>
      <c r="E2" s="2225"/>
      <c r="F2" s="2225"/>
      <c r="G2" s="2225"/>
      <c r="H2" s="2225"/>
      <c r="I2" s="2225"/>
      <c r="J2" s="2225"/>
      <c r="K2" s="2225"/>
      <c r="L2" s="2225"/>
      <c r="M2" s="2225"/>
      <c r="N2" s="2225"/>
      <c r="O2" s="2225"/>
    </row>
    <row r="3" spans="1:15" ht="32.25" customHeight="1">
      <c r="A3" s="598"/>
      <c r="B3" s="2226" t="s">
        <v>258</v>
      </c>
      <c r="C3" s="2226"/>
      <c r="D3" s="2227" t="str">
        <f>IF(様式1!L11="","",様式1!L11)</f>
        <v>株式会社○○○○</v>
      </c>
      <c r="E3" s="2227"/>
      <c r="F3" s="2227"/>
      <c r="G3" s="2227"/>
      <c r="H3" s="2227"/>
      <c r="I3" s="2227"/>
      <c r="J3" s="2227"/>
      <c r="K3" s="2226" t="s">
        <v>312</v>
      </c>
      <c r="L3" s="2226"/>
      <c r="M3" s="2226"/>
      <c r="N3" s="2226"/>
      <c r="O3" s="599" t="str">
        <f>IF(様式1!G36="","",様式1!G36)</f>
        <v>ビジネスアプリケーション基礎科</v>
      </c>
    </row>
    <row r="4" spans="1:15" ht="15.75" customHeight="1">
      <c r="A4" s="325"/>
      <c r="B4" s="325"/>
      <c r="C4" s="325"/>
      <c r="D4" s="325"/>
      <c r="E4" s="325"/>
      <c r="F4" s="325"/>
      <c r="G4" s="325"/>
      <c r="H4" s="325"/>
      <c r="I4" s="325"/>
      <c r="J4" s="325"/>
      <c r="K4" s="325"/>
      <c r="L4" s="325"/>
      <c r="M4" s="325"/>
      <c r="N4" s="325"/>
      <c r="O4" s="325"/>
    </row>
    <row r="5" spans="1:15" ht="24.75" customHeight="1">
      <c r="A5" s="600" t="s">
        <v>761</v>
      </c>
      <c r="B5" s="2228" t="s">
        <v>371</v>
      </c>
      <c r="C5" s="2229"/>
      <c r="D5" s="2228" t="s">
        <v>752</v>
      </c>
      <c r="E5" s="2230"/>
      <c r="F5" s="2230"/>
      <c r="G5" s="2230"/>
      <c r="H5" s="2230"/>
      <c r="I5" s="2230"/>
      <c r="J5" s="2230"/>
      <c r="K5" s="2230"/>
      <c r="L5" s="2230"/>
      <c r="M5" s="2229"/>
      <c r="N5" s="2228" t="s">
        <v>372</v>
      </c>
      <c r="O5" s="2229"/>
    </row>
    <row r="6" spans="1:15" ht="54.75" customHeight="1">
      <c r="A6" s="2240">
        <v>1</v>
      </c>
      <c r="B6" s="2255" t="s">
        <v>1662</v>
      </c>
      <c r="C6" s="2256"/>
      <c r="D6" s="2243" t="s">
        <v>1663</v>
      </c>
      <c r="E6" s="2244"/>
      <c r="F6" s="2244"/>
      <c r="G6" s="2244"/>
      <c r="H6" s="2244"/>
      <c r="I6" s="2244"/>
      <c r="J6" s="2244"/>
      <c r="K6" s="2244"/>
      <c r="L6" s="2244"/>
      <c r="M6" s="2245"/>
      <c r="N6" s="2243" t="s">
        <v>1664</v>
      </c>
      <c r="O6" s="2245"/>
    </row>
    <row r="7" spans="1:15" ht="30" customHeight="1">
      <c r="A7" s="2241"/>
      <c r="B7" s="2257"/>
      <c r="C7" s="2258"/>
      <c r="D7" s="890" t="s">
        <v>762</v>
      </c>
      <c r="E7" s="2248"/>
      <c r="F7" s="2249"/>
      <c r="G7" s="2249"/>
      <c r="H7" s="2249"/>
      <c r="I7" s="2250" t="s">
        <v>753</v>
      </c>
      <c r="J7" s="2251"/>
      <c r="K7" s="2248"/>
      <c r="L7" s="2249"/>
      <c r="M7" s="2252"/>
      <c r="N7" s="2246"/>
      <c r="O7" s="2247"/>
    </row>
    <row r="8" spans="1:15" ht="24.75" customHeight="1">
      <c r="A8" s="2242"/>
      <c r="B8" s="2253" t="s">
        <v>763</v>
      </c>
      <c r="C8" s="2254"/>
      <c r="D8" s="2228" t="s">
        <v>754</v>
      </c>
      <c r="E8" s="2230"/>
      <c r="F8" s="2230"/>
      <c r="G8" s="2230"/>
      <c r="H8" s="2230"/>
      <c r="I8" s="2230"/>
      <c r="J8" s="2230"/>
      <c r="K8" s="2230"/>
      <c r="L8" s="2230"/>
      <c r="M8" s="2229"/>
      <c r="N8" s="2228" t="s">
        <v>284</v>
      </c>
      <c r="O8" s="2229"/>
    </row>
    <row r="9" spans="1:15" ht="34.700000000000003" customHeight="1">
      <c r="A9" s="2242"/>
      <c r="B9" s="891" t="s">
        <v>755</v>
      </c>
      <c r="C9" s="1015" t="s">
        <v>1665</v>
      </c>
      <c r="D9" s="603" t="s">
        <v>374</v>
      </c>
      <c r="E9" s="2231" t="s">
        <v>375</v>
      </c>
      <c r="F9" s="2232"/>
      <c r="G9" s="2232"/>
      <c r="H9" s="2232"/>
      <c r="I9" s="604">
        <v>1</v>
      </c>
      <c r="J9" s="1260" t="s">
        <v>764</v>
      </c>
      <c r="K9" s="1260"/>
      <c r="L9" s="1260"/>
      <c r="M9" s="1296"/>
      <c r="N9" s="2233" t="s">
        <v>751</v>
      </c>
      <c r="O9" s="2235" t="s">
        <v>1358</v>
      </c>
    </row>
    <row r="10" spans="1:15" ht="34.700000000000003" customHeight="1">
      <c r="A10" s="2242"/>
      <c r="B10" s="891" t="s">
        <v>756</v>
      </c>
      <c r="C10" s="1015" t="s">
        <v>1665</v>
      </c>
      <c r="D10" s="605" t="s">
        <v>225</v>
      </c>
      <c r="E10" s="2237" t="s">
        <v>1666</v>
      </c>
      <c r="F10" s="2238"/>
      <c r="G10" s="2238"/>
      <c r="H10" s="2238"/>
      <c r="I10" s="1016" t="s">
        <v>52</v>
      </c>
      <c r="J10" s="2238" t="s">
        <v>1666</v>
      </c>
      <c r="K10" s="2238"/>
      <c r="L10" s="2238"/>
      <c r="M10" s="2239"/>
      <c r="N10" s="2234"/>
      <c r="O10" s="2236"/>
    </row>
    <row r="11" spans="1:15" ht="34.700000000000003" customHeight="1">
      <c r="A11" s="2242"/>
      <c r="B11" s="891" t="s">
        <v>757</v>
      </c>
      <c r="C11" s="1015" t="s">
        <v>1665</v>
      </c>
      <c r="D11" s="605" t="s">
        <v>265</v>
      </c>
      <c r="E11" s="606">
        <v>9</v>
      </c>
      <c r="F11" s="897" t="s">
        <v>266</v>
      </c>
      <c r="G11" s="606">
        <v>0</v>
      </c>
      <c r="H11" s="897" t="s">
        <v>239</v>
      </c>
      <c r="I11" s="897" t="s">
        <v>52</v>
      </c>
      <c r="J11" s="606">
        <v>15</v>
      </c>
      <c r="K11" s="897" t="s">
        <v>266</v>
      </c>
      <c r="L11" s="606">
        <v>50</v>
      </c>
      <c r="M11" s="607" t="s">
        <v>239</v>
      </c>
      <c r="N11" s="2233" t="s">
        <v>751</v>
      </c>
      <c r="O11" s="2235" t="s">
        <v>758</v>
      </c>
    </row>
    <row r="12" spans="1:15" ht="34.700000000000003" customHeight="1" thickBot="1">
      <c r="A12" s="2242"/>
      <c r="B12" s="2223"/>
      <c r="C12" s="2224"/>
      <c r="D12" s="608" t="s">
        <v>759</v>
      </c>
      <c r="E12" s="2267">
        <v>15</v>
      </c>
      <c r="F12" s="2268"/>
      <c r="G12" s="896" t="s">
        <v>56</v>
      </c>
      <c r="H12" s="896"/>
      <c r="I12" s="896"/>
      <c r="J12" s="896"/>
      <c r="K12" s="896"/>
      <c r="L12" s="896"/>
      <c r="M12" s="331"/>
      <c r="N12" s="2265"/>
      <c r="O12" s="2266"/>
    </row>
    <row r="13" spans="1:15" ht="23.25" customHeight="1">
      <c r="A13" s="2269">
        <v>2</v>
      </c>
      <c r="B13" s="2259" t="s">
        <v>371</v>
      </c>
      <c r="C13" s="2260"/>
      <c r="D13" s="2259" t="s">
        <v>752</v>
      </c>
      <c r="E13" s="2261"/>
      <c r="F13" s="2261"/>
      <c r="G13" s="2261"/>
      <c r="H13" s="2261"/>
      <c r="I13" s="2261"/>
      <c r="J13" s="2261"/>
      <c r="K13" s="2261"/>
      <c r="L13" s="2261"/>
      <c r="M13" s="2260"/>
      <c r="N13" s="2259" t="s">
        <v>372</v>
      </c>
      <c r="O13" s="2260"/>
    </row>
    <row r="14" spans="1:15" ht="54.75" customHeight="1">
      <c r="A14" s="2242"/>
      <c r="B14" s="2255"/>
      <c r="C14" s="2256"/>
      <c r="D14" s="2243"/>
      <c r="E14" s="2244"/>
      <c r="F14" s="2244"/>
      <c r="G14" s="2244"/>
      <c r="H14" s="2244"/>
      <c r="I14" s="2244"/>
      <c r="J14" s="2244"/>
      <c r="K14" s="2244"/>
      <c r="L14" s="2244"/>
      <c r="M14" s="2245"/>
      <c r="N14" s="2243"/>
      <c r="O14" s="2245"/>
    </row>
    <row r="15" spans="1:15" ht="30" customHeight="1">
      <c r="A15" s="2242"/>
      <c r="B15" s="2257"/>
      <c r="C15" s="2258"/>
      <c r="D15" s="601" t="s">
        <v>762</v>
      </c>
      <c r="E15" s="2248"/>
      <c r="F15" s="2249"/>
      <c r="G15" s="2249"/>
      <c r="H15" s="2249"/>
      <c r="I15" s="2250" t="s">
        <v>753</v>
      </c>
      <c r="J15" s="2251"/>
      <c r="K15" s="2248"/>
      <c r="L15" s="2249"/>
      <c r="M15" s="2252"/>
      <c r="N15" s="2246"/>
      <c r="O15" s="2247"/>
    </row>
    <row r="16" spans="1:15" ht="24.75" customHeight="1">
      <c r="A16" s="2242"/>
      <c r="B16" s="2228" t="s">
        <v>763</v>
      </c>
      <c r="C16" s="2229"/>
      <c r="D16" s="2228" t="s">
        <v>754</v>
      </c>
      <c r="E16" s="2230"/>
      <c r="F16" s="2230"/>
      <c r="G16" s="2230"/>
      <c r="H16" s="2230"/>
      <c r="I16" s="2230"/>
      <c r="J16" s="2230"/>
      <c r="K16" s="2230"/>
      <c r="L16" s="2230"/>
      <c r="M16" s="2229"/>
      <c r="N16" s="2228" t="s">
        <v>284</v>
      </c>
      <c r="O16" s="2229"/>
    </row>
    <row r="17" spans="1:15" ht="34.700000000000003" customHeight="1">
      <c r="A17" s="2242"/>
      <c r="B17" s="891" t="s">
        <v>755</v>
      </c>
      <c r="C17" s="602"/>
      <c r="D17" s="603" t="s">
        <v>374</v>
      </c>
      <c r="E17" s="2231" t="s">
        <v>375</v>
      </c>
      <c r="F17" s="2232"/>
      <c r="G17" s="2232"/>
      <c r="H17" s="2232"/>
      <c r="I17" s="604"/>
      <c r="J17" s="1260" t="s">
        <v>764</v>
      </c>
      <c r="K17" s="1260"/>
      <c r="L17" s="1260"/>
      <c r="M17" s="1296"/>
      <c r="N17" s="2233"/>
      <c r="O17" s="2235" t="s">
        <v>1358</v>
      </c>
    </row>
    <row r="18" spans="1:15" ht="34.700000000000003" customHeight="1">
      <c r="A18" s="2242"/>
      <c r="B18" s="891" t="s">
        <v>756</v>
      </c>
      <c r="C18" s="602"/>
      <c r="D18" s="605" t="s">
        <v>225</v>
      </c>
      <c r="E18" s="2262"/>
      <c r="F18" s="2263"/>
      <c r="G18" s="2263"/>
      <c r="H18" s="2263"/>
      <c r="I18" s="897" t="s">
        <v>52</v>
      </c>
      <c r="J18" s="2263"/>
      <c r="K18" s="2263"/>
      <c r="L18" s="2263"/>
      <c r="M18" s="2264"/>
      <c r="N18" s="2234"/>
      <c r="O18" s="2236"/>
    </row>
    <row r="19" spans="1:15" ht="34.700000000000003" customHeight="1">
      <c r="A19" s="2242"/>
      <c r="B19" s="891" t="s">
        <v>757</v>
      </c>
      <c r="C19" s="602"/>
      <c r="D19" s="605" t="s">
        <v>265</v>
      </c>
      <c r="E19" s="606"/>
      <c r="F19" s="897" t="s">
        <v>266</v>
      </c>
      <c r="G19" s="606"/>
      <c r="H19" s="897" t="s">
        <v>239</v>
      </c>
      <c r="I19" s="897" t="s">
        <v>52</v>
      </c>
      <c r="J19" s="606"/>
      <c r="K19" s="897" t="s">
        <v>266</v>
      </c>
      <c r="L19" s="606"/>
      <c r="M19" s="607" t="s">
        <v>239</v>
      </c>
      <c r="N19" s="2233"/>
      <c r="O19" s="2235" t="s">
        <v>758</v>
      </c>
    </row>
    <row r="20" spans="1:15" ht="34.700000000000003" customHeight="1" thickBot="1">
      <c r="A20" s="2242"/>
      <c r="B20" s="2223"/>
      <c r="C20" s="2224"/>
      <c r="D20" s="608" t="s">
        <v>759</v>
      </c>
      <c r="E20" s="2267"/>
      <c r="F20" s="2268"/>
      <c r="G20" s="896" t="s">
        <v>56</v>
      </c>
      <c r="H20" s="896"/>
      <c r="I20" s="896"/>
      <c r="J20" s="896"/>
      <c r="K20" s="896"/>
      <c r="L20" s="896"/>
      <c r="M20" s="331"/>
      <c r="N20" s="2265"/>
      <c r="O20" s="2266"/>
    </row>
    <row r="21" spans="1:15" ht="24.75" customHeight="1">
      <c r="A21" s="2269">
        <v>3</v>
      </c>
      <c r="B21" s="2259" t="s">
        <v>371</v>
      </c>
      <c r="C21" s="2260"/>
      <c r="D21" s="2259" t="s">
        <v>752</v>
      </c>
      <c r="E21" s="2261"/>
      <c r="F21" s="2261"/>
      <c r="G21" s="2261"/>
      <c r="H21" s="2261"/>
      <c r="I21" s="2261"/>
      <c r="J21" s="2261"/>
      <c r="K21" s="2261"/>
      <c r="L21" s="2261"/>
      <c r="M21" s="2260"/>
      <c r="N21" s="2259" t="s">
        <v>372</v>
      </c>
      <c r="O21" s="2260"/>
    </row>
    <row r="22" spans="1:15" ht="54.75" customHeight="1">
      <c r="A22" s="2242"/>
      <c r="B22" s="2255"/>
      <c r="C22" s="2256"/>
      <c r="D22" s="2243"/>
      <c r="E22" s="2244"/>
      <c r="F22" s="2244"/>
      <c r="G22" s="2244"/>
      <c r="H22" s="2244"/>
      <c r="I22" s="2244"/>
      <c r="J22" s="2244"/>
      <c r="K22" s="2244"/>
      <c r="L22" s="2244"/>
      <c r="M22" s="2245"/>
      <c r="N22" s="2243"/>
      <c r="O22" s="2245"/>
    </row>
    <row r="23" spans="1:15" ht="30" customHeight="1">
      <c r="A23" s="2242"/>
      <c r="B23" s="2257"/>
      <c r="C23" s="2258"/>
      <c r="D23" s="601" t="s">
        <v>762</v>
      </c>
      <c r="E23" s="2248"/>
      <c r="F23" s="2249"/>
      <c r="G23" s="2249"/>
      <c r="H23" s="2249"/>
      <c r="I23" s="2250" t="s">
        <v>753</v>
      </c>
      <c r="J23" s="2251"/>
      <c r="K23" s="2248"/>
      <c r="L23" s="2249"/>
      <c r="M23" s="2252"/>
      <c r="N23" s="2246"/>
      <c r="O23" s="2247"/>
    </row>
    <row r="24" spans="1:15" ht="24.75" customHeight="1">
      <c r="A24" s="2242"/>
      <c r="B24" s="2228" t="s">
        <v>763</v>
      </c>
      <c r="C24" s="2229"/>
      <c r="D24" s="2228" t="s">
        <v>754</v>
      </c>
      <c r="E24" s="2230"/>
      <c r="F24" s="2230"/>
      <c r="G24" s="2230"/>
      <c r="H24" s="2230"/>
      <c r="I24" s="2230"/>
      <c r="J24" s="2230"/>
      <c r="K24" s="2230"/>
      <c r="L24" s="2230"/>
      <c r="M24" s="2229"/>
      <c r="N24" s="2228" t="s">
        <v>284</v>
      </c>
      <c r="O24" s="2229"/>
    </row>
    <row r="25" spans="1:15" ht="34.700000000000003" customHeight="1">
      <c r="A25" s="2242"/>
      <c r="B25" s="891" t="s">
        <v>755</v>
      </c>
      <c r="C25" s="602"/>
      <c r="D25" s="603" t="s">
        <v>374</v>
      </c>
      <c r="E25" s="2231" t="s">
        <v>375</v>
      </c>
      <c r="F25" s="2232"/>
      <c r="G25" s="2232"/>
      <c r="H25" s="2232"/>
      <c r="I25" s="604"/>
      <c r="J25" s="1260" t="s">
        <v>764</v>
      </c>
      <c r="K25" s="1260"/>
      <c r="L25" s="1260"/>
      <c r="M25" s="1296"/>
      <c r="N25" s="2233"/>
      <c r="O25" s="2235" t="s">
        <v>1358</v>
      </c>
    </row>
    <row r="26" spans="1:15" ht="34.700000000000003" customHeight="1">
      <c r="A26" s="2242"/>
      <c r="B26" s="891" t="s">
        <v>756</v>
      </c>
      <c r="C26" s="602"/>
      <c r="D26" s="605" t="s">
        <v>225</v>
      </c>
      <c r="E26" s="2262"/>
      <c r="F26" s="2263"/>
      <c r="G26" s="2263"/>
      <c r="H26" s="2263"/>
      <c r="I26" s="897" t="s">
        <v>52</v>
      </c>
      <c r="J26" s="2263"/>
      <c r="K26" s="2263"/>
      <c r="L26" s="2263"/>
      <c r="M26" s="2264"/>
      <c r="N26" s="2234"/>
      <c r="O26" s="2236"/>
    </row>
    <row r="27" spans="1:15" ht="34.700000000000003" customHeight="1">
      <c r="A27" s="2242"/>
      <c r="B27" s="891" t="s">
        <v>757</v>
      </c>
      <c r="C27" s="602"/>
      <c r="D27" s="605" t="s">
        <v>265</v>
      </c>
      <c r="E27" s="606"/>
      <c r="F27" s="897" t="s">
        <v>266</v>
      </c>
      <c r="G27" s="606"/>
      <c r="H27" s="897" t="s">
        <v>239</v>
      </c>
      <c r="I27" s="897" t="s">
        <v>52</v>
      </c>
      <c r="J27" s="606"/>
      <c r="K27" s="897" t="s">
        <v>266</v>
      </c>
      <c r="L27" s="606"/>
      <c r="M27" s="607" t="s">
        <v>239</v>
      </c>
      <c r="N27" s="2233"/>
      <c r="O27" s="2235" t="s">
        <v>758</v>
      </c>
    </row>
    <row r="28" spans="1:15" ht="34.700000000000003" customHeight="1" thickBot="1">
      <c r="A28" s="2242"/>
      <c r="B28" s="2223"/>
      <c r="C28" s="2224"/>
      <c r="D28" s="608" t="s">
        <v>759</v>
      </c>
      <c r="E28" s="2267"/>
      <c r="F28" s="2268"/>
      <c r="G28" s="896" t="s">
        <v>56</v>
      </c>
      <c r="H28" s="896"/>
      <c r="I28" s="896"/>
      <c r="J28" s="896"/>
      <c r="K28" s="896"/>
      <c r="L28" s="896"/>
      <c r="M28" s="331"/>
      <c r="N28" s="2265"/>
      <c r="O28" s="2266"/>
    </row>
    <row r="29" spans="1:15" ht="24.75" customHeight="1">
      <c r="A29" s="2269">
        <v>4</v>
      </c>
      <c r="B29" s="2259" t="s">
        <v>371</v>
      </c>
      <c r="C29" s="2260"/>
      <c r="D29" s="2259" t="s">
        <v>752</v>
      </c>
      <c r="E29" s="2261"/>
      <c r="F29" s="2261"/>
      <c r="G29" s="2261"/>
      <c r="H29" s="2261"/>
      <c r="I29" s="2261"/>
      <c r="J29" s="2261"/>
      <c r="K29" s="2261"/>
      <c r="L29" s="2261"/>
      <c r="M29" s="2260"/>
      <c r="N29" s="2259" t="s">
        <v>372</v>
      </c>
      <c r="O29" s="2260"/>
    </row>
    <row r="30" spans="1:15" ht="54.75" customHeight="1">
      <c r="A30" s="2242"/>
      <c r="B30" s="2255"/>
      <c r="C30" s="2256"/>
      <c r="D30" s="2243"/>
      <c r="E30" s="2244"/>
      <c r="F30" s="2244"/>
      <c r="G30" s="2244"/>
      <c r="H30" s="2244"/>
      <c r="I30" s="2244"/>
      <c r="J30" s="2244"/>
      <c r="K30" s="2244"/>
      <c r="L30" s="2244"/>
      <c r="M30" s="2245"/>
      <c r="N30" s="2243"/>
      <c r="O30" s="2245"/>
    </row>
    <row r="31" spans="1:15" ht="30" customHeight="1">
      <c r="A31" s="2242"/>
      <c r="B31" s="2257"/>
      <c r="C31" s="2258"/>
      <c r="D31" s="601" t="s">
        <v>762</v>
      </c>
      <c r="E31" s="2248"/>
      <c r="F31" s="2249"/>
      <c r="G31" s="2249"/>
      <c r="H31" s="2249"/>
      <c r="I31" s="2250" t="s">
        <v>753</v>
      </c>
      <c r="J31" s="2251"/>
      <c r="K31" s="2248"/>
      <c r="L31" s="2249"/>
      <c r="M31" s="2252"/>
      <c r="N31" s="2246"/>
      <c r="O31" s="2247"/>
    </row>
    <row r="32" spans="1:15" ht="24.75" customHeight="1">
      <c r="A32" s="2242"/>
      <c r="B32" s="2228" t="s">
        <v>763</v>
      </c>
      <c r="C32" s="2229"/>
      <c r="D32" s="2228" t="s">
        <v>754</v>
      </c>
      <c r="E32" s="2230"/>
      <c r="F32" s="2230"/>
      <c r="G32" s="2230"/>
      <c r="H32" s="2230"/>
      <c r="I32" s="2230"/>
      <c r="J32" s="2230"/>
      <c r="K32" s="2230"/>
      <c r="L32" s="2230"/>
      <c r="M32" s="2229"/>
      <c r="N32" s="2228" t="s">
        <v>284</v>
      </c>
      <c r="O32" s="2229"/>
    </row>
    <row r="33" spans="1:15" ht="34.700000000000003" customHeight="1">
      <c r="A33" s="2242"/>
      <c r="B33" s="891" t="s">
        <v>755</v>
      </c>
      <c r="C33" s="602"/>
      <c r="D33" s="603" t="s">
        <v>374</v>
      </c>
      <c r="E33" s="2231" t="s">
        <v>375</v>
      </c>
      <c r="F33" s="2232"/>
      <c r="G33" s="2232"/>
      <c r="H33" s="2232"/>
      <c r="I33" s="604"/>
      <c r="J33" s="1260" t="s">
        <v>764</v>
      </c>
      <c r="K33" s="1260"/>
      <c r="L33" s="1260"/>
      <c r="M33" s="1296"/>
      <c r="N33" s="2233"/>
      <c r="O33" s="2235" t="s">
        <v>1358</v>
      </c>
    </row>
    <row r="34" spans="1:15" ht="34.700000000000003" customHeight="1">
      <c r="A34" s="2242"/>
      <c r="B34" s="891" t="s">
        <v>756</v>
      </c>
      <c r="C34" s="602"/>
      <c r="D34" s="605" t="s">
        <v>225</v>
      </c>
      <c r="E34" s="2262"/>
      <c r="F34" s="2263"/>
      <c r="G34" s="2263"/>
      <c r="H34" s="2263"/>
      <c r="I34" s="897" t="s">
        <v>52</v>
      </c>
      <c r="J34" s="2263"/>
      <c r="K34" s="2263"/>
      <c r="L34" s="2263"/>
      <c r="M34" s="2264"/>
      <c r="N34" s="2234"/>
      <c r="O34" s="2236"/>
    </row>
    <row r="35" spans="1:15" ht="34.700000000000003" customHeight="1">
      <c r="A35" s="2242"/>
      <c r="B35" s="891" t="s">
        <v>757</v>
      </c>
      <c r="C35" s="602"/>
      <c r="D35" s="605" t="s">
        <v>265</v>
      </c>
      <c r="E35" s="606"/>
      <c r="F35" s="897" t="s">
        <v>266</v>
      </c>
      <c r="G35" s="606"/>
      <c r="H35" s="897" t="s">
        <v>239</v>
      </c>
      <c r="I35" s="897" t="s">
        <v>52</v>
      </c>
      <c r="J35" s="606"/>
      <c r="K35" s="897" t="s">
        <v>266</v>
      </c>
      <c r="L35" s="606"/>
      <c r="M35" s="607" t="s">
        <v>239</v>
      </c>
      <c r="N35" s="2233"/>
      <c r="O35" s="2235" t="s">
        <v>758</v>
      </c>
    </row>
    <row r="36" spans="1:15" ht="34.700000000000003" customHeight="1" thickBot="1">
      <c r="A36" s="2242"/>
      <c r="B36" s="2223"/>
      <c r="C36" s="2224"/>
      <c r="D36" s="608" t="s">
        <v>759</v>
      </c>
      <c r="E36" s="2267"/>
      <c r="F36" s="2268"/>
      <c r="G36" s="896" t="s">
        <v>56</v>
      </c>
      <c r="H36" s="896"/>
      <c r="I36" s="896"/>
      <c r="J36" s="896"/>
      <c r="K36" s="896"/>
      <c r="L36" s="896"/>
      <c r="M36" s="331"/>
      <c r="N36" s="2265"/>
      <c r="O36" s="2266"/>
    </row>
    <row r="37" spans="1:15" ht="24.75" customHeight="1">
      <c r="A37" s="2269">
        <v>5</v>
      </c>
      <c r="B37" s="2259" t="s">
        <v>371</v>
      </c>
      <c r="C37" s="2260"/>
      <c r="D37" s="2259" t="s">
        <v>752</v>
      </c>
      <c r="E37" s="2261"/>
      <c r="F37" s="2261"/>
      <c r="G37" s="2261"/>
      <c r="H37" s="2261"/>
      <c r="I37" s="2261"/>
      <c r="J37" s="2261"/>
      <c r="K37" s="2261"/>
      <c r="L37" s="2261"/>
      <c r="M37" s="2260"/>
      <c r="N37" s="2259" t="s">
        <v>372</v>
      </c>
      <c r="O37" s="2260"/>
    </row>
    <row r="38" spans="1:15" ht="54.75" customHeight="1">
      <c r="A38" s="2242"/>
      <c r="B38" s="2255"/>
      <c r="C38" s="2256"/>
      <c r="D38" s="2243"/>
      <c r="E38" s="2244"/>
      <c r="F38" s="2244"/>
      <c r="G38" s="2244"/>
      <c r="H38" s="2244"/>
      <c r="I38" s="2244"/>
      <c r="J38" s="2244"/>
      <c r="K38" s="2244"/>
      <c r="L38" s="2244"/>
      <c r="M38" s="2245"/>
      <c r="N38" s="2243"/>
      <c r="O38" s="2245"/>
    </row>
    <row r="39" spans="1:15" ht="30" customHeight="1">
      <c r="A39" s="2242"/>
      <c r="B39" s="2257"/>
      <c r="C39" s="2258"/>
      <c r="D39" s="609" t="s">
        <v>762</v>
      </c>
      <c r="E39" s="2248"/>
      <c r="F39" s="2249"/>
      <c r="G39" s="2249"/>
      <c r="H39" s="2249"/>
      <c r="I39" s="2275" t="s">
        <v>753</v>
      </c>
      <c r="J39" s="2276"/>
      <c r="K39" s="2248"/>
      <c r="L39" s="2249"/>
      <c r="M39" s="2252"/>
      <c r="N39" s="2246"/>
      <c r="O39" s="2247"/>
    </row>
    <row r="40" spans="1:15" ht="24.75" customHeight="1">
      <c r="A40" s="2242"/>
      <c r="B40" s="2228" t="s">
        <v>763</v>
      </c>
      <c r="C40" s="2229"/>
      <c r="D40" s="2228" t="s">
        <v>754</v>
      </c>
      <c r="E40" s="2230"/>
      <c r="F40" s="2230"/>
      <c r="G40" s="2230"/>
      <c r="H40" s="2230"/>
      <c r="I40" s="2230"/>
      <c r="J40" s="2230"/>
      <c r="K40" s="2230"/>
      <c r="L40" s="2230"/>
      <c r="M40" s="2229"/>
      <c r="N40" s="2228" t="s">
        <v>284</v>
      </c>
      <c r="O40" s="2229"/>
    </row>
    <row r="41" spans="1:15" ht="34.700000000000003" customHeight="1">
      <c r="A41" s="2242"/>
      <c r="B41" s="891" t="s">
        <v>755</v>
      </c>
      <c r="C41" s="602"/>
      <c r="D41" s="603" t="s">
        <v>374</v>
      </c>
      <c r="E41" s="2231" t="s">
        <v>375</v>
      </c>
      <c r="F41" s="2232"/>
      <c r="G41" s="2232"/>
      <c r="H41" s="2232"/>
      <c r="I41" s="604"/>
      <c r="J41" s="1260" t="s">
        <v>764</v>
      </c>
      <c r="K41" s="1260"/>
      <c r="L41" s="1260"/>
      <c r="M41" s="1296"/>
      <c r="N41" s="2233"/>
      <c r="O41" s="2235" t="s">
        <v>1358</v>
      </c>
    </row>
    <row r="42" spans="1:15" ht="34.700000000000003" customHeight="1">
      <c r="A42" s="2242"/>
      <c r="B42" s="891" t="s">
        <v>756</v>
      </c>
      <c r="C42" s="602"/>
      <c r="D42" s="605" t="s">
        <v>225</v>
      </c>
      <c r="E42" s="2262"/>
      <c r="F42" s="2263"/>
      <c r="G42" s="2263"/>
      <c r="H42" s="2263"/>
      <c r="I42" s="897" t="s">
        <v>52</v>
      </c>
      <c r="J42" s="2263"/>
      <c r="K42" s="2263"/>
      <c r="L42" s="2263"/>
      <c r="M42" s="2264"/>
      <c r="N42" s="2234"/>
      <c r="O42" s="2236"/>
    </row>
    <row r="43" spans="1:15" ht="34.700000000000003" customHeight="1">
      <c r="A43" s="2242"/>
      <c r="B43" s="891" t="s">
        <v>757</v>
      </c>
      <c r="C43" s="602"/>
      <c r="D43" s="605" t="s">
        <v>265</v>
      </c>
      <c r="E43" s="606"/>
      <c r="F43" s="897" t="s">
        <v>266</v>
      </c>
      <c r="G43" s="606"/>
      <c r="H43" s="897" t="s">
        <v>239</v>
      </c>
      <c r="I43" s="897" t="s">
        <v>52</v>
      </c>
      <c r="J43" s="606"/>
      <c r="K43" s="897" t="s">
        <v>266</v>
      </c>
      <c r="L43" s="606"/>
      <c r="M43" s="607" t="s">
        <v>239</v>
      </c>
      <c r="N43" s="2233"/>
      <c r="O43" s="2235" t="s">
        <v>758</v>
      </c>
    </row>
    <row r="44" spans="1:15" ht="34.700000000000003" customHeight="1" thickBot="1">
      <c r="A44" s="2272"/>
      <c r="B44" s="2223"/>
      <c r="C44" s="2224"/>
      <c r="D44" s="610" t="s">
        <v>759</v>
      </c>
      <c r="E44" s="2270"/>
      <c r="F44" s="2271"/>
      <c r="G44" s="611" t="s">
        <v>56</v>
      </c>
      <c r="H44" s="611"/>
      <c r="I44" s="611"/>
      <c r="J44" s="611"/>
      <c r="K44" s="611"/>
      <c r="L44" s="611"/>
      <c r="M44" s="612"/>
      <c r="N44" s="2274"/>
      <c r="O44" s="2273"/>
    </row>
    <row r="45" spans="1:15" ht="19.5" customHeight="1">
      <c r="A45" s="237" t="s">
        <v>1357</v>
      </c>
      <c r="B45" s="325"/>
      <c r="C45" s="325"/>
      <c r="D45" s="325"/>
      <c r="E45" s="325"/>
      <c r="F45" s="325"/>
      <c r="G45" s="325"/>
      <c r="H45" s="325"/>
      <c r="I45" s="325"/>
      <c r="J45" s="325"/>
      <c r="K45" s="325"/>
      <c r="L45" s="325"/>
      <c r="M45" s="325"/>
      <c r="N45" s="325"/>
      <c r="O45" s="325"/>
    </row>
    <row r="46" spans="1:15" ht="19.5" customHeight="1">
      <c r="A46" s="962" t="s">
        <v>1387</v>
      </c>
      <c r="B46" s="325"/>
      <c r="C46" s="325"/>
      <c r="D46" s="325"/>
      <c r="E46" s="325"/>
      <c r="F46" s="325"/>
      <c r="G46" s="325"/>
      <c r="H46" s="325"/>
      <c r="I46" s="325"/>
      <c r="J46" s="325"/>
      <c r="K46" s="325"/>
      <c r="L46" s="325"/>
      <c r="M46" s="325"/>
      <c r="N46" s="325"/>
      <c r="O46" s="325"/>
    </row>
    <row r="47" spans="1:15" ht="19.5" customHeight="1">
      <c r="A47" s="963" t="s">
        <v>1362</v>
      </c>
      <c r="B47" s="342"/>
      <c r="C47" s="342"/>
      <c r="D47" s="342"/>
      <c r="E47" s="342"/>
      <c r="F47" s="342"/>
      <c r="G47" s="342"/>
      <c r="H47" s="342"/>
      <c r="I47" s="342"/>
      <c r="J47" s="342"/>
      <c r="K47" s="342"/>
      <c r="L47" s="342"/>
      <c r="M47" s="613"/>
      <c r="N47" s="613"/>
      <c r="O47" s="613"/>
    </row>
    <row r="48" spans="1:15" ht="19.5" customHeight="1">
      <c r="A48" s="964" t="s">
        <v>1363</v>
      </c>
      <c r="B48" s="958"/>
      <c r="C48" s="613"/>
      <c r="D48" s="613"/>
      <c r="E48" s="613"/>
      <c r="F48" s="613"/>
      <c r="G48" s="613"/>
      <c r="H48" s="613"/>
      <c r="I48" s="613"/>
      <c r="J48" s="613"/>
      <c r="K48" s="613"/>
      <c r="L48" s="613"/>
      <c r="M48" s="613"/>
      <c r="N48" s="613"/>
      <c r="O48" s="613"/>
    </row>
    <row r="49" spans="1:15" ht="19.5" customHeight="1">
      <c r="A49" s="613"/>
      <c r="B49" s="613"/>
      <c r="C49" s="613"/>
      <c r="D49" s="613"/>
      <c r="E49" s="613"/>
      <c r="F49" s="613"/>
      <c r="G49" s="613"/>
      <c r="H49" s="613"/>
      <c r="I49" s="613"/>
      <c r="J49" s="613"/>
      <c r="K49" s="613"/>
      <c r="L49" s="613"/>
      <c r="M49" s="613"/>
      <c r="N49" s="613"/>
      <c r="O49" s="613"/>
    </row>
    <row r="50" spans="1:15" ht="39.75" customHeight="1">
      <c r="A50" s="613"/>
      <c r="B50" s="613"/>
      <c r="C50" s="613"/>
      <c r="D50" s="613"/>
      <c r="E50" s="613"/>
      <c r="F50" s="613"/>
      <c r="G50" s="613"/>
      <c r="H50" s="613"/>
      <c r="I50" s="613"/>
      <c r="J50" s="613"/>
      <c r="K50" s="613"/>
      <c r="L50" s="613"/>
      <c r="M50" s="613"/>
      <c r="N50" s="613"/>
      <c r="O50" s="613"/>
    </row>
    <row r="51" spans="1:15" ht="39.75" customHeight="1">
      <c r="A51" s="613"/>
      <c r="B51" s="613"/>
      <c r="C51" s="613"/>
      <c r="D51" s="613"/>
      <c r="E51" s="613"/>
      <c r="F51" s="613"/>
      <c r="G51" s="613"/>
      <c r="H51" s="613"/>
      <c r="I51" s="613"/>
      <c r="J51" s="613"/>
      <c r="K51" s="613"/>
      <c r="L51" s="613"/>
      <c r="M51" s="613"/>
      <c r="N51" s="613"/>
      <c r="O51" s="613"/>
    </row>
    <row r="52" spans="1:15" ht="39.75" customHeight="1">
      <c r="A52" s="613"/>
      <c r="B52" s="613"/>
      <c r="C52" s="613"/>
      <c r="D52" s="613"/>
      <c r="E52" s="613"/>
      <c r="F52" s="613"/>
      <c r="G52" s="613"/>
      <c r="H52" s="613"/>
      <c r="I52" s="613"/>
      <c r="J52" s="613"/>
      <c r="K52" s="613"/>
      <c r="L52" s="613"/>
      <c r="M52" s="613"/>
      <c r="N52" s="613"/>
      <c r="O52" s="613"/>
    </row>
    <row r="53" spans="1:15" ht="39.75" customHeight="1">
      <c r="A53" s="613"/>
      <c r="B53" s="613"/>
      <c r="C53" s="613"/>
      <c r="D53" s="613"/>
      <c r="E53" s="613"/>
      <c r="F53" s="613"/>
      <c r="G53" s="613"/>
      <c r="H53" s="613"/>
      <c r="I53" s="613"/>
      <c r="J53" s="613"/>
      <c r="K53" s="613"/>
      <c r="L53" s="613"/>
      <c r="M53" s="613"/>
      <c r="N53" s="613"/>
      <c r="O53" s="613"/>
    </row>
    <row r="54" spans="1:15" ht="39.75" customHeight="1">
      <c r="A54" s="613"/>
      <c r="B54" s="613"/>
      <c r="C54" s="613"/>
      <c r="D54" s="613"/>
      <c r="E54" s="613"/>
      <c r="F54" s="613"/>
      <c r="G54" s="613"/>
      <c r="H54" s="613"/>
      <c r="I54" s="613"/>
      <c r="J54" s="613"/>
      <c r="K54" s="613"/>
      <c r="L54" s="613"/>
      <c r="M54" s="613"/>
      <c r="N54" s="613"/>
      <c r="O54" s="613"/>
    </row>
    <row r="55" spans="1:15" ht="39.75" customHeight="1">
      <c r="A55" s="613"/>
      <c r="B55" s="613"/>
      <c r="C55" s="613"/>
      <c r="D55" s="613"/>
      <c r="E55" s="613"/>
      <c r="F55" s="613"/>
      <c r="G55" s="613"/>
      <c r="H55" s="613"/>
      <c r="I55" s="613"/>
      <c r="J55" s="613"/>
      <c r="K55" s="613"/>
      <c r="L55" s="613"/>
      <c r="M55" s="613"/>
      <c r="N55" s="613"/>
      <c r="O55" s="613"/>
    </row>
    <row r="56" spans="1:15" ht="39.75" customHeight="1">
      <c r="A56" s="613"/>
      <c r="B56" s="613"/>
      <c r="C56" s="613"/>
      <c r="D56" s="613"/>
      <c r="E56" s="613"/>
      <c r="F56" s="613"/>
      <c r="G56" s="613"/>
      <c r="H56" s="613"/>
      <c r="I56" s="613"/>
      <c r="J56" s="613"/>
      <c r="K56" s="613"/>
      <c r="L56" s="613"/>
      <c r="M56" s="613"/>
      <c r="N56" s="613"/>
      <c r="O56" s="613"/>
    </row>
    <row r="57" spans="1:15" ht="39.75" customHeight="1">
      <c r="A57" s="613"/>
      <c r="B57" s="613"/>
      <c r="C57" s="613"/>
      <c r="D57" s="613"/>
      <c r="E57" s="613"/>
      <c r="F57" s="613"/>
      <c r="G57" s="613"/>
      <c r="H57" s="613"/>
      <c r="I57" s="613"/>
      <c r="J57" s="613"/>
      <c r="K57" s="613"/>
      <c r="L57" s="613"/>
      <c r="M57" s="613"/>
      <c r="N57" s="613"/>
      <c r="O57" s="613"/>
    </row>
    <row r="58" spans="1:15" ht="39.75" customHeight="1">
      <c r="A58" s="613"/>
      <c r="B58" s="613"/>
      <c r="C58" s="613"/>
      <c r="D58" s="613"/>
      <c r="E58" s="613"/>
      <c r="F58" s="613"/>
      <c r="G58" s="613"/>
      <c r="H58" s="613"/>
      <c r="I58" s="613"/>
      <c r="J58" s="613"/>
      <c r="K58" s="613"/>
      <c r="L58" s="613"/>
      <c r="M58" s="613"/>
      <c r="N58" s="613"/>
      <c r="O58" s="613"/>
    </row>
    <row r="59" spans="1:15" ht="39.75" customHeight="1">
      <c r="A59" s="613"/>
      <c r="B59" s="613"/>
      <c r="C59" s="613"/>
      <c r="D59" s="613"/>
      <c r="E59" s="613"/>
      <c r="F59" s="613"/>
      <c r="G59" s="613"/>
      <c r="H59" s="613"/>
      <c r="I59" s="613"/>
      <c r="J59" s="613"/>
      <c r="K59" s="613"/>
      <c r="L59" s="613"/>
      <c r="M59" s="613"/>
      <c r="N59" s="613"/>
      <c r="O59" s="613"/>
    </row>
    <row r="60" spans="1:15" ht="39.75" customHeight="1">
      <c r="A60" s="613"/>
      <c r="B60" s="613"/>
      <c r="C60" s="613"/>
      <c r="D60" s="613"/>
      <c r="E60" s="613"/>
      <c r="F60" s="613"/>
      <c r="G60" s="613"/>
      <c r="H60" s="613"/>
      <c r="I60" s="613"/>
      <c r="J60" s="613"/>
      <c r="K60" s="613"/>
      <c r="L60" s="613"/>
      <c r="M60" s="613"/>
      <c r="N60" s="613"/>
      <c r="O60" s="613"/>
    </row>
    <row r="61" spans="1:15" ht="39.75" customHeight="1">
      <c r="A61" s="613"/>
      <c r="B61" s="613"/>
      <c r="C61" s="613"/>
      <c r="D61" s="613"/>
      <c r="E61" s="613"/>
      <c r="F61" s="613"/>
      <c r="G61" s="613"/>
      <c r="H61" s="613"/>
      <c r="I61" s="613"/>
      <c r="J61" s="613"/>
      <c r="K61" s="613"/>
      <c r="L61" s="613"/>
      <c r="M61" s="613"/>
      <c r="N61" s="613"/>
      <c r="O61" s="613"/>
    </row>
    <row r="62" spans="1:15" ht="39.75" customHeight="1">
      <c r="A62" s="613"/>
      <c r="B62" s="613"/>
      <c r="C62" s="613"/>
      <c r="D62" s="613"/>
      <c r="E62" s="613"/>
      <c r="F62" s="613"/>
      <c r="G62" s="613"/>
      <c r="H62" s="613"/>
      <c r="I62" s="613"/>
      <c r="J62" s="613"/>
      <c r="K62" s="613"/>
      <c r="L62" s="613"/>
      <c r="M62" s="613"/>
      <c r="N62" s="613"/>
      <c r="O62" s="613"/>
    </row>
    <row r="63" spans="1:15" ht="39.75" customHeight="1">
      <c r="A63" s="613"/>
      <c r="B63" s="613"/>
      <c r="C63" s="613"/>
      <c r="D63" s="613"/>
      <c r="E63" s="613"/>
      <c r="F63" s="613"/>
      <c r="G63" s="613"/>
      <c r="H63" s="613"/>
      <c r="I63" s="613"/>
      <c r="J63" s="613"/>
      <c r="K63" s="613"/>
      <c r="L63" s="613"/>
      <c r="M63" s="613"/>
      <c r="N63" s="613"/>
      <c r="O63" s="613"/>
    </row>
    <row r="64" spans="1:15" ht="39.75" customHeight="1">
      <c r="A64" s="613"/>
      <c r="B64" s="613"/>
      <c r="C64" s="613"/>
      <c r="D64" s="613"/>
      <c r="E64" s="613"/>
      <c r="F64" s="613"/>
      <c r="G64" s="613"/>
      <c r="H64" s="613"/>
      <c r="I64" s="613"/>
      <c r="J64" s="613"/>
      <c r="K64" s="613"/>
      <c r="L64" s="613"/>
      <c r="M64" s="613"/>
      <c r="N64" s="613"/>
      <c r="O64" s="613"/>
    </row>
    <row r="65" spans="1:15" ht="39.75" customHeight="1">
      <c r="A65" s="613"/>
      <c r="B65" s="613"/>
      <c r="C65" s="613"/>
      <c r="D65" s="613"/>
      <c r="E65" s="613"/>
      <c r="F65" s="613"/>
      <c r="G65" s="613"/>
      <c r="H65" s="613"/>
      <c r="I65" s="613"/>
      <c r="J65" s="613"/>
      <c r="K65" s="613"/>
      <c r="L65" s="613"/>
      <c r="M65" s="613"/>
      <c r="N65" s="613"/>
      <c r="O65" s="613"/>
    </row>
    <row r="66" spans="1:15" ht="39.75" customHeight="1">
      <c r="A66" s="613"/>
      <c r="B66" s="613"/>
      <c r="C66" s="613"/>
      <c r="D66" s="613"/>
      <c r="E66" s="613"/>
      <c r="F66" s="613"/>
      <c r="G66" s="613"/>
      <c r="H66" s="613"/>
      <c r="I66" s="613"/>
      <c r="J66" s="613"/>
      <c r="K66" s="613"/>
      <c r="L66" s="613"/>
      <c r="M66" s="613"/>
      <c r="N66" s="613"/>
      <c r="O66" s="613"/>
    </row>
    <row r="67" spans="1:15" ht="39.75" customHeight="1">
      <c r="A67" s="613"/>
      <c r="B67" s="613"/>
      <c r="C67" s="613"/>
      <c r="D67" s="613"/>
      <c r="E67" s="613"/>
      <c r="F67" s="613"/>
      <c r="G67" s="613"/>
      <c r="H67" s="613"/>
      <c r="I67" s="613"/>
      <c r="J67" s="613"/>
      <c r="K67" s="613"/>
      <c r="L67" s="613"/>
      <c r="M67" s="613"/>
      <c r="N67" s="613"/>
      <c r="O67" s="613"/>
    </row>
    <row r="68" spans="1:15" ht="39.75" customHeight="1">
      <c r="A68" s="613"/>
      <c r="B68" s="613"/>
      <c r="C68" s="613"/>
      <c r="D68" s="613"/>
      <c r="E68" s="613"/>
      <c r="F68" s="613"/>
      <c r="G68" s="613"/>
      <c r="H68" s="613"/>
      <c r="I68" s="613"/>
      <c r="J68" s="613"/>
      <c r="K68" s="613"/>
      <c r="L68" s="613"/>
      <c r="M68" s="613"/>
      <c r="N68" s="613"/>
      <c r="O68" s="613"/>
    </row>
    <row r="69" spans="1:15" ht="39.75" customHeight="1">
      <c r="A69" s="613"/>
      <c r="B69" s="613"/>
      <c r="C69" s="613"/>
      <c r="D69" s="613"/>
      <c r="E69" s="613"/>
      <c r="F69" s="613"/>
      <c r="G69" s="613"/>
      <c r="H69" s="613"/>
      <c r="I69" s="613"/>
      <c r="J69" s="613"/>
      <c r="K69" s="613"/>
      <c r="L69" s="613"/>
      <c r="M69" s="613"/>
      <c r="N69" s="613"/>
      <c r="O69" s="613"/>
    </row>
    <row r="70" spans="1:15" ht="39.75" customHeight="1">
      <c r="A70" s="613"/>
      <c r="B70" s="613"/>
      <c r="C70" s="613"/>
      <c r="D70" s="613"/>
      <c r="E70" s="613"/>
      <c r="F70" s="613"/>
      <c r="G70" s="613"/>
      <c r="H70" s="613"/>
      <c r="I70" s="613"/>
      <c r="J70" s="613"/>
      <c r="K70" s="613"/>
      <c r="L70" s="613"/>
      <c r="M70" s="613"/>
      <c r="N70" s="613"/>
      <c r="O70" s="613"/>
    </row>
    <row r="71" spans="1:15" ht="39.75" customHeight="1">
      <c r="A71" s="613"/>
      <c r="B71" s="613"/>
      <c r="C71" s="613"/>
      <c r="D71" s="613"/>
      <c r="E71" s="613"/>
      <c r="F71" s="613"/>
      <c r="G71" s="613"/>
      <c r="H71" s="613"/>
      <c r="I71" s="613"/>
      <c r="J71" s="613"/>
      <c r="K71" s="613"/>
      <c r="L71" s="613"/>
      <c r="M71" s="613"/>
      <c r="N71" s="613"/>
      <c r="O71" s="613"/>
    </row>
    <row r="72" spans="1:15" ht="39.75" customHeight="1">
      <c r="A72" s="613"/>
      <c r="B72" s="613"/>
      <c r="C72" s="613"/>
      <c r="D72" s="613"/>
      <c r="E72" s="613"/>
      <c r="F72" s="613"/>
      <c r="G72" s="613"/>
      <c r="H72" s="613"/>
      <c r="I72" s="613"/>
      <c r="J72" s="613"/>
      <c r="K72" s="613"/>
      <c r="L72" s="613"/>
      <c r="M72" s="613"/>
      <c r="N72" s="613"/>
      <c r="O72" s="613"/>
    </row>
    <row r="73" spans="1:15" ht="39.75" customHeight="1">
      <c r="A73" s="613"/>
      <c r="B73" s="613"/>
      <c r="C73" s="613"/>
      <c r="D73" s="613"/>
      <c r="E73" s="613"/>
      <c r="F73" s="613"/>
      <c r="G73" s="613"/>
      <c r="H73" s="613"/>
      <c r="I73" s="613"/>
      <c r="J73" s="613"/>
      <c r="K73" s="613"/>
      <c r="L73" s="613"/>
      <c r="M73" s="613"/>
      <c r="N73" s="613"/>
      <c r="O73" s="613"/>
    </row>
    <row r="74" spans="1:15" ht="39.75" customHeight="1">
      <c r="A74" s="613"/>
      <c r="B74" s="613"/>
      <c r="C74" s="613"/>
      <c r="D74" s="613"/>
      <c r="E74" s="613"/>
      <c r="F74" s="613"/>
      <c r="G74" s="613"/>
      <c r="H74" s="613"/>
      <c r="I74" s="613"/>
      <c r="J74" s="613"/>
      <c r="K74" s="613"/>
      <c r="L74" s="613"/>
      <c r="M74" s="613"/>
      <c r="N74" s="613"/>
      <c r="O74" s="613"/>
    </row>
    <row r="75" spans="1:15" ht="39.75" customHeight="1">
      <c r="A75" s="613"/>
      <c r="B75" s="613"/>
      <c r="C75" s="613"/>
      <c r="D75" s="613"/>
      <c r="E75" s="613"/>
      <c r="F75" s="613"/>
      <c r="G75" s="613"/>
      <c r="H75" s="613"/>
      <c r="I75" s="613"/>
      <c r="J75" s="613"/>
      <c r="K75" s="613"/>
      <c r="L75" s="613"/>
      <c r="M75" s="613"/>
      <c r="N75" s="613"/>
      <c r="O75" s="613"/>
    </row>
    <row r="76" spans="1:15" ht="39.75" customHeight="1">
      <c r="A76" s="613"/>
      <c r="B76" s="613"/>
      <c r="C76" s="613"/>
      <c r="D76" s="613"/>
      <c r="E76" s="613"/>
      <c r="F76" s="613"/>
      <c r="G76" s="613"/>
      <c r="H76" s="613"/>
      <c r="I76" s="613"/>
      <c r="J76" s="613"/>
      <c r="K76" s="613"/>
      <c r="L76" s="613"/>
      <c r="M76" s="613"/>
      <c r="N76" s="613"/>
      <c r="O76" s="613"/>
    </row>
    <row r="77" spans="1:15" ht="39.75" customHeight="1">
      <c r="A77" s="613"/>
      <c r="B77" s="613"/>
      <c r="C77" s="613"/>
      <c r="D77" s="613"/>
      <c r="E77" s="613"/>
      <c r="F77" s="613"/>
      <c r="G77" s="613"/>
      <c r="H77" s="613"/>
      <c r="I77" s="613"/>
      <c r="J77" s="613"/>
      <c r="K77" s="613"/>
      <c r="L77" s="613"/>
      <c r="M77" s="613"/>
      <c r="N77" s="613"/>
      <c r="O77" s="613"/>
    </row>
    <row r="78" spans="1:15" ht="39.75" customHeight="1">
      <c r="A78" s="613"/>
      <c r="B78" s="613"/>
      <c r="C78" s="613"/>
      <c r="D78" s="613"/>
      <c r="E78" s="613"/>
      <c r="F78" s="613"/>
      <c r="G78" s="613"/>
      <c r="H78" s="613"/>
      <c r="I78" s="613"/>
      <c r="J78" s="613"/>
      <c r="K78" s="613"/>
      <c r="L78" s="613"/>
      <c r="M78" s="613"/>
      <c r="N78" s="613"/>
      <c r="O78" s="613"/>
    </row>
    <row r="79" spans="1:15" ht="39.75" customHeight="1">
      <c r="A79" s="613"/>
      <c r="B79" s="613"/>
      <c r="C79" s="613"/>
      <c r="D79" s="613"/>
      <c r="E79" s="613"/>
      <c r="F79" s="613"/>
      <c r="G79" s="613"/>
      <c r="H79" s="613"/>
      <c r="I79" s="613"/>
      <c r="J79" s="613"/>
      <c r="K79" s="613"/>
      <c r="L79" s="613"/>
      <c r="M79" s="613"/>
      <c r="N79" s="613"/>
      <c r="O79" s="613"/>
    </row>
    <row r="80" spans="1:15" ht="39.75" customHeight="1">
      <c r="A80" s="613"/>
      <c r="B80" s="613"/>
      <c r="C80" s="613"/>
      <c r="D80" s="613"/>
      <c r="E80" s="613"/>
      <c r="F80" s="613"/>
      <c r="G80" s="613"/>
      <c r="H80" s="613"/>
      <c r="I80" s="613"/>
      <c r="J80" s="613"/>
      <c r="K80" s="613"/>
      <c r="L80" s="613"/>
      <c r="M80" s="613"/>
      <c r="N80" s="613"/>
      <c r="O80" s="613"/>
    </row>
    <row r="81" spans="1:15" ht="39.75" customHeight="1">
      <c r="A81" s="613"/>
      <c r="B81" s="613"/>
      <c r="C81" s="613"/>
      <c r="D81" s="613"/>
      <c r="E81" s="613"/>
      <c r="F81" s="613"/>
      <c r="G81" s="613"/>
      <c r="H81" s="613"/>
      <c r="I81" s="613"/>
      <c r="J81" s="613"/>
      <c r="K81" s="613"/>
      <c r="L81" s="613"/>
      <c r="M81" s="613"/>
      <c r="N81" s="613"/>
      <c r="O81" s="613"/>
    </row>
    <row r="82" spans="1:15" ht="39.75" customHeight="1">
      <c r="A82" s="613"/>
      <c r="B82" s="613"/>
      <c r="C82" s="613"/>
      <c r="D82" s="613"/>
      <c r="E82" s="613"/>
      <c r="F82" s="613"/>
      <c r="G82" s="613"/>
      <c r="H82" s="613"/>
      <c r="I82" s="613"/>
      <c r="J82" s="613"/>
      <c r="K82" s="613"/>
      <c r="L82" s="613"/>
      <c r="M82" s="613"/>
      <c r="N82" s="613"/>
      <c r="O82" s="613"/>
    </row>
    <row r="83" spans="1:15" ht="39.75" customHeight="1">
      <c r="A83" s="613"/>
      <c r="B83" s="613"/>
      <c r="C83" s="613"/>
      <c r="D83" s="613"/>
      <c r="E83" s="613"/>
      <c r="F83" s="613"/>
      <c r="G83" s="613"/>
      <c r="H83" s="613"/>
      <c r="I83" s="613"/>
      <c r="J83" s="613"/>
      <c r="K83" s="613"/>
      <c r="L83" s="613"/>
      <c r="M83" s="613"/>
      <c r="N83" s="613"/>
      <c r="O83" s="613"/>
    </row>
    <row r="84" spans="1:15">
      <c r="A84" s="613"/>
      <c r="B84" s="613"/>
      <c r="C84" s="613"/>
      <c r="D84" s="613"/>
      <c r="E84" s="613"/>
      <c r="F84" s="613"/>
      <c r="G84" s="613"/>
      <c r="H84" s="613"/>
      <c r="I84" s="613"/>
      <c r="J84" s="613"/>
      <c r="K84" s="613"/>
      <c r="L84" s="613"/>
      <c r="M84" s="613"/>
      <c r="N84" s="613"/>
      <c r="O84" s="613"/>
    </row>
    <row r="85" spans="1:15">
      <c r="A85" s="613"/>
      <c r="B85" s="613"/>
      <c r="C85" s="613"/>
      <c r="D85" s="613"/>
      <c r="E85" s="613"/>
      <c r="F85" s="613"/>
      <c r="G85" s="613"/>
      <c r="H85" s="613"/>
      <c r="I85" s="613"/>
      <c r="J85" s="613"/>
      <c r="K85" s="613"/>
      <c r="L85" s="613"/>
      <c r="M85" s="613"/>
      <c r="N85" s="613"/>
      <c r="O85" s="613"/>
    </row>
    <row r="86" spans="1:15">
      <c r="A86" s="613"/>
      <c r="B86" s="613"/>
      <c r="C86" s="613"/>
      <c r="D86" s="613"/>
      <c r="E86" s="613"/>
      <c r="F86" s="613"/>
      <c r="G86" s="613"/>
      <c r="H86" s="613"/>
      <c r="I86" s="613"/>
      <c r="J86" s="613"/>
      <c r="K86" s="613"/>
      <c r="L86" s="613"/>
      <c r="M86" s="613"/>
      <c r="N86" s="613"/>
      <c r="O86" s="613"/>
    </row>
    <row r="87" spans="1:15">
      <c r="A87" s="613"/>
      <c r="B87" s="613"/>
      <c r="C87" s="613"/>
      <c r="D87" s="613"/>
      <c r="E87" s="613"/>
      <c r="F87" s="613"/>
      <c r="G87" s="613"/>
      <c r="H87" s="613"/>
      <c r="I87" s="613"/>
      <c r="J87" s="613"/>
      <c r="K87" s="613"/>
      <c r="L87" s="613"/>
      <c r="M87" s="613"/>
      <c r="N87" s="613"/>
      <c r="O87" s="613"/>
    </row>
    <row r="88" spans="1:15">
      <c r="A88" s="613"/>
      <c r="B88" s="613"/>
      <c r="C88" s="613"/>
      <c r="D88" s="613"/>
      <c r="E88" s="613"/>
      <c r="F88" s="613"/>
      <c r="G88" s="613"/>
      <c r="H88" s="613"/>
      <c r="I88" s="613"/>
      <c r="J88" s="613"/>
      <c r="K88" s="613"/>
      <c r="L88" s="613"/>
      <c r="M88" s="613"/>
      <c r="N88" s="613"/>
      <c r="O88" s="613"/>
    </row>
    <row r="89" spans="1:15">
      <c r="A89" s="613"/>
      <c r="B89" s="613"/>
      <c r="C89" s="613"/>
      <c r="D89" s="613"/>
      <c r="E89" s="613"/>
      <c r="F89" s="613"/>
      <c r="G89" s="613"/>
      <c r="H89" s="613"/>
      <c r="I89" s="613"/>
      <c r="J89" s="613"/>
      <c r="K89" s="613"/>
      <c r="L89" s="613"/>
      <c r="M89" s="613"/>
      <c r="N89" s="613"/>
      <c r="O89" s="613"/>
    </row>
    <row r="90" spans="1:15">
      <c r="A90" s="613"/>
      <c r="B90" s="613"/>
      <c r="C90" s="613"/>
      <c r="D90" s="613"/>
      <c r="E90" s="613"/>
      <c r="F90" s="613"/>
      <c r="G90" s="613"/>
      <c r="H90" s="613"/>
      <c r="I90" s="613"/>
      <c r="J90" s="613"/>
      <c r="K90" s="613"/>
      <c r="L90" s="613"/>
      <c r="M90" s="613"/>
      <c r="N90" s="613"/>
      <c r="O90" s="613"/>
    </row>
    <row r="91" spans="1:15">
      <c r="A91" s="613"/>
      <c r="B91" s="613"/>
      <c r="C91" s="613"/>
      <c r="D91" s="613"/>
      <c r="E91" s="613"/>
      <c r="F91" s="613"/>
      <c r="G91" s="613"/>
      <c r="H91" s="613"/>
      <c r="I91" s="613"/>
      <c r="J91" s="613"/>
      <c r="K91" s="613"/>
      <c r="L91" s="613"/>
      <c r="M91" s="613"/>
      <c r="N91" s="613"/>
      <c r="O91" s="613"/>
    </row>
    <row r="92" spans="1:15">
      <c r="A92" s="613"/>
      <c r="B92" s="613"/>
      <c r="C92" s="613"/>
      <c r="D92" s="613"/>
      <c r="E92" s="613"/>
      <c r="F92" s="613"/>
      <c r="G92" s="613"/>
      <c r="H92" s="613"/>
      <c r="I92" s="613"/>
      <c r="J92" s="613"/>
      <c r="K92" s="613"/>
      <c r="L92" s="613"/>
      <c r="M92" s="613"/>
      <c r="N92" s="613"/>
      <c r="O92" s="613"/>
    </row>
    <row r="93" spans="1:15">
      <c r="A93" s="613"/>
      <c r="B93" s="613"/>
      <c r="C93" s="613"/>
      <c r="D93" s="613"/>
      <c r="E93" s="613"/>
      <c r="F93" s="613"/>
      <c r="G93" s="613"/>
      <c r="H93" s="613"/>
      <c r="I93" s="613"/>
      <c r="J93" s="613"/>
      <c r="K93" s="613"/>
      <c r="L93" s="613"/>
      <c r="M93" s="613"/>
      <c r="N93" s="613"/>
      <c r="O93" s="613"/>
    </row>
    <row r="94" spans="1:15">
      <c r="A94" s="613"/>
      <c r="B94" s="613"/>
      <c r="C94" s="613"/>
      <c r="D94" s="613"/>
      <c r="E94" s="613"/>
      <c r="F94" s="613"/>
      <c r="G94" s="613"/>
      <c r="H94" s="613"/>
      <c r="I94" s="613"/>
      <c r="J94" s="613"/>
      <c r="K94" s="613"/>
      <c r="L94" s="613"/>
      <c r="M94" s="613"/>
      <c r="N94" s="613"/>
      <c r="O94" s="613"/>
    </row>
    <row r="95" spans="1:15">
      <c r="A95" s="613"/>
      <c r="B95" s="613"/>
      <c r="C95" s="613"/>
      <c r="D95" s="613"/>
      <c r="E95" s="613"/>
      <c r="F95" s="613"/>
      <c r="G95" s="613"/>
      <c r="H95" s="613"/>
      <c r="I95" s="613"/>
      <c r="J95" s="613"/>
      <c r="K95" s="613"/>
      <c r="L95" s="613"/>
      <c r="M95" s="613"/>
      <c r="N95" s="613"/>
      <c r="O95" s="613"/>
    </row>
    <row r="96" spans="1:15">
      <c r="A96" s="613"/>
      <c r="B96" s="613"/>
      <c r="C96" s="613"/>
      <c r="D96" s="613"/>
      <c r="E96" s="613"/>
      <c r="F96" s="613"/>
      <c r="G96" s="613"/>
      <c r="H96" s="613"/>
      <c r="I96" s="613"/>
      <c r="J96" s="613"/>
      <c r="K96" s="613"/>
      <c r="L96" s="613"/>
      <c r="M96" s="613"/>
      <c r="N96" s="613"/>
      <c r="O96" s="613"/>
    </row>
    <row r="97" spans="1:15">
      <c r="A97" s="613"/>
      <c r="B97" s="613"/>
      <c r="C97" s="613"/>
      <c r="D97" s="613"/>
      <c r="E97" s="613"/>
      <c r="F97" s="613"/>
      <c r="G97" s="613"/>
      <c r="H97" s="613"/>
      <c r="I97" s="613"/>
      <c r="J97" s="613"/>
      <c r="K97" s="613"/>
      <c r="L97" s="613"/>
      <c r="M97" s="613"/>
      <c r="N97" s="613"/>
      <c r="O97" s="613"/>
    </row>
    <row r="98" spans="1:15">
      <c r="A98" s="613"/>
      <c r="B98" s="613"/>
      <c r="C98" s="613"/>
      <c r="D98" s="613"/>
      <c r="E98" s="613"/>
      <c r="F98" s="613"/>
      <c r="G98" s="613"/>
      <c r="H98" s="613"/>
      <c r="I98" s="613"/>
      <c r="J98" s="613"/>
      <c r="K98" s="613"/>
      <c r="L98" s="613"/>
      <c r="M98" s="613"/>
      <c r="N98" s="613"/>
      <c r="O98" s="613"/>
    </row>
    <row r="99" spans="1:15">
      <c r="A99" s="613"/>
      <c r="B99" s="613"/>
      <c r="C99" s="613"/>
      <c r="D99" s="613"/>
      <c r="E99" s="613"/>
      <c r="F99" s="613"/>
      <c r="G99" s="613"/>
      <c r="H99" s="613"/>
      <c r="I99" s="613"/>
      <c r="J99" s="613"/>
      <c r="K99" s="613"/>
      <c r="L99" s="613"/>
      <c r="M99" s="613"/>
      <c r="N99" s="613"/>
      <c r="O99" s="613"/>
    </row>
    <row r="100" spans="1:15">
      <c r="A100" s="613"/>
      <c r="B100" s="613"/>
      <c r="C100" s="613"/>
      <c r="D100" s="613"/>
      <c r="E100" s="613"/>
      <c r="F100" s="613"/>
      <c r="G100" s="613"/>
      <c r="H100" s="613"/>
      <c r="I100" s="613"/>
      <c r="J100" s="613"/>
      <c r="K100" s="613"/>
      <c r="L100" s="613"/>
      <c r="M100" s="613"/>
      <c r="N100" s="613"/>
      <c r="O100" s="613"/>
    </row>
    <row r="101" spans="1:15">
      <c r="A101" s="613"/>
      <c r="B101" s="613"/>
      <c r="C101" s="613"/>
      <c r="D101" s="613"/>
      <c r="E101" s="613"/>
      <c r="F101" s="613"/>
      <c r="G101" s="613"/>
      <c r="H101" s="613"/>
      <c r="I101" s="613"/>
      <c r="J101" s="613"/>
      <c r="K101" s="613"/>
      <c r="L101" s="613"/>
      <c r="M101" s="613"/>
      <c r="N101" s="613"/>
      <c r="O101" s="613"/>
    </row>
    <row r="102" spans="1:15">
      <c r="A102" s="613"/>
      <c r="B102" s="613"/>
      <c r="C102" s="613"/>
      <c r="D102" s="613"/>
      <c r="E102" s="613"/>
      <c r="F102" s="613"/>
      <c r="G102" s="613"/>
      <c r="H102" s="613"/>
      <c r="I102" s="613"/>
      <c r="J102" s="613"/>
      <c r="K102" s="613"/>
      <c r="L102" s="613"/>
      <c r="M102" s="613"/>
      <c r="N102" s="613"/>
      <c r="O102" s="613"/>
    </row>
    <row r="103" spans="1:15">
      <c r="A103" s="613"/>
      <c r="B103" s="613"/>
      <c r="C103" s="613"/>
      <c r="D103" s="613"/>
      <c r="E103" s="613"/>
      <c r="F103" s="613"/>
      <c r="G103" s="613"/>
      <c r="H103" s="613"/>
      <c r="I103" s="613"/>
      <c r="J103" s="613"/>
      <c r="K103" s="613"/>
      <c r="L103" s="613"/>
      <c r="M103" s="613"/>
      <c r="N103" s="613"/>
      <c r="O103" s="613"/>
    </row>
    <row r="104" spans="1:15">
      <c r="A104" s="613"/>
      <c r="B104" s="613"/>
      <c r="C104" s="613"/>
      <c r="D104" s="613"/>
      <c r="E104" s="613"/>
      <c r="F104" s="613"/>
      <c r="G104" s="613"/>
      <c r="H104" s="613"/>
      <c r="I104" s="613"/>
      <c r="J104" s="613"/>
      <c r="K104" s="613"/>
      <c r="L104" s="613"/>
      <c r="M104" s="613"/>
      <c r="N104" s="613"/>
      <c r="O104" s="613"/>
    </row>
    <row r="105" spans="1:15">
      <c r="A105" s="613"/>
      <c r="B105" s="613"/>
      <c r="C105" s="613"/>
      <c r="D105" s="613"/>
      <c r="E105" s="613"/>
      <c r="F105" s="613"/>
      <c r="G105" s="613"/>
      <c r="H105" s="613"/>
      <c r="I105" s="613"/>
      <c r="J105" s="613"/>
      <c r="K105" s="613"/>
      <c r="L105" s="613"/>
      <c r="M105" s="613"/>
      <c r="N105" s="613"/>
      <c r="O105" s="613"/>
    </row>
    <row r="106" spans="1:15">
      <c r="A106" s="613"/>
      <c r="B106" s="613"/>
      <c r="C106" s="613"/>
      <c r="D106" s="613"/>
      <c r="E106" s="613"/>
      <c r="F106" s="613"/>
      <c r="G106" s="613"/>
      <c r="H106" s="613"/>
      <c r="I106" s="613"/>
      <c r="J106" s="613"/>
      <c r="K106" s="613"/>
      <c r="L106" s="613"/>
      <c r="M106" s="613"/>
      <c r="N106" s="613"/>
      <c r="O106" s="613"/>
    </row>
    <row r="107" spans="1:15">
      <c r="A107" s="613"/>
      <c r="B107" s="613"/>
      <c r="C107" s="613"/>
      <c r="D107" s="613"/>
      <c r="E107" s="613"/>
      <c r="F107" s="613"/>
      <c r="G107" s="613"/>
      <c r="H107" s="613"/>
      <c r="I107" s="613"/>
      <c r="J107" s="613"/>
      <c r="K107" s="613"/>
      <c r="L107" s="613"/>
      <c r="M107" s="613"/>
      <c r="N107" s="613"/>
      <c r="O107" s="613"/>
    </row>
    <row r="108" spans="1:15">
      <c r="A108" s="613"/>
      <c r="B108" s="613"/>
      <c r="C108" s="613"/>
      <c r="D108" s="613"/>
      <c r="E108" s="613"/>
      <c r="F108" s="613"/>
      <c r="G108" s="613"/>
      <c r="H108" s="613"/>
      <c r="I108" s="613"/>
      <c r="J108" s="613"/>
      <c r="K108" s="613"/>
      <c r="L108" s="613"/>
      <c r="M108" s="613"/>
      <c r="N108" s="613"/>
      <c r="O108" s="613"/>
    </row>
    <row r="109" spans="1:15">
      <c r="A109" s="613"/>
      <c r="B109" s="613"/>
      <c r="C109" s="613"/>
      <c r="D109" s="613"/>
      <c r="E109" s="613"/>
      <c r="F109" s="613"/>
      <c r="G109" s="613"/>
      <c r="H109" s="613"/>
      <c r="I109" s="613"/>
      <c r="J109" s="613"/>
      <c r="K109" s="613"/>
      <c r="L109" s="613"/>
      <c r="M109" s="613"/>
      <c r="N109" s="613"/>
      <c r="O109" s="613"/>
    </row>
    <row r="110" spans="1:15">
      <c r="A110" s="613"/>
      <c r="B110" s="613"/>
      <c r="C110" s="613"/>
      <c r="D110" s="613"/>
      <c r="E110" s="613"/>
      <c r="F110" s="613"/>
      <c r="G110" s="613"/>
      <c r="H110" s="613"/>
      <c r="I110" s="613"/>
      <c r="J110" s="613"/>
      <c r="K110" s="613"/>
      <c r="L110" s="613"/>
      <c r="M110" s="613"/>
      <c r="N110" s="613"/>
      <c r="O110" s="613"/>
    </row>
    <row r="111" spans="1:15">
      <c r="A111" s="613"/>
      <c r="B111" s="613"/>
      <c r="C111" s="613"/>
      <c r="D111" s="613"/>
      <c r="E111" s="613"/>
      <c r="F111" s="613"/>
      <c r="G111" s="613"/>
      <c r="H111" s="613"/>
      <c r="I111" s="613"/>
      <c r="J111" s="613"/>
      <c r="K111" s="613"/>
      <c r="L111" s="613"/>
      <c r="M111" s="613"/>
      <c r="N111" s="613"/>
      <c r="O111" s="613"/>
    </row>
    <row r="112" spans="1:15">
      <c r="A112" s="613"/>
      <c r="B112" s="613"/>
      <c r="C112" s="613"/>
      <c r="D112" s="613"/>
      <c r="E112" s="613"/>
      <c r="F112" s="613"/>
      <c r="G112" s="613"/>
      <c r="H112" s="613"/>
      <c r="I112" s="613"/>
      <c r="J112" s="613"/>
      <c r="K112" s="613"/>
      <c r="L112" s="613"/>
      <c r="M112" s="613"/>
      <c r="N112" s="613"/>
      <c r="O112" s="613"/>
    </row>
    <row r="113" spans="1:15">
      <c r="A113" s="613"/>
      <c r="B113" s="613"/>
      <c r="C113" s="613"/>
      <c r="D113" s="613"/>
      <c r="E113" s="613"/>
      <c r="F113" s="613"/>
      <c r="G113" s="613"/>
      <c r="H113" s="613"/>
      <c r="I113" s="613"/>
      <c r="J113" s="613"/>
      <c r="K113" s="613"/>
      <c r="L113" s="613"/>
      <c r="M113" s="613"/>
      <c r="N113" s="613"/>
      <c r="O113" s="613"/>
    </row>
    <row r="114" spans="1:15">
      <c r="A114" s="613"/>
      <c r="B114" s="613"/>
      <c r="C114" s="613"/>
      <c r="D114" s="613"/>
      <c r="E114" s="613"/>
      <c r="F114" s="613"/>
      <c r="G114" s="613"/>
      <c r="H114" s="613"/>
      <c r="I114" s="613"/>
      <c r="J114" s="613"/>
      <c r="K114" s="613"/>
      <c r="L114" s="613"/>
      <c r="M114" s="613"/>
      <c r="N114" s="613"/>
      <c r="O114" s="613"/>
    </row>
    <row r="115" spans="1:15">
      <c r="A115" s="613"/>
      <c r="B115" s="613"/>
      <c r="C115" s="613"/>
      <c r="D115" s="613"/>
      <c r="E115" s="613"/>
      <c r="F115" s="613"/>
      <c r="G115" s="613"/>
      <c r="H115" s="613"/>
      <c r="I115" s="613"/>
      <c r="J115" s="613"/>
      <c r="K115" s="613"/>
      <c r="L115" s="613"/>
      <c r="M115" s="613"/>
      <c r="N115" s="613"/>
      <c r="O115" s="613"/>
    </row>
    <row r="116" spans="1:15">
      <c r="A116" s="613"/>
      <c r="B116" s="613"/>
      <c r="C116" s="613"/>
      <c r="D116" s="613"/>
      <c r="E116" s="613"/>
      <c r="F116" s="613"/>
      <c r="G116" s="613"/>
      <c r="H116" s="613"/>
      <c r="I116" s="613"/>
      <c r="J116" s="613"/>
      <c r="K116" s="613"/>
      <c r="L116" s="613"/>
      <c r="M116" s="613"/>
      <c r="N116" s="613"/>
      <c r="O116" s="613"/>
    </row>
    <row r="117" spans="1:15">
      <c r="A117" s="613"/>
      <c r="B117" s="613"/>
      <c r="C117" s="613"/>
      <c r="D117" s="613"/>
      <c r="E117" s="613"/>
      <c r="F117" s="613"/>
      <c r="G117" s="613"/>
      <c r="H117" s="613"/>
      <c r="I117" s="613"/>
      <c r="J117" s="613"/>
      <c r="K117" s="613"/>
      <c r="L117" s="613"/>
      <c r="M117" s="613"/>
      <c r="N117" s="613"/>
      <c r="O117" s="613"/>
    </row>
    <row r="118" spans="1:15">
      <c r="A118" s="613"/>
      <c r="B118" s="613"/>
      <c r="C118" s="613"/>
      <c r="D118" s="613"/>
      <c r="E118" s="613"/>
      <c r="F118" s="613"/>
      <c r="G118" s="613"/>
      <c r="H118" s="613"/>
      <c r="I118" s="613"/>
      <c r="J118" s="613"/>
      <c r="K118" s="613"/>
      <c r="L118" s="613"/>
      <c r="M118" s="613"/>
      <c r="N118" s="613"/>
      <c r="O118" s="613"/>
    </row>
    <row r="119" spans="1:15">
      <c r="A119" s="613"/>
      <c r="B119" s="613"/>
      <c r="C119" s="613"/>
      <c r="D119" s="613"/>
      <c r="E119" s="613"/>
      <c r="F119" s="613"/>
      <c r="G119" s="613"/>
      <c r="H119" s="613"/>
      <c r="I119" s="613"/>
      <c r="J119" s="613"/>
      <c r="K119" s="613"/>
      <c r="L119" s="613"/>
      <c r="M119" s="613"/>
      <c r="N119" s="613"/>
      <c r="O119" s="613"/>
    </row>
    <row r="120" spans="1:15">
      <c r="A120" s="613"/>
      <c r="B120" s="613"/>
      <c r="C120" s="613"/>
      <c r="D120" s="613"/>
      <c r="E120" s="613"/>
      <c r="F120" s="613"/>
      <c r="G120" s="613"/>
      <c r="H120" s="613"/>
      <c r="I120" s="613"/>
      <c r="J120" s="613"/>
      <c r="K120" s="613"/>
      <c r="L120" s="613"/>
      <c r="M120" s="613"/>
      <c r="N120" s="613"/>
      <c r="O120" s="613"/>
    </row>
    <row r="121" spans="1:15">
      <c r="A121" s="613"/>
      <c r="B121" s="613"/>
      <c r="C121" s="613"/>
      <c r="D121" s="613"/>
      <c r="E121" s="613"/>
      <c r="F121" s="613"/>
      <c r="G121" s="613"/>
      <c r="H121" s="613"/>
      <c r="I121" s="613"/>
      <c r="J121" s="613"/>
      <c r="K121" s="613"/>
      <c r="L121" s="613"/>
      <c r="M121" s="613"/>
      <c r="N121" s="613"/>
      <c r="O121" s="613"/>
    </row>
    <row r="122" spans="1:15">
      <c r="A122" s="613"/>
      <c r="B122" s="613"/>
      <c r="C122" s="613"/>
      <c r="D122" s="613"/>
      <c r="E122" s="613"/>
      <c r="F122" s="613"/>
      <c r="G122" s="613"/>
      <c r="H122" s="613"/>
      <c r="I122" s="613"/>
      <c r="J122" s="613"/>
      <c r="K122" s="613"/>
      <c r="L122" s="613"/>
      <c r="M122" s="613"/>
      <c r="N122" s="613"/>
      <c r="O122" s="613"/>
    </row>
    <row r="123" spans="1:15">
      <c r="A123" s="613"/>
      <c r="B123" s="613"/>
      <c r="C123" s="613"/>
      <c r="D123" s="613"/>
      <c r="E123" s="613"/>
      <c r="F123" s="613"/>
      <c r="G123" s="613"/>
      <c r="H123" s="613"/>
      <c r="I123" s="613"/>
      <c r="J123" s="613"/>
      <c r="K123" s="613"/>
      <c r="L123" s="613"/>
      <c r="M123" s="613"/>
      <c r="N123" s="613"/>
      <c r="O123" s="613"/>
    </row>
    <row r="124" spans="1:15">
      <c r="A124" s="613"/>
      <c r="B124" s="613"/>
      <c r="C124" s="613"/>
      <c r="D124" s="613"/>
      <c r="E124" s="613"/>
      <c r="F124" s="613"/>
      <c r="G124" s="613"/>
      <c r="H124" s="613"/>
      <c r="I124" s="613"/>
      <c r="J124" s="613"/>
      <c r="K124" s="613"/>
      <c r="L124" s="613"/>
      <c r="M124" s="613"/>
      <c r="N124" s="613"/>
      <c r="O124" s="613"/>
    </row>
    <row r="125" spans="1:15">
      <c r="A125" s="613"/>
      <c r="B125" s="613"/>
      <c r="C125" s="613"/>
      <c r="D125" s="613"/>
      <c r="E125" s="613"/>
      <c r="F125" s="613"/>
      <c r="G125" s="613"/>
      <c r="H125" s="613"/>
      <c r="I125" s="613"/>
      <c r="J125" s="613"/>
      <c r="K125" s="613"/>
      <c r="L125" s="613"/>
      <c r="M125" s="613"/>
      <c r="N125" s="613"/>
      <c r="O125" s="613"/>
    </row>
    <row r="126" spans="1:15">
      <c r="A126" s="613"/>
      <c r="B126" s="613"/>
      <c r="C126" s="613"/>
      <c r="D126" s="613"/>
      <c r="E126" s="613"/>
      <c r="F126" s="613"/>
      <c r="G126" s="613"/>
      <c r="H126" s="613"/>
      <c r="I126" s="613"/>
      <c r="J126" s="613"/>
      <c r="K126" s="613"/>
      <c r="L126" s="613"/>
      <c r="M126" s="613"/>
      <c r="N126" s="613"/>
      <c r="O126" s="613"/>
    </row>
    <row r="127" spans="1:15">
      <c r="A127" s="613"/>
      <c r="B127" s="613"/>
      <c r="C127" s="613"/>
      <c r="D127" s="613"/>
      <c r="E127" s="613"/>
      <c r="F127" s="613"/>
      <c r="G127" s="613"/>
      <c r="H127" s="613"/>
      <c r="I127" s="613"/>
      <c r="J127" s="613"/>
      <c r="K127" s="613"/>
      <c r="L127" s="613"/>
      <c r="M127" s="613"/>
      <c r="N127" s="613"/>
      <c r="O127" s="613"/>
    </row>
    <row r="128" spans="1:15">
      <c r="A128" s="613"/>
      <c r="B128" s="613"/>
      <c r="C128" s="613"/>
      <c r="D128" s="613"/>
      <c r="E128" s="613"/>
      <c r="F128" s="613"/>
      <c r="G128" s="613"/>
      <c r="H128" s="613"/>
      <c r="I128" s="613"/>
      <c r="J128" s="613"/>
      <c r="K128" s="613"/>
      <c r="L128" s="613"/>
      <c r="M128" s="613"/>
      <c r="N128" s="613"/>
      <c r="O128" s="613"/>
    </row>
    <row r="129" spans="1:15">
      <c r="A129" s="613"/>
      <c r="B129" s="613"/>
      <c r="C129" s="613"/>
      <c r="D129" s="613"/>
      <c r="E129" s="613"/>
      <c r="F129" s="613"/>
      <c r="G129" s="613"/>
      <c r="H129" s="613"/>
      <c r="I129" s="613"/>
      <c r="J129" s="613"/>
      <c r="K129" s="613"/>
      <c r="L129" s="613"/>
      <c r="M129" s="613"/>
      <c r="N129" s="613"/>
      <c r="O129" s="613"/>
    </row>
    <row r="130" spans="1:15">
      <c r="A130" s="613"/>
      <c r="B130" s="613"/>
      <c r="C130" s="613"/>
      <c r="D130" s="613"/>
      <c r="E130" s="613"/>
      <c r="F130" s="613"/>
      <c r="G130" s="613"/>
      <c r="H130" s="613"/>
      <c r="I130" s="613"/>
      <c r="J130" s="613"/>
      <c r="K130" s="613"/>
      <c r="L130" s="613"/>
      <c r="M130" s="613"/>
      <c r="N130" s="613"/>
      <c r="O130" s="613"/>
    </row>
    <row r="131" spans="1:15">
      <c r="A131" s="613"/>
      <c r="B131" s="613"/>
      <c r="C131" s="613"/>
      <c r="D131" s="613"/>
      <c r="E131" s="613"/>
      <c r="F131" s="613"/>
      <c r="G131" s="613"/>
      <c r="H131" s="613"/>
      <c r="I131" s="613"/>
      <c r="J131" s="613"/>
      <c r="K131" s="613"/>
      <c r="L131" s="613"/>
      <c r="M131" s="613"/>
      <c r="N131" s="613"/>
      <c r="O131" s="613"/>
    </row>
    <row r="132" spans="1:15">
      <c r="A132" s="613"/>
      <c r="B132" s="613"/>
      <c r="C132" s="613"/>
      <c r="D132" s="613"/>
      <c r="E132" s="613"/>
      <c r="F132" s="613"/>
      <c r="G132" s="613"/>
      <c r="H132" s="613"/>
      <c r="I132" s="613"/>
      <c r="J132" s="613"/>
      <c r="K132" s="613"/>
      <c r="L132" s="613"/>
      <c r="M132" s="613"/>
      <c r="N132" s="613"/>
      <c r="O132" s="613"/>
    </row>
    <row r="133" spans="1:15">
      <c r="A133" s="613"/>
      <c r="B133" s="613"/>
      <c r="C133" s="613"/>
      <c r="D133" s="613"/>
      <c r="E133" s="613"/>
      <c r="F133" s="613"/>
      <c r="G133" s="613"/>
      <c r="H133" s="613"/>
      <c r="I133" s="613"/>
      <c r="J133" s="613"/>
      <c r="K133" s="613"/>
      <c r="L133" s="613"/>
      <c r="M133" s="613"/>
      <c r="N133" s="613"/>
      <c r="O133" s="613"/>
    </row>
    <row r="134" spans="1:15">
      <c r="A134" s="613"/>
      <c r="B134" s="613"/>
      <c r="C134" s="613"/>
      <c r="D134" s="613"/>
      <c r="E134" s="613"/>
      <c r="F134" s="613"/>
      <c r="G134" s="613"/>
      <c r="H134" s="613"/>
      <c r="I134" s="613"/>
      <c r="J134" s="613"/>
      <c r="K134" s="613"/>
      <c r="L134" s="613"/>
      <c r="M134" s="613"/>
      <c r="N134" s="613"/>
      <c r="O134" s="613"/>
    </row>
    <row r="135" spans="1:15">
      <c r="A135" s="613"/>
      <c r="B135" s="613"/>
      <c r="C135" s="613"/>
      <c r="D135" s="613"/>
      <c r="E135" s="613"/>
      <c r="F135" s="613"/>
      <c r="G135" s="613"/>
      <c r="H135" s="613"/>
      <c r="I135" s="613"/>
      <c r="J135" s="613"/>
      <c r="K135" s="613"/>
      <c r="L135" s="613"/>
      <c r="M135" s="613"/>
      <c r="N135" s="613"/>
      <c r="O135" s="613"/>
    </row>
    <row r="136" spans="1:15">
      <c r="A136" s="613"/>
      <c r="B136" s="613"/>
      <c r="C136" s="613"/>
      <c r="D136" s="613"/>
      <c r="E136" s="613"/>
      <c r="F136" s="613"/>
      <c r="G136" s="613"/>
      <c r="H136" s="613"/>
      <c r="I136" s="613"/>
      <c r="J136" s="613"/>
      <c r="K136" s="613"/>
      <c r="L136" s="613"/>
      <c r="M136" s="613"/>
      <c r="N136" s="613"/>
      <c r="O136" s="613"/>
    </row>
    <row r="137" spans="1:15">
      <c r="A137" s="613"/>
      <c r="B137" s="613"/>
      <c r="C137" s="613"/>
      <c r="D137" s="613"/>
      <c r="E137" s="613"/>
      <c r="F137" s="613"/>
      <c r="G137" s="613"/>
      <c r="H137" s="613"/>
      <c r="I137" s="613"/>
      <c r="J137" s="613"/>
      <c r="K137" s="613"/>
      <c r="L137" s="613"/>
      <c r="M137" s="613"/>
      <c r="N137" s="613"/>
      <c r="O137" s="613"/>
    </row>
    <row r="138" spans="1:15">
      <c r="A138" s="613"/>
      <c r="B138" s="613"/>
      <c r="C138" s="613"/>
      <c r="D138" s="613"/>
      <c r="E138" s="613"/>
      <c r="F138" s="613"/>
      <c r="G138" s="613"/>
      <c r="H138" s="613"/>
      <c r="I138" s="613"/>
      <c r="J138" s="613"/>
      <c r="K138" s="613"/>
      <c r="L138" s="613"/>
      <c r="M138" s="613"/>
      <c r="N138" s="613"/>
      <c r="O138" s="613"/>
    </row>
    <row r="139" spans="1:15">
      <c r="A139" s="613"/>
      <c r="B139" s="613"/>
      <c r="C139" s="613"/>
      <c r="D139" s="613"/>
      <c r="E139" s="613"/>
      <c r="F139" s="613"/>
      <c r="G139" s="613"/>
      <c r="H139" s="613"/>
      <c r="I139" s="613"/>
      <c r="J139" s="613"/>
      <c r="K139" s="613"/>
      <c r="L139" s="613"/>
      <c r="M139" s="613"/>
      <c r="N139" s="613"/>
      <c r="O139" s="613"/>
    </row>
    <row r="140" spans="1:15">
      <c r="A140" s="613"/>
      <c r="B140" s="613"/>
      <c r="C140" s="613"/>
      <c r="D140" s="613"/>
      <c r="E140" s="613"/>
      <c r="F140" s="613"/>
      <c r="G140" s="613"/>
      <c r="H140" s="613"/>
      <c r="I140" s="613"/>
      <c r="J140" s="613"/>
      <c r="K140" s="613"/>
      <c r="L140" s="613"/>
      <c r="M140" s="613"/>
      <c r="N140" s="613"/>
      <c r="O140" s="613"/>
    </row>
    <row r="141" spans="1:15">
      <c r="A141" s="613"/>
      <c r="B141" s="613"/>
      <c r="C141" s="613"/>
      <c r="D141" s="613"/>
      <c r="E141" s="613"/>
      <c r="F141" s="613"/>
      <c r="G141" s="613"/>
      <c r="H141" s="613"/>
      <c r="I141" s="613"/>
      <c r="J141" s="613"/>
      <c r="K141" s="613"/>
      <c r="L141" s="613"/>
      <c r="M141" s="613"/>
      <c r="N141" s="613"/>
      <c r="O141" s="613"/>
    </row>
    <row r="142" spans="1:15">
      <c r="A142" s="613"/>
      <c r="B142" s="613"/>
      <c r="C142" s="613"/>
      <c r="D142" s="613"/>
      <c r="E142" s="613"/>
      <c r="F142" s="613"/>
      <c r="G142" s="613"/>
      <c r="H142" s="613"/>
      <c r="I142" s="613"/>
      <c r="J142" s="613"/>
      <c r="K142" s="613"/>
      <c r="L142" s="613"/>
      <c r="M142" s="613"/>
      <c r="N142" s="613"/>
      <c r="O142" s="613"/>
    </row>
    <row r="143" spans="1:15">
      <c r="A143" s="613"/>
      <c r="B143" s="613"/>
      <c r="C143" s="613"/>
      <c r="D143" s="613"/>
      <c r="E143" s="613"/>
      <c r="F143" s="613"/>
      <c r="G143" s="613"/>
      <c r="H143" s="613"/>
      <c r="I143" s="613"/>
      <c r="J143" s="613"/>
      <c r="K143" s="613"/>
      <c r="L143" s="613"/>
      <c r="M143" s="613"/>
      <c r="N143" s="613"/>
      <c r="O143" s="613"/>
    </row>
    <row r="144" spans="1:15">
      <c r="A144" s="613"/>
      <c r="B144" s="613"/>
      <c r="C144" s="613"/>
      <c r="D144" s="613"/>
      <c r="E144" s="613"/>
      <c r="F144" s="613"/>
      <c r="G144" s="613"/>
      <c r="H144" s="613"/>
      <c r="I144" s="613"/>
      <c r="J144" s="613"/>
      <c r="K144" s="613"/>
      <c r="L144" s="613"/>
      <c r="M144" s="613"/>
      <c r="N144" s="613"/>
      <c r="O144" s="613"/>
    </row>
    <row r="145" spans="1:15">
      <c r="A145" s="613"/>
      <c r="B145" s="613"/>
      <c r="C145" s="613"/>
      <c r="D145" s="613"/>
      <c r="E145" s="613"/>
      <c r="F145" s="613"/>
      <c r="G145" s="613"/>
      <c r="H145" s="613"/>
      <c r="I145" s="613"/>
      <c r="J145" s="613"/>
      <c r="K145" s="613"/>
      <c r="L145" s="613"/>
      <c r="M145" s="613"/>
      <c r="N145" s="613"/>
      <c r="O145" s="613"/>
    </row>
    <row r="146" spans="1:15">
      <c r="A146" s="613"/>
      <c r="B146" s="613"/>
      <c r="C146" s="613"/>
      <c r="D146" s="613"/>
      <c r="E146" s="613"/>
      <c r="F146" s="613"/>
      <c r="G146" s="613"/>
      <c r="H146" s="613"/>
      <c r="I146" s="613"/>
      <c r="J146" s="613"/>
      <c r="K146" s="613"/>
      <c r="L146" s="613"/>
      <c r="M146" s="613"/>
      <c r="N146" s="613"/>
      <c r="O146" s="613"/>
    </row>
    <row r="147" spans="1:15">
      <c r="A147" s="613"/>
      <c r="B147" s="613"/>
      <c r="C147" s="613"/>
      <c r="D147" s="613"/>
      <c r="E147" s="613"/>
      <c r="F147" s="613"/>
      <c r="G147" s="613"/>
      <c r="H147" s="613"/>
      <c r="I147" s="613"/>
      <c r="J147" s="613"/>
      <c r="K147" s="613"/>
      <c r="L147" s="613"/>
      <c r="M147" s="613"/>
      <c r="N147" s="613"/>
      <c r="O147" s="613"/>
    </row>
    <row r="148" spans="1:15">
      <c r="A148" s="613"/>
      <c r="B148" s="613"/>
      <c r="C148" s="613"/>
      <c r="D148" s="613"/>
      <c r="E148" s="613"/>
      <c r="F148" s="613"/>
      <c r="G148" s="613"/>
      <c r="H148" s="613"/>
      <c r="I148" s="613"/>
      <c r="J148" s="613"/>
      <c r="K148" s="613"/>
      <c r="L148" s="613"/>
      <c r="M148" s="613"/>
      <c r="N148" s="613"/>
      <c r="O148" s="613"/>
    </row>
    <row r="149" spans="1:15">
      <c r="A149" s="613"/>
      <c r="B149" s="613"/>
      <c r="C149" s="613"/>
      <c r="D149" s="613"/>
      <c r="E149" s="613"/>
      <c r="F149" s="613"/>
      <c r="G149" s="613"/>
      <c r="H149" s="613"/>
      <c r="I149" s="613"/>
      <c r="J149" s="613"/>
      <c r="K149" s="613"/>
      <c r="L149" s="613"/>
      <c r="M149" s="613"/>
      <c r="N149" s="613"/>
      <c r="O149" s="613"/>
    </row>
    <row r="150" spans="1:15">
      <c r="A150" s="613"/>
      <c r="B150" s="613"/>
      <c r="C150" s="613"/>
      <c r="D150" s="613"/>
      <c r="E150" s="613"/>
      <c r="F150" s="613"/>
      <c r="G150" s="613"/>
      <c r="H150" s="613"/>
      <c r="I150" s="613"/>
      <c r="J150" s="613"/>
      <c r="K150" s="613"/>
      <c r="L150" s="613"/>
      <c r="M150" s="613"/>
      <c r="N150" s="613"/>
      <c r="O150" s="613"/>
    </row>
    <row r="151" spans="1:15">
      <c r="A151" s="613"/>
      <c r="B151" s="613"/>
      <c r="C151" s="613"/>
      <c r="D151" s="613"/>
      <c r="E151" s="613"/>
      <c r="F151" s="613"/>
      <c r="G151" s="613"/>
      <c r="H151" s="613"/>
      <c r="I151" s="613"/>
      <c r="J151" s="613"/>
      <c r="K151" s="613"/>
      <c r="L151" s="613"/>
      <c r="M151" s="613"/>
      <c r="N151" s="613"/>
      <c r="O151" s="613"/>
    </row>
    <row r="152" spans="1:15">
      <c r="A152" s="613"/>
      <c r="B152" s="613"/>
      <c r="C152" s="613"/>
      <c r="D152" s="613"/>
      <c r="E152" s="613"/>
      <c r="F152" s="613"/>
      <c r="G152" s="613"/>
      <c r="H152" s="613"/>
      <c r="I152" s="613"/>
      <c r="J152" s="613"/>
      <c r="K152" s="613"/>
      <c r="L152" s="613"/>
      <c r="M152" s="613"/>
      <c r="N152" s="613"/>
      <c r="O152" s="613"/>
    </row>
    <row r="153" spans="1:15">
      <c r="A153" s="613"/>
      <c r="B153" s="613"/>
      <c r="C153" s="613"/>
      <c r="D153" s="613"/>
      <c r="E153" s="613"/>
      <c r="F153" s="613"/>
      <c r="G153" s="613"/>
      <c r="H153" s="613"/>
      <c r="I153" s="613"/>
      <c r="J153" s="613"/>
      <c r="K153" s="613"/>
      <c r="L153" s="613"/>
      <c r="M153" s="613"/>
      <c r="N153" s="613"/>
      <c r="O153" s="613"/>
    </row>
    <row r="154" spans="1:15">
      <c r="A154" s="613"/>
      <c r="B154" s="613"/>
      <c r="C154" s="613"/>
      <c r="D154" s="613"/>
      <c r="E154" s="613"/>
      <c r="F154" s="613"/>
      <c r="G154" s="613"/>
      <c r="H154" s="613"/>
      <c r="I154" s="613"/>
      <c r="J154" s="613"/>
      <c r="K154" s="613"/>
      <c r="L154" s="613"/>
      <c r="M154" s="613"/>
      <c r="N154" s="613"/>
      <c r="O154" s="613"/>
    </row>
    <row r="155" spans="1:15">
      <c r="A155" s="613"/>
      <c r="B155" s="613"/>
      <c r="C155" s="613"/>
      <c r="D155" s="613"/>
      <c r="E155" s="613"/>
      <c r="F155" s="613"/>
      <c r="G155" s="613"/>
      <c r="H155" s="613"/>
      <c r="I155" s="613"/>
      <c r="J155" s="613"/>
      <c r="K155" s="613"/>
      <c r="L155" s="613"/>
      <c r="M155" s="613"/>
      <c r="N155" s="613"/>
      <c r="O155" s="613"/>
    </row>
    <row r="156" spans="1:15">
      <c r="A156" s="613"/>
      <c r="B156" s="613"/>
      <c r="C156" s="613"/>
      <c r="D156" s="613"/>
      <c r="E156" s="613"/>
      <c r="F156" s="613"/>
      <c r="G156" s="613"/>
      <c r="H156" s="613"/>
      <c r="I156" s="613"/>
      <c r="J156" s="613"/>
      <c r="K156" s="613"/>
      <c r="L156" s="613"/>
      <c r="M156" s="613"/>
      <c r="N156" s="613"/>
      <c r="O156" s="613"/>
    </row>
    <row r="157" spans="1:15">
      <c r="A157" s="613"/>
      <c r="B157" s="613"/>
      <c r="C157" s="613"/>
      <c r="D157" s="613"/>
      <c r="E157" s="613"/>
      <c r="F157" s="613"/>
      <c r="G157" s="613"/>
      <c r="H157" s="613"/>
      <c r="I157" s="613"/>
      <c r="J157" s="613"/>
      <c r="K157" s="613"/>
      <c r="L157" s="613"/>
      <c r="M157" s="613"/>
      <c r="N157" s="613"/>
      <c r="O157" s="613"/>
    </row>
    <row r="158" spans="1:15">
      <c r="A158" s="613"/>
      <c r="B158" s="613"/>
      <c r="C158" s="613"/>
      <c r="D158" s="613"/>
      <c r="E158" s="613"/>
      <c r="F158" s="613"/>
      <c r="G158" s="613"/>
      <c r="H158" s="613"/>
      <c r="I158" s="613"/>
      <c r="J158" s="613"/>
      <c r="K158" s="613"/>
      <c r="L158" s="613"/>
      <c r="M158" s="613"/>
      <c r="N158" s="613"/>
      <c r="O158" s="613"/>
    </row>
    <row r="159" spans="1:15">
      <c r="A159" s="613"/>
      <c r="B159" s="613"/>
      <c r="C159" s="613"/>
      <c r="D159" s="613"/>
      <c r="E159" s="613"/>
      <c r="F159" s="613"/>
      <c r="G159" s="613"/>
      <c r="H159" s="613"/>
      <c r="I159" s="613"/>
      <c r="J159" s="613"/>
      <c r="K159" s="613"/>
      <c r="L159" s="613"/>
      <c r="M159" s="613"/>
      <c r="N159" s="613"/>
      <c r="O159" s="613"/>
    </row>
    <row r="160" spans="1:15">
      <c r="A160" s="613"/>
      <c r="B160" s="613"/>
      <c r="C160" s="613"/>
      <c r="D160" s="613"/>
      <c r="E160" s="613"/>
      <c r="F160" s="613"/>
      <c r="G160" s="613"/>
      <c r="H160" s="613"/>
      <c r="I160" s="613"/>
      <c r="J160" s="613"/>
      <c r="K160" s="613"/>
      <c r="L160" s="613"/>
      <c r="M160" s="613"/>
      <c r="N160" s="613"/>
      <c r="O160" s="613"/>
    </row>
    <row r="161" spans="1:15">
      <c r="A161" s="613"/>
      <c r="B161" s="613"/>
      <c r="C161" s="613"/>
      <c r="D161" s="613"/>
      <c r="E161" s="613"/>
      <c r="F161" s="613"/>
      <c r="G161" s="613"/>
      <c r="H161" s="613"/>
      <c r="I161" s="613"/>
      <c r="J161" s="613"/>
      <c r="K161" s="613"/>
      <c r="L161" s="613"/>
      <c r="M161" s="613"/>
      <c r="N161" s="613"/>
      <c r="O161" s="613"/>
    </row>
    <row r="162" spans="1:15">
      <c r="A162" s="613"/>
      <c r="B162" s="613"/>
      <c r="C162" s="613"/>
      <c r="D162" s="613"/>
      <c r="E162" s="613"/>
      <c r="F162" s="613"/>
      <c r="G162" s="613"/>
      <c r="H162" s="613"/>
      <c r="I162" s="613"/>
      <c r="J162" s="613"/>
      <c r="K162" s="613"/>
      <c r="L162" s="613"/>
      <c r="M162" s="613"/>
      <c r="N162" s="613"/>
      <c r="O162" s="613"/>
    </row>
    <row r="163" spans="1:15">
      <c r="A163" s="613"/>
      <c r="B163" s="613"/>
      <c r="C163" s="613"/>
      <c r="D163" s="613"/>
      <c r="E163" s="613"/>
      <c r="F163" s="613"/>
      <c r="G163" s="613"/>
      <c r="H163" s="613"/>
      <c r="I163" s="613"/>
      <c r="J163" s="613"/>
      <c r="K163" s="613"/>
      <c r="L163" s="613"/>
      <c r="M163" s="613"/>
      <c r="N163" s="613"/>
      <c r="O163" s="613"/>
    </row>
    <row r="164" spans="1:15">
      <c r="A164" s="613"/>
      <c r="B164" s="613"/>
      <c r="C164" s="613"/>
      <c r="D164" s="613"/>
      <c r="E164" s="613"/>
      <c r="F164" s="613"/>
      <c r="G164" s="613"/>
      <c r="H164" s="613"/>
      <c r="I164" s="613"/>
      <c r="J164" s="613"/>
      <c r="K164" s="613"/>
      <c r="L164" s="613"/>
      <c r="M164" s="613"/>
      <c r="N164" s="613"/>
      <c r="O164" s="613"/>
    </row>
    <row r="165" spans="1:15">
      <c r="A165" s="613"/>
      <c r="B165" s="613"/>
      <c r="C165" s="613"/>
      <c r="D165" s="613"/>
      <c r="E165" s="613"/>
      <c r="F165" s="613"/>
      <c r="G165" s="613"/>
      <c r="H165" s="613"/>
      <c r="I165" s="613"/>
      <c r="J165" s="613"/>
      <c r="K165" s="613"/>
      <c r="L165" s="613"/>
      <c r="M165" s="613"/>
      <c r="N165" s="613"/>
      <c r="O165" s="613"/>
    </row>
    <row r="166" spans="1:15">
      <c r="A166" s="613"/>
      <c r="B166" s="613"/>
      <c r="C166" s="613"/>
      <c r="D166" s="613"/>
      <c r="E166" s="613"/>
      <c r="F166" s="613"/>
      <c r="G166" s="613"/>
      <c r="H166" s="613"/>
      <c r="I166" s="613"/>
      <c r="J166" s="613"/>
      <c r="K166" s="613"/>
      <c r="L166" s="613"/>
      <c r="M166" s="613"/>
      <c r="N166" s="613"/>
      <c r="O166" s="613"/>
    </row>
    <row r="167" spans="1:15">
      <c r="A167" s="613"/>
      <c r="B167" s="613"/>
      <c r="C167" s="613"/>
      <c r="D167" s="613"/>
      <c r="E167" s="613"/>
      <c r="F167" s="613"/>
      <c r="G167" s="613"/>
      <c r="H167" s="613"/>
      <c r="I167" s="613"/>
      <c r="J167" s="613"/>
      <c r="K167" s="613"/>
      <c r="L167" s="613"/>
      <c r="M167" s="613"/>
      <c r="N167" s="613"/>
      <c r="O167" s="613"/>
    </row>
    <row r="168" spans="1:15">
      <c r="A168" s="613"/>
      <c r="B168" s="613"/>
      <c r="C168" s="613"/>
      <c r="D168" s="613"/>
      <c r="E168" s="613"/>
      <c r="F168" s="613"/>
      <c r="G168" s="613"/>
      <c r="H168" s="613"/>
      <c r="I168" s="613"/>
      <c r="J168" s="613"/>
      <c r="K168" s="613"/>
      <c r="L168" s="613"/>
      <c r="M168" s="613"/>
      <c r="N168" s="613"/>
      <c r="O168" s="613"/>
    </row>
    <row r="169" spans="1:15">
      <c r="A169" s="613"/>
      <c r="B169" s="613"/>
      <c r="C169" s="613"/>
      <c r="D169" s="613"/>
      <c r="E169" s="613"/>
      <c r="F169" s="613"/>
      <c r="G169" s="613"/>
      <c r="H169" s="613"/>
      <c r="I169" s="613"/>
      <c r="J169" s="613"/>
      <c r="K169" s="613"/>
      <c r="L169" s="613"/>
      <c r="M169" s="613"/>
      <c r="N169" s="613"/>
      <c r="O169" s="613"/>
    </row>
    <row r="170" spans="1:15">
      <c r="A170" s="613"/>
      <c r="B170" s="613"/>
      <c r="C170" s="613"/>
      <c r="D170" s="613"/>
      <c r="E170" s="613"/>
      <c r="F170" s="613"/>
      <c r="G170" s="613"/>
      <c r="H170" s="613"/>
      <c r="I170" s="613"/>
      <c r="J170" s="613"/>
      <c r="K170" s="613"/>
      <c r="L170" s="613"/>
      <c r="M170" s="613"/>
      <c r="N170" s="613"/>
      <c r="O170" s="613"/>
    </row>
    <row r="171" spans="1:15">
      <c r="A171" s="613"/>
      <c r="B171" s="613"/>
      <c r="C171" s="613"/>
      <c r="D171" s="613"/>
      <c r="E171" s="613"/>
      <c r="F171" s="613"/>
      <c r="G171" s="613"/>
      <c r="H171" s="613"/>
      <c r="I171" s="613"/>
      <c r="J171" s="613"/>
      <c r="K171" s="613"/>
      <c r="L171" s="613"/>
      <c r="M171" s="613"/>
      <c r="N171" s="613"/>
      <c r="O171" s="613"/>
    </row>
    <row r="172" spans="1:15">
      <c r="A172" s="613"/>
      <c r="B172" s="613"/>
      <c r="C172" s="613"/>
      <c r="D172" s="613"/>
      <c r="E172" s="613"/>
      <c r="F172" s="613"/>
      <c r="G172" s="613"/>
      <c r="H172" s="613"/>
      <c r="I172" s="613"/>
      <c r="J172" s="613"/>
      <c r="K172" s="613"/>
      <c r="L172" s="613"/>
      <c r="M172" s="613"/>
      <c r="N172" s="613"/>
      <c r="O172" s="613"/>
    </row>
    <row r="173" spans="1:15">
      <c r="A173" s="613"/>
      <c r="B173" s="613"/>
      <c r="C173" s="613"/>
      <c r="D173" s="613"/>
      <c r="E173" s="613"/>
      <c r="F173" s="613"/>
      <c r="G173" s="613"/>
      <c r="H173" s="613"/>
      <c r="I173" s="613"/>
      <c r="J173" s="613"/>
      <c r="K173" s="613"/>
      <c r="L173" s="613"/>
      <c r="M173" s="613"/>
      <c r="N173" s="613"/>
      <c r="O173" s="613"/>
    </row>
    <row r="174" spans="1:15">
      <c r="A174" s="613"/>
      <c r="B174" s="613"/>
      <c r="C174" s="613"/>
      <c r="D174" s="613"/>
      <c r="E174" s="613"/>
      <c r="F174" s="613"/>
      <c r="G174" s="613"/>
      <c r="H174" s="613"/>
      <c r="I174" s="613"/>
      <c r="J174" s="613"/>
      <c r="K174" s="613"/>
      <c r="L174" s="613"/>
      <c r="M174" s="613"/>
      <c r="N174" s="613"/>
      <c r="O174" s="613"/>
    </row>
    <row r="175" spans="1:15">
      <c r="A175" s="613"/>
      <c r="B175" s="613"/>
      <c r="C175" s="613"/>
      <c r="D175" s="613"/>
      <c r="E175" s="613"/>
      <c r="F175" s="613"/>
      <c r="G175" s="613"/>
      <c r="H175" s="613"/>
      <c r="I175" s="613"/>
      <c r="J175" s="613"/>
      <c r="K175" s="613"/>
      <c r="L175" s="613"/>
      <c r="M175" s="613"/>
      <c r="N175" s="613"/>
      <c r="O175" s="613"/>
    </row>
    <row r="176" spans="1:15">
      <c r="A176" s="613"/>
      <c r="B176" s="613"/>
      <c r="C176" s="613"/>
      <c r="D176" s="613"/>
      <c r="E176" s="613"/>
      <c r="F176" s="613"/>
      <c r="G176" s="613"/>
      <c r="H176" s="613"/>
      <c r="I176" s="613"/>
      <c r="J176" s="613"/>
      <c r="K176" s="613"/>
      <c r="L176" s="613"/>
      <c r="M176" s="613"/>
      <c r="N176" s="613"/>
      <c r="O176" s="613"/>
    </row>
    <row r="177" spans="1:15">
      <c r="A177" s="613"/>
      <c r="B177" s="613"/>
      <c r="C177" s="613"/>
      <c r="D177" s="613"/>
      <c r="E177" s="613"/>
      <c r="F177" s="613"/>
      <c r="G177" s="613"/>
      <c r="H177" s="613"/>
      <c r="I177" s="613"/>
      <c r="J177" s="613"/>
      <c r="K177" s="613"/>
      <c r="L177" s="613"/>
      <c r="M177" s="613"/>
      <c r="N177" s="613"/>
      <c r="O177" s="613"/>
    </row>
    <row r="178" spans="1:15">
      <c r="A178" s="613"/>
      <c r="B178" s="613"/>
      <c r="C178" s="613"/>
      <c r="D178" s="613"/>
      <c r="E178" s="613"/>
      <c r="F178" s="613"/>
      <c r="G178" s="613"/>
      <c r="H178" s="613"/>
      <c r="I178" s="613"/>
      <c r="J178" s="613"/>
      <c r="K178" s="613"/>
      <c r="L178" s="613"/>
      <c r="M178" s="613"/>
      <c r="N178" s="613"/>
      <c r="O178" s="613"/>
    </row>
    <row r="179" spans="1:15">
      <c r="A179" s="613"/>
      <c r="B179" s="613"/>
      <c r="C179" s="613"/>
      <c r="D179" s="613"/>
      <c r="E179" s="613"/>
      <c r="F179" s="613"/>
      <c r="G179" s="613"/>
      <c r="H179" s="613"/>
      <c r="I179" s="613"/>
      <c r="J179" s="613"/>
      <c r="K179" s="613"/>
      <c r="L179" s="613"/>
      <c r="M179" s="613"/>
      <c r="N179" s="613"/>
      <c r="O179" s="613"/>
    </row>
    <row r="180" spans="1:15">
      <c r="A180" s="613"/>
      <c r="B180" s="613"/>
      <c r="C180" s="613"/>
      <c r="D180" s="613"/>
      <c r="E180" s="613"/>
      <c r="F180" s="613"/>
      <c r="G180" s="613"/>
      <c r="H180" s="613"/>
      <c r="I180" s="613"/>
      <c r="J180" s="613"/>
      <c r="K180" s="613"/>
      <c r="L180" s="613"/>
      <c r="M180" s="613"/>
      <c r="N180" s="613"/>
      <c r="O180" s="613"/>
    </row>
    <row r="181" spans="1:15">
      <c r="A181" s="613"/>
      <c r="B181" s="613"/>
      <c r="C181" s="613"/>
      <c r="D181" s="613"/>
      <c r="E181" s="613"/>
      <c r="F181" s="613"/>
      <c r="G181" s="613"/>
      <c r="H181" s="613"/>
      <c r="I181" s="613"/>
      <c r="J181" s="613"/>
      <c r="K181" s="613"/>
      <c r="L181" s="613"/>
      <c r="M181" s="613"/>
      <c r="N181" s="613"/>
      <c r="O181" s="613"/>
    </row>
    <row r="182" spans="1:15">
      <c r="A182" s="613"/>
      <c r="B182" s="613"/>
      <c r="C182" s="613"/>
      <c r="D182" s="613"/>
      <c r="E182" s="613"/>
      <c r="F182" s="613"/>
      <c r="G182" s="613"/>
      <c r="H182" s="613"/>
      <c r="I182" s="613"/>
      <c r="J182" s="613"/>
      <c r="K182" s="613"/>
      <c r="L182" s="613"/>
      <c r="M182" s="613"/>
      <c r="N182" s="613"/>
      <c r="O182" s="613"/>
    </row>
    <row r="183" spans="1:15">
      <c r="A183" s="613"/>
      <c r="B183" s="613"/>
      <c r="C183" s="613"/>
      <c r="D183" s="613"/>
      <c r="E183" s="613"/>
      <c r="F183" s="613"/>
      <c r="G183" s="613"/>
      <c r="H183" s="613"/>
      <c r="I183" s="613"/>
      <c r="J183" s="613"/>
      <c r="K183" s="613"/>
      <c r="L183" s="613"/>
      <c r="M183" s="613"/>
      <c r="N183" s="613"/>
      <c r="O183" s="613"/>
    </row>
    <row r="184" spans="1:15">
      <c r="A184" s="613"/>
      <c r="B184" s="613"/>
      <c r="C184" s="613"/>
      <c r="D184" s="613"/>
      <c r="E184" s="613"/>
      <c r="F184" s="613"/>
      <c r="G184" s="613"/>
      <c r="H184" s="613"/>
      <c r="I184" s="613"/>
      <c r="J184" s="613"/>
      <c r="K184" s="613"/>
      <c r="L184" s="613"/>
      <c r="M184" s="613"/>
      <c r="N184" s="613"/>
      <c r="O184" s="613"/>
    </row>
    <row r="185" spans="1:15">
      <c r="A185" s="613"/>
      <c r="B185" s="613"/>
      <c r="C185" s="613"/>
      <c r="D185" s="613"/>
      <c r="E185" s="613"/>
      <c r="F185" s="613"/>
      <c r="G185" s="613"/>
      <c r="H185" s="613"/>
      <c r="I185" s="613"/>
      <c r="J185" s="613"/>
      <c r="K185" s="613"/>
      <c r="L185" s="613"/>
      <c r="M185" s="613"/>
      <c r="N185" s="613"/>
      <c r="O185" s="613"/>
    </row>
    <row r="186" spans="1:15">
      <c r="A186" s="613"/>
      <c r="B186" s="613"/>
      <c r="C186" s="613"/>
      <c r="D186" s="613"/>
      <c r="E186" s="613"/>
      <c r="F186" s="613"/>
      <c r="G186" s="613"/>
      <c r="H186" s="613"/>
      <c r="I186" s="613"/>
      <c r="J186" s="613"/>
      <c r="K186" s="613"/>
      <c r="L186" s="613"/>
      <c r="M186" s="613"/>
      <c r="N186" s="613"/>
      <c r="O186" s="613"/>
    </row>
    <row r="187" spans="1:15">
      <c r="A187" s="613"/>
      <c r="B187" s="613"/>
      <c r="C187" s="613"/>
      <c r="D187" s="613"/>
      <c r="E187" s="613"/>
      <c r="F187" s="613"/>
      <c r="G187" s="613"/>
      <c r="H187" s="613"/>
      <c r="I187" s="613"/>
      <c r="J187" s="613"/>
      <c r="K187" s="613"/>
      <c r="L187" s="613"/>
      <c r="M187" s="613"/>
      <c r="N187" s="613"/>
      <c r="O187" s="613"/>
    </row>
    <row r="188" spans="1:15">
      <c r="A188" s="613"/>
      <c r="B188" s="613"/>
      <c r="C188" s="613"/>
      <c r="D188" s="613"/>
      <c r="E188" s="613"/>
      <c r="F188" s="613"/>
      <c r="G188" s="613"/>
      <c r="H188" s="613"/>
      <c r="I188" s="613"/>
      <c r="J188" s="613"/>
      <c r="K188" s="613"/>
      <c r="L188" s="613"/>
      <c r="M188" s="613"/>
      <c r="N188" s="613"/>
      <c r="O188" s="613"/>
    </row>
    <row r="189" spans="1:15">
      <c r="A189" s="613"/>
      <c r="B189" s="613"/>
      <c r="C189" s="613"/>
      <c r="D189" s="613"/>
      <c r="E189" s="613"/>
      <c r="F189" s="613"/>
      <c r="G189" s="613"/>
      <c r="H189" s="613"/>
      <c r="I189" s="613"/>
      <c r="J189" s="613"/>
      <c r="K189" s="613"/>
      <c r="L189" s="613"/>
      <c r="M189" s="613"/>
      <c r="N189" s="613"/>
      <c r="O189" s="613"/>
    </row>
    <row r="190" spans="1:15">
      <c r="A190" s="613"/>
      <c r="B190" s="613"/>
      <c r="C190" s="613"/>
      <c r="D190" s="613"/>
      <c r="E190" s="613"/>
      <c r="F190" s="613"/>
      <c r="G190" s="613"/>
      <c r="H190" s="613"/>
      <c r="I190" s="613"/>
      <c r="J190" s="613"/>
      <c r="K190" s="613"/>
      <c r="L190" s="613"/>
      <c r="M190" s="613"/>
      <c r="N190" s="613"/>
      <c r="O190" s="613"/>
    </row>
    <row r="191" spans="1:15">
      <c r="A191" s="613"/>
      <c r="B191" s="613"/>
      <c r="C191" s="613"/>
      <c r="D191" s="613"/>
      <c r="E191" s="613"/>
      <c r="F191" s="613"/>
      <c r="G191" s="613"/>
      <c r="H191" s="613"/>
      <c r="I191" s="613"/>
      <c r="J191" s="613"/>
      <c r="K191" s="613"/>
      <c r="L191" s="613"/>
      <c r="M191" s="613"/>
      <c r="N191" s="613"/>
      <c r="O191" s="613"/>
    </row>
    <row r="192" spans="1:15">
      <c r="A192" s="613"/>
      <c r="B192" s="613"/>
      <c r="C192" s="613"/>
      <c r="D192" s="613"/>
      <c r="E192" s="613"/>
      <c r="F192" s="613"/>
      <c r="G192" s="613"/>
      <c r="H192" s="613"/>
      <c r="I192" s="613"/>
      <c r="J192" s="613"/>
      <c r="K192" s="613"/>
      <c r="L192" s="613"/>
      <c r="M192" s="613"/>
      <c r="N192" s="613"/>
      <c r="O192" s="613"/>
    </row>
    <row r="193" spans="1:15">
      <c r="A193" s="613"/>
      <c r="B193" s="613"/>
      <c r="C193" s="613"/>
      <c r="D193" s="613"/>
      <c r="E193" s="613"/>
      <c r="F193" s="613"/>
      <c r="G193" s="613"/>
      <c r="H193" s="613"/>
      <c r="I193" s="613"/>
      <c r="J193" s="613"/>
      <c r="K193" s="613"/>
      <c r="L193" s="613"/>
      <c r="M193" s="613"/>
      <c r="N193" s="613"/>
      <c r="O193" s="613"/>
    </row>
    <row r="194" spans="1:15">
      <c r="A194" s="613"/>
      <c r="B194" s="613"/>
      <c r="C194" s="613"/>
      <c r="D194" s="613"/>
      <c r="E194" s="613"/>
      <c r="F194" s="613"/>
      <c r="G194" s="613"/>
      <c r="H194" s="613"/>
      <c r="I194" s="613"/>
      <c r="J194" s="613"/>
      <c r="K194" s="613"/>
      <c r="L194" s="613"/>
      <c r="M194" s="613"/>
      <c r="N194" s="613"/>
      <c r="O194" s="613"/>
    </row>
    <row r="195" spans="1:15">
      <c r="A195" s="613"/>
      <c r="B195" s="613"/>
      <c r="C195" s="613"/>
      <c r="D195" s="613"/>
      <c r="E195" s="613"/>
      <c r="F195" s="613"/>
      <c r="G195" s="613"/>
      <c r="H195" s="613"/>
      <c r="I195" s="613"/>
      <c r="J195" s="613"/>
      <c r="K195" s="613"/>
      <c r="L195" s="613"/>
      <c r="M195" s="613"/>
      <c r="N195" s="613"/>
      <c r="O195" s="613"/>
    </row>
    <row r="196" spans="1:15">
      <c r="A196" s="613"/>
      <c r="B196" s="613"/>
      <c r="C196" s="613"/>
      <c r="D196" s="613"/>
      <c r="E196" s="613"/>
      <c r="F196" s="613"/>
      <c r="G196" s="613"/>
      <c r="H196" s="613"/>
      <c r="I196" s="613"/>
      <c r="J196" s="613"/>
      <c r="K196" s="613"/>
      <c r="L196" s="613"/>
      <c r="M196" s="613"/>
      <c r="N196" s="613"/>
      <c r="O196" s="613"/>
    </row>
    <row r="197" spans="1:15">
      <c r="A197" s="613"/>
      <c r="B197" s="613"/>
      <c r="C197" s="613"/>
      <c r="D197" s="613"/>
      <c r="E197" s="613"/>
      <c r="F197" s="613"/>
      <c r="G197" s="613"/>
      <c r="H197" s="613"/>
      <c r="I197" s="613"/>
      <c r="J197" s="613"/>
      <c r="K197" s="613"/>
      <c r="L197" s="613"/>
      <c r="M197" s="613"/>
      <c r="N197" s="613"/>
      <c r="O197" s="613"/>
    </row>
    <row r="198" spans="1:15">
      <c r="A198" s="613"/>
      <c r="B198" s="613"/>
      <c r="C198" s="613"/>
      <c r="D198" s="613"/>
      <c r="E198" s="613"/>
      <c r="F198" s="613"/>
      <c r="G198" s="613"/>
      <c r="H198" s="613"/>
      <c r="I198" s="613"/>
      <c r="J198" s="613"/>
      <c r="K198" s="613"/>
      <c r="L198" s="613"/>
      <c r="M198" s="613"/>
      <c r="N198" s="613"/>
      <c r="O198" s="613"/>
    </row>
    <row r="199" spans="1:15">
      <c r="A199" s="613"/>
      <c r="B199" s="613"/>
      <c r="C199" s="613"/>
      <c r="D199" s="613"/>
      <c r="E199" s="613"/>
      <c r="F199" s="613"/>
      <c r="G199" s="613"/>
      <c r="H199" s="613"/>
      <c r="I199" s="613"/>
      <c r="J199" s="613"/>
      <c r="K199" s="613"/>
      <c r="L199" s="613"/>
      <c r="M199" s="613"/>
      <c r="N199" s="613"/>
      <c r="O199" s="613"/>
    </row>
    <row r="200" spans="1:15">
      <c r="A200" s="613"/>
      <c r="B200" s="613"/>
      <c r="C200" s="613"/>
      <c r="D200" s="613"/>
      <c r="E200" s="613"/>
      <c r="F200" s="613"/>
      <c r="G200" s="613"/>
      <c r="H200" s="613"/>
      <c r="I200" s="613"/>
      <c r="J200" s="613"/>
      <c r="K200" s="613"/>
      <c r="L200" s="613"/>
      <c r="M200" s="613"/>
      <c r="N200" s="613"/>
      <c r="O200" s="613"/>
    </row>
    <row r="201" spans="1:15">
      <c r="A201" s="613"/>
      <c r="B201" s="613"/>
      <c r="C201" s="613"/>
      <c r="D201" s="613"/>
      <c r="E201" s="613"/>
      <c r="F201" s="613"/>
      <c r="G201" s="613"/>
      <c r="H201" s="613"/>
      <c r="I201" s="613"/>
      <c r="J201" s="613"/>
      <c r="K201" s="613"/>
      <c r="L201" s="613"/>
      <c r="M201" s="613"/>
      <c r="N201" s="613"/>
      <c r="O201" s="613"/>
    </row>
    <row r="202" spans="1:15">
      <c r="A202" s="613"/>
      <c r="B202" s="613"/>
      <c r="C202" s="613"/>
      <c r="D202" s="613"/>
      <c r="E202" s="613"/>
      <c r="F202" s="613"/>
      <c r="G202" s="613"/>
      <c r="H202" s="613"/>
      <c r="I202" s="613"/>
      <c r="J202" s="613"/>
      <c r="K202" s="613"/>
      <c r="L202" s="613"/>
      <c r="M202" s="613"/>
      <c r="N202" s="613"/>
      <c r="O202" s="613"/>
    </row>
    <row r="203" spans="1:15">
      <c r="A203" s="613"/>
      <c r="B203" s="613"/>
      <c r="C203" s="613"/>
      <c r="D203" s="613"/>
      <c r="E203" s="613"/>
      <c r="F203" s="613"/>
      <c r="G203" s="613"/>
      <c r="H203" s="613"/>
      <c r="I203" s="613"/>
      <c r="J203" s="613"/>
      <c r="K203" s="613"/>
      <c r="L203" s="613"/>
      <c r="M203" s="613"/>
      <c r="N203" s="613"/>
      <c r="O203" s="613"/>
    </row>
    <row r="204" spans="1:15">
      <c r="A204" s="613"/>
      <c r="B204" s="613"/>
      <c r="C204" s="613"/>
      <c r="D204" s="613"/>
      <c r="E204" s="613"/>
      <c r="F204" s="613"/>
      <c r="G204" s="613"/>
      <c r="H204" s="613"/>
      <c r="I204" s="613"/>
      <c r="J204" s="613"/>
      <c r="K204" s="613"/>
      <c r="L204" s="613"/>
      <c r="M204" s="613"/>
      <c r="N204" s="613"/>
      <c r="O204" s="613"/>
    </row>
    <row r="205" spans="1:15">
      <c r="A205" s="613"/>
      <c r="B205" s="613"/>
      <c r="C205" s="613"/>
      <c r="D205" s="613"/>
      <c r="E205" s="613"/>
      <c r="F205" s="613"/>
      <c r="G205" s="613"/>
      <c r="H205" s="613"/>
      <c r="I205" s="613"/>
      <c r="J205" s="613"/>
      <c r="K205" s="613"/>
      <c r="L205" s="613"/>
      <c r="M205" s="613"/>
      <c r="N205" s="613"/>
      <c r="O205" s="613"/>
    </row>
    <row r="206" spans="1:15">
      <c r="A206" s="613"/>
      <c r="B206" s="613"/>
      <c r="C206" s="613"/>
      <c r="D206" s="613"/>
      <c r="E206" s="613"/>
      <c r="F206" s="613"/>
      <c r="G206" s="613"/>
      <c r="H206" s="613"/>
      <c r="I206" s="613"/>
      <c r="J206" s="613"/>
      <c r="K206" s="613"/>
      <c r="L206" s="613"/>
      <c r="M206" s="613"/>
      <c r="N206" s="613"/>
      <c r="O206" s="613"/>
    </row>
    <row r="207" spans="1:15">
      <c r="A207" s="613"/>
      <c r="B207" s="613"/>
      <c r="C207" s="613"/>
      <c r="D207" s="613"/>
      <c r="E207" s="613"/>
      <c r="F207" s="613"/>
      <c r="G207" s="613"/>
      <c r="H207" s="613"/>
      <c r="I207" s="613"/>
      <c r="J207" s="613"/>
      <c r="K207" s="613"/>
      <c r="L207" s="613"/>
      <c r="M207" s="613"/>
      <c r="N207" s="613"/>
      <c r="O207" s="613"/>
    </row>
    <row r="208" spans="1:15">
      <c r="A208" s="613"/>
      <c r="B208" s="613"/>
      <c r="C208" s="613"/>
      <c r="D208" s="613"/>
      <c r="E208" s="613"/>
      <c r="F208" s="613"/>
      <c r="G208" s="613"/>
      <c r="H208" s="613"/>
      <c r="I208" s="613"/>
      <c r="J208" s="613"/>
      <c r="K208" s="613"/>
      <c r="L208" s="613"/>
      <c r="M208" s="613"/>
      <c r="N208" s="613"/>
      <c r="O208" s="613"/>
    </row>
    <row r="209" spans="1:15">
      <c r="A209" s="613"/>
      <c r="B209" s="613"/>
      <c r="C209" s="613"/>
      <c r="D209" s="613"/>
      <c r="E209" s="613"/>
      <c r="F209" s="613"/>
      <c r="G209" s="613"/>
      <c r="H209" s="613"/>
      <c r="I209" s="613"/>
      <c r="J209" s="613"/>
      <c r="K209" s="613"/>
      <c r="L209" s="613"/>
      <c r="M209" s="613"/>
      <c r="N209" s="613"/>
      <c r="O209" s="613"/>
    </row>
    <row r="210" spans="1:15">
      <c r="A210" s="613"/>
      <c r="B210" s="613"/>
      <c r="C210" s="613"/>
      <c r="D210" s="613"/>
      <c r="E210" s="613"/>
      <c r="F210" s="613"/>
      <c r="G210" s="613"/>
      <c r="H210" s="613"/>
      <c r="I210" s="613"/>
      <c r="J210" s="613"/>
      <c r="K210" s="613"/>
      <c r="L210" s="613"/>
      <c r="M210" s="613"/>
      <c r="N210" s="613"/>
      <c r="O210" s="613"/>
    </row>
    <row r="211" spans="1:15">
      <c r="A211" s="613"/>
      <c r="B211" s="613"/>
      <c r="C211" s="613"/>
      <c r="D211" s="613"/>
      <c r="E211" s="613"/>
      <c r="F211" s="613"/>
      <c r="G211" s="613"/>
      <c r="H211" s="613"/>
      <c r="I211" s="613"/>
      <c r="J211" s="613"/>
      <c r="K211" s="613"/>
      <c r="L211" s="613"/>
      <c r="M211" s="613"/>
      <c r="N211" s="613"/>
      <c r="O211" s="613"/>
    </row>
    <row r="212" spans="1:15">
      <c r="A212" s="613"/>
      <c r="B212" s="613"/>
      <c r="C212" s="613"/>
      <c r="D212" s="613"/>
      <c r="E212" s="613"/>
      <c r="F212" s="613"/>
      <c r="G212" s="613"/>
      <c r="H212" s="613"/>
      <c r="I212" s="613"/>
      <c r="J212" s="613"/>
      <c r="K212" s="613"/>
      <c r="L212" s="613"/>
      <c r="M212" s="613"/>
      <c r="N212" s="613"/>
      <c r="O212" s="613"/>
    </row>
    <row r="213" spans="1:15">
      <c r="A213" s="613"/>
      <c r="B213" s="613"/>
      <c r="C213" s="613"/>
      <c r="D213" s="613"/>
      <c r="E213" s="613"/>
      <c r="F213" s="613"/>
      <c r="G213" s="613"/>
      <c r="H213" s="613"/>
      <c r="I213" s="613"/>
      <c r="J213" s="613"/>
      <c r="K213" s="613"/>
      <c r="L213" s="613"/>
      <c r="M213" s="613"/>
      <c r="N213" s="613"/>
      <c r="O213" s="613"/>
    </row>
    <row r="214" spans="1:15">
      <c r="A214" s="613"/>
      <c r="B214" s="613"/>
      <c r="C214" s="613"/>
      <c r="D214" s="613"/>
      <c r="E214" s="613"/>
      <c r="F214" s="613"/>
      <c r="G214" s="613"/>
      <c r="H214" s="613"/>
      <c r="I214" s="613"/>
      <c r="J214" s="613"/>
      <c r="K214" s="613"/>
      <c r="L214" s="613"/>
      <c r="M214" s="613"/>
      <c r="N214" s="613"/>
      <c r="O214" s="613"/>
    </row>
    <row r="215" spans="1:15">
      <c r="A215" s="613"/>
      <c r="B215" s="613"/>
      <c r="C215" s="613"/>
      <c r="D215" s="613"/>
      <c r="E215" s="613"/>
      <c r="F215" s="613"/>
      <c r="G215" s="613"/>
      <c r="H215" s="613"/>
      <c r="I215" s="613"/>
      <c r="J215" s="613"/>
      <c r="K215" s="613"/>
      <c r="L215" s="613"/>
      <c r="M215" s="613"/>
      <c r="N215" s="613"/>
      <c r="O215" s="613"/>
    </row>
    <row r="216" spans="1:15">
      <c r="A216" s="613"/>
      <c r="B216" s="613"/>
      <c r="C216" s="613"/>
      <c r="D216" s="613"/>
      <c r="E216" s="613"/>
      <c r="F216" s="613"/>
      <c r="G216" s="613"/>
      <c r="H216" s="613"/>
      <c r="I216" s="613"/>
      <c r="J216" s="613"/>
      <c r="K216" s="613"/>
      <c r="L216" s="613"/>
      <c r="M216" s="613"/>
      <c r="N216" s="613"/>
      <c r="O216" s="613"/>
    </row>
    <row r="217" spans="1:15">
      <c r="A217" s="613"/>
      <c r="B217" s="613"/>
      <c r="C217" s="613"/>
      <c r="D217" s="613"/>
      <c r="E217" s="613"/>
      <c r="F217" s="613"/>
      <c r="G217" s="613"/>
      <c r="H217" s="613"/>
      <c r="I217" s="613"/>
      <c r="J217" s="613"/>
      <c r="K217" s="613"/>
      <c r="L217" s="613"/>
      <c r="M217" s="613"/>
      <c r="N217" s="613"/>
      <c r="O217" s="613"/>
    </row>
    <row r="218" spans="1:15">
      <c r="A218" s="613"/>
      <c r="B218" s="613"/>
      <c r="C218" s="613"/>
      <c r="D218" s="613"/>
      <c r="E218" s="613"/>
      <c r="F218" s="613"/>
      <c r="G218" s="613"/>
      <c r="H218" s="613"/>
      <c r="I218" s="613"/>
      <c r="J218" s="613"/>
      <c r="K218" s="613"/>
      <c r="L218" s="613"/>
      <c r="M218" s="613"/>
      <c r="N218" s="613"/>
      <c r="O218" s="613"/>
    </row>
    <row r="219" spans="1:15">
      <c r="A219" s="613"/>
      <c r="B219" s="613"/>
      <c r="C219" s="613"/>
      <c r="D219" s="613"/>
      <c r="E219" s="613"/>
      <c r="F219" s="613"/>
      <c r="G219" s="613"/>
      <c r="H219" s="613"/>
      <c r="I219" s="613"/>
      <c r="J219" s="613"/>
      <c r="K219" s="613"/>
      <c r="L219" s="613"/>
      <c r="M219" s="613"/>
      <c r="N219" s="613"/>
      <c r="O219" s="613"/>
    </row>
    <row r="220" spans="1:15">
      <c r="A220" s="613"/>
      <c r="B220" s="613"/>
      <c r="C220" s="613"/>
      <c r="D220" s="613"/>
      <c r="E220" s="613"/>
      <c r="F220" s="613"/>
      <c r="G220" s="613"/>
      <c r="H220" s="613"/>
      <c r="I220" s="613"/>
      <c r="J220" s="613"/>
      <c r="K220" s="613"/>
      <c r="L220" s="613"/>
      <c r="M220" s="613"/>
      <c r="N220" s="613"/>
      <c r="O220" s="613"/>
    </row>
    <row r="221" spans="1:15">
      <c r="A221" s="613"/>
      <c r="B221" s="613"/>
      <c r="C221" s="613"/>
      <c r="D221" s="613"/>
      <c r="E221" s="613"/>
      <c r="F221" s="613"/>
      <c r="G221" s="613"/>
      <c r="H221" s="613"/>
      <c r="I221" s="613"/>
      <c r="J221" s="613"/>
      <c r="K221" s="613"/>
      <c r="L221" s="613"/>
      <c r="M221" s="613"/>
      <c r="N221" s="613"/>
      <c r="O221" s="613"/>
    </row>
    <row r="222" spans="1:15">
      <c r="A222" s="613"/>
      <c r="B222" s="613"/>
      <c r="C222" s="613"/>
      <c r="D222" s="613"/>
      <c r="E222" s="613"/>
      <c r="F222" s="613"/>
      <c r="G222" s="613"/>
      <c r="H222" s="613"/>
      <c r="I222" s="613"/>
      <c r="J222" s="613"/>
      <c r="K222" s="613"/>
      <c r="L222" s="613"/>
      <c r="M222" s="613"/>
      <c r="N222" s="613"/>
      <c r="O222" s="613"/>
    </row>
    <row r="223" spans="1:15">
      <c r="A223" s="613"/>
      <c r="B223" s="613"/>
      <c r="C223" s="613"/>
      <c r="D223" s="613"/>
      <c r="E223" s="613"/>
      <c r="F223" s="613"/>
      <c r="G223" s="613"/>
      <c r="H223" s="613"/>
      <c r="I223" s="613"/>
      <c r="J223" s="613"/>
      <c r="K223" s="613"/>
      <c r="L223" s="613"/>
      <c r="M223" s="613"/>
      <c r="N223" s="613"/>
      <c r="O223" s="613"/>
    </row>
    <row r="224" spans="1:15">
      <c r="A224" s="613"/>
      <c r="B224" s="613"/>
      <c r="C224" s="613"/>
      <c r="D224" s="613"/>
      <c r="E224" s="613"/>
      <c r="F224" s="613"/>
      <c r="G224" s="613"/>
      <c r="H224" s="613"/>
      <c r="I224" s="613"/>
      <c r="J224" s="613"/>
      <c r="K224" s="613"/>
      <c r="L224" s="613"/>
      <c r="M224" s="613"/>
      <c r="N224" s="613"/>
      <c r="O224" s="613"/>
    </row>
    <row r="225" spans="1:15">
      <c r="A225" s="613"/>
      <c r="B225" s="613"/>
      <c r="C225" s="613"/>
      <c r="D225" s="613"/>
      <c r="E225" s="613"/>
      <c r="F225" s="613"/>
      <c r="G225" s="613"/>
      <c r="H225" s="613"/>
      <c r="I225" s="613"/>
      <c r="J225" s="613"/>
      <c r="K225" s="613"/>
      <c r="L225" s="613"/>
      <c r="M225" s="613"/>
      <c r="N225" s="613"/>
      <c r="O225" s="613"/>
    </row>
    <row r="226" spans="1:15">
      <c r="A226" s="613"/>
      <c r="B226" s="613"/>
      <c r="C226" s="613"/>
      <c r="D226" s="613"/>
      <c r="E226" s="613"/>
      <c r="F226" s="613"/>
      <c r="G226" s="613"/>
      <c r="H226" s="613"/>
      <c r="I226" s="613"/>
      <c r="J226" s="613"/>
      <c r="K226" s="613"/>
      <c r="L226" s="613"/>
      <c r="M226" s="613"/>
      <c r="N226" s="613"/>
      <c r="O226" s="613"/>
    </row>
    <row r="227" spans="1:15">
      <c r="A227" s="613"/>
      <c r="B227" s="613"/>
      <c r="C227" s="613"/>
      <c r="D227" s="613"/>
      <c r="E227" s="613"/>
      <c r="F227" s="613"/>
      <c r="G227" s="613"/>
      <c r="H227" s="613"/>
      <c r="I227" s="613"/>
      <c r="J227" s="613"/>
      <c r="K227" s="613"/>
      <c r="L227" s="613"/>
      <c r="M227" s="613"/>
      <c r="N227" s="613"/>
      <c r="O227" s="613"/>
    </row>
    <row r="228" spans="1:15">
      <c r="A228" s="613"/>
      <c r="B228" s="613"/>
      <c r="C228" s="613"/>
      <c r="D228" s="613"/>
      <c r="E228" s="613"/>
      <c r="F228" s="613"/>
      <c r="G228" s="613"/>
      <c r="H228" s="613"/>
      <c r="I228" s="613"/>
      <c r="J228" s="613"/>
      <c r="K228" s="613"/>
      <c r="L228" s="613"/>
      <c r="M228" s="613"/>
      <c r="N228" s="613"/>
      <c r="O228" s="613"/>
    </row>
    <row r="229" spans="1:15">
      <c r="A229" s="613"/>
      <c r="B229" s="613"/>
      <c r="C229" s="613"/>
      <c r="D229" s="613"/>
      <c r="E229" s="613"/>
      <c r="F229" s="613"/>
      <c r="G229" s="613"/>
      <c r="H229" s="613"/>
      <c r="I229" s="613"/>
      <c r="J229" s="613"/>
      <c r="K229" s="613"/>
      <c r="L229" s="613"/>
      <c r="M229" s="613"/>
      <c r="N229" s="613"/>
      <c r="O229" s="613"/>
    </row>
    <row r="230" spans="1:15">
      <c r="A230" s="613"/>
      <c r="B230" s="613"/>
      <c r="C230" s="613"/>
      <c r="D230" s="613"/>
      <c r="E230" s="613"/>
      <c r="F230" s="613"/>
      <c r="G230" s="613"/>
      <c r="H230" s="613"/>
      <c r="I230" s="613"/>
      <c r="J230" s="613"/>
      <c r="K230" s="613"/>
      <c r="L230" s="613"/>
      <c r="M230" s="613"/>
      <c r="N230" s="613"/>
      <c r="O230" s="613"/>
    </row>
    <row r="231" spans="1:15">
      <c r="A231" s="613"/>
      <c r="B231" s="613"/>
      <c r="C231" s="613"/>
      <c r="D231" s="613"/>
      <c r="E231" s="613"/>
      <c r="F231" s="613"/>
      <c r="G231" s="613"/>
      <c r="H231" s="613"/>
      <c r="I231" s="613"/>
      <c r="J231" s="613"/>
      <c r="K231" s="613"/>
      <c r="L231" s="613"/>
      <c r="M231" s="613"/>
      <c r="N231" s="613"/>
      <c r="O231" s="613"/>
    </row>
    <row r="232" spans="1:15">
      <c r="A232" s="613"/>
      <c r="B232" s="613"/>
      <c r="C232" s="613"/>
      <c r="D232" s="613"/>
      <c r="E232" s="613"/>
      <c r="F232" s="613"/>
      <c r="G232" s="613"/>
      <c r="H232" s="613"/>
      <c r="I232" s="613"/>
      <c r="J232" s="613"/>
      <c r="K232" s="613"/>
      <c r="L232" s="613"/>
      <c r="M232" s="613"/>
      <c r="N232" s="613"/>
      <c r="O232" s="613"/>
    </row>
    <row r="233" spans="1:15">
      <c r="A233" s="613"/>
      <c r="B233" s="613"/>
      <c r="C233" s="613"/>
      <c r="D233" s="613"/>
      <c r="E233" s="613"/>
      <c r="F233" s="613"/>
      <c r="G233" s="613"/>
      <c r="H233" s="613"/>
      <c r="I233" s="613"/>
      <c r="J233" s="613"/>
      <c r="K233" s="613"/>
      <c r="L233" s="613"/>
      <c r="M233" s="613"/>
      <c r="N233" s="613"/>
      <c r="O233" s="613"/>
    </row>
    <row r="234" spans="1:15">
      <c r="A234" s="613"/>
      <c r="B234" s="613"/>
      <c r="C234" s="613"/>
      <c r="D234" s="613"/>
      <c r="E234" s="613"/>
      <c r="F234" s="613"/>
      <c r="G234" s="613"/>
      <c r="H234" s="613"/>
      <c r="I234" s="613"/>
      <c r="J234" s="613"/>
      <c r="K234" s="613"/>
      <c r="L234" s="613"/>
      <c r="M234" s="613"/>
      <c r="N234" s="613"/>
      <c r="O234" s="613"/>
    </row>
    <row r="235" spans="1:15">
      <c r="A235" s="613"/>
      <c r="B235" s="613"/>
      <c r="C235" s="613"/>
      <c r="D235" s="613"/>
      <c r="E235" s="613"/>
      <c r="F235" s="613"/>
      <c r="G235" s="613"/>
      <c r="H235" s="613"/>
      <c r="I235" s="613"/>
      <c r="J235" s="613"/>
      <c r="K235" s="613"/>
      <c r="L235" s="613"/>
      <c r="M235" s="613"/>
      <c r="N235" s="613"/>
      <c r="O235" s="613"/>
    </row>
    <row r="236" spans="1:15">
      <c r="A236" s="613"/>
      <c r="B236" s="613"/>
      <c r="C236" s="613"/>
      <c r="D236" s="613"/>
      <c r="E236" s="613"/>
      <c r="F236" s="613"/>
      <c r="G236" s="613"/>
      <c r="H236" s="613"/>
      <c r="I236" s="613"/>
      <c r="J236" s="613"/>
      <c r="K236" s="613"/>
      <c r="L236" s="613"/>
      <c r="M236" s="613"/>
      <c r="N236" s="613"/>
      <c r="O236" s="613"/>
    </row>
    <row r="237" spans="1:15">
      <c r="A237" s="613"/>
      <c r="B237" s="613"/>
      <c r="C237" s="613"/>
      <c r="D237" s="613"/>
      <c r="E237" s="613"/>
      <c r="F237" s="613"/>
      <c r="G237" s="613"/>
      <c r="H237" s="613"/>
      <c r="I237" s="613"/>
      <c r="J237" s="613"/>
      <c r="K237" s="613"/>
      <c r="L237" s="613"/>
      <c r="M237" s="613"/>
      <c r="N237" s="613"/>
      <c r="O237" s="613"/>
    </row>
    <row r="238" spans="1:15">
      <c r="A238" s="613"/>
      <c r="B238" s="613"/>
      <c r="C238" s="613"/>
      <c r="D238" s="613"/>
      <c r="E238" s="613"/>
      <c r="F238" s="613"/>
      <c r="G238" s="613"/>
      <c r="H238" s="613"/>
      <c r="I238" s="613"/>
      <c r="J238" s="613"/>
      <c r="K238" s="613"/>
      <c r="L238" s="613"/>
      <c r="M238" s="613"/>
      <c r="N238" s="613"/>
      <c r="O238" s="613"/>
    </row>
    <row r="239" spans="1:15">
      <c r="A239" s="613"/>
      <c r="B239" s="613"/>
      <c r="C239" s="613"/>
      <c r="D239" s="613"/>
      <c r="E239" s="613"/>
      <c r="F239" s="613"/>
      <c r="G239" s="613"/>
      <c r="H239" s="613"/>
      <c r="I239" s="613"/>
      <c r="J239" s="613"/>
      <c r="K239" s="613"/>
      <c r="L239" s="613"/>
      <c r="M239" s="613"/>
      <c r="N239" s="613"/>
      <c r="O239" s="613"/>
    </row>
    <row r="240" spans="1:15">
      <c r="A240" s="613"/>
      <c r="B240" s="613"/>
      <c r="C240" s="613"/>
      <c r="D240" s="613"/>
      <c r="E240" s="613"/>
      <c r="F240" s="613"/>
      <c r="G240" s="613"/>
      <c r="H240" s="613"/>
      <c r="I240" s="613"/>
      <c r="J240" s="613"/>
      <c r="K240" s="613"/>
      <c r="L240" s="613"/>
      <c r="M240" s="613"/>
      <c r="N240" s="613"/>
      <c r="O240" s="613"/>
    </row>
    <row r="241" spans="1:15">
      <c r="A241" s="613"/>
      <c r="B241" s="613"/>
      <c r="C241" s="613"/>
      <c r="D241" s="613"/>
      <c r="E241" s="613"/>
      <c r="F241" s="613"/>
      <c r="G241" s="613"/>
      <c r="H241" s="613"/>
      <c r="I241" s="613"/>
      <c r="J241" s="613"/>
      <c r="K241" s="613"/>
      <c r="L241" s="613"/>
      <c r="M241" s="613"/>
      <c r="N241" s="613"/>
      <c r="O241" s="613"/>
    </row>
    <row r="242" spans="1:15">
      <c r="A242" s="613"/>
      <c r="B242" s="613"/>
      <c r="C242" s="613"/>
      <c r="D242" s="613"/>
      <c r="E242" s="613"/>
      <c r="F242" s="613"/>
      <c r="G242" s="613"/>
      <c r="H242" s="613"/>
      <c r="I242" s="613"/>
      <c r="J242" s="613"/>
      <c r="K242" s="613"/>
      <c r="L242" s="613"/>
      <c r="M242" s="613"/>
      <c r="N242" s="613"/>
      <c r="O242" s="613"/>
    </row>
    <row r="243" spans="1:15">
      <c r="A243" s="613"/>
      <c r="B243" s="613"/>
      <c r="C243" s="613"/>
      <c r="D243" s="613"/>
      <c r="E243" s="613"/>
      <c r="F243" s="613"/>
      <c r="G243" s="613"/>
      <c r="H243" s="613"/>
      <c r="I243" s="613"/>
      <c r="J243" s="613"/>
      <c r="K243" s="613"/>
      <c r="L243" s="613"/>
      <c r="M243" s="613"/>
      <c r="N243" s="613"/>
      <c r="O243" s="613"/>
    </row>
    <row r="244" spans="1:15">
      <c r="A244" s="613"/>
      <c r="B244" s="613"/>
      <c r="C244" s="613"/>
      <c r="D244" s="613"/>
      <c r="E244" s="613"/>
      <c r="F244" s="613"/>
      <c r="G244" s="613"/>
      <c r="H244" s="613"/>
      <c r="I244" s="613"/>
      <c r="J244" s="613"/>
      <c r="K244" s="613"/>
      <c r="L244" s="613"/>
      <c r="M244" s="613"/>
      <c r="N244" s="613"/>
      <c r="O244" s="613"/>
    </row>
    <row r="245" spans="1:15">
      <c r="A245" s="613"/>
      <c r="B245" s="613"/>
      <c r="C245" s="613"/>
      <c r="D245" s="613"/>
      <c r="E245" s="613"/>
      <c r="F245" s="613"/>
      <c r="G245" s="613"/>
      <c r="H245" s="613"/>
      <c r="I245" s="613"/>
      <c r="J245" s="613"/>
      <c r="K245" s="613"/>
      <c r="L245" s="613"/>
      <c r="M245" s="613"/>
      <c r="N245" s="613"/>
      <c r="O245" s="613"/>
    </row>
    <row r="246" spans="1:15">
      <c r="A246" s="613"/>
      <c r="B246" s="613"/>
      <c r="C246" s="613"/>
      <c r="D246" s="613"/>
      <c r="E246" s="613"/>
      <c r="F246" s="613"/>
      <c r="G246" s="613"/>
      <c r="H246" s="613"/>
      <c r="I246" s="613"/>
      <c r="J246" s="613"/>
      <c r="K246" s="613"/>
      <c r="L246" s="613"/>
      <c r="M246" s="613"/>
      <c r="N246" s="613"/>
      <c r="O246" s="613"/>
    </row>
    <row r="247" spans="1:15">
      <c r="A247" s="613"/>
      <c r="B247" s="613"/>
      <c r="C247" s="613"/>
      <c r="D247" s="613"/>
      <c r="E247" s="613"/>
      <c r="F247" s="613"/>
      <c r="G247" s="613"/>
      <c r="H247" s="613"/>
      <c r="I247" s="613"/>
      <c r="J247" s="613"/>
      <c r="K247" s="613"/>
      <c r="L247" s="613"/>
      <c r="M247" s="613"/>
      <c r="N247" s="613"/>
      <c r="O247" s="613"/>
    </row>
    <row r="248" spans="1:15">
      <c r="A248" s="613"/>
      <c r="B248" s="613"/>
      <c r="C248" s="613"/>
      <c r="D248" s="613"/>
      <c r="E248" s="613"/>
      <c r="F248" s="613"/>
      <c r="G248" s="613"/>
      <c r="H248" s="613"/>
      <c r="I248" s="613"/>
      <c r="J248" s="613"/>
      <c r="K248" s="613"/>
      <c r="L248" s="613"/>
      <c r="M248" s="613"/>
      <c r="N248" s="613"/>
      <c r="O248" s="613"/>
    </row>
    <row r="249" spans="1:15">
      <c r="A249" s="613"/>
      <c r="B249" s="613"/>
      <c r="C249" s="613"/>
      <c r="D249" s="613"/>
      <c r="E249" s="613"/>
      <c r="F249" s="613"/>
      <c r="G249" s="613"/>
      <c r="H249" s="613"/>
      <c r="I249" s="613"/>
      <c r="J249" s="613"/>
      <c r="K249" s="613"/>
      <c r="L249" s="613"/>
      <c r="M249" s="613"/>
      <c r="N249" s="613"/>
      <c r="O249" s="613"/>
    </row>
    <row r="250" spans="1:15">
      <c r="A250" s="613"/>
      <c r="B250" s="613"/>
      <c r="C250" s="613"/>
      <c r="D250" s="613"/>
      <c r="E250" s="613"/>
      <c r="F250" s="613"/>
      <c r="G250" s="613"/>
      <c r="H250" s="613"/>
      <c r="I250" s="613"/>
      <c r="J250" s="613"/>
      <c r="K250" s="613"/>
      <c r="L250" s="613"/>
      <c r="M250" s="613"/>
      <c r="N250" s="613"/>
      <c r="O250" s="613"/>
    </row>
    <row r="251" spans="1:15">
      <c r="A251" s="613"/>
      <c r="B251" s="613"/>
      <c r="C251" s="613"/>
      <c r="D251" s="613"/>
      <c r="E251" s="613"/>
      <c r="F251" s="613"/>
      <c r="G251" s="613"/>
      <c r="H251" s="613"/>
      <c r="I251" s="613"/>
      <c r="J251" s="613"/>
      <c r="K251" s="613"/>
      <c r="L251" s="613"/>
      <c r="M251" s="613"/>
      <c r="N251" s="613"/>
      <c r="O251" s="613"/>
    </row>
    <row r="252" spans="1:15">
      <c r="A252" s="613"/>
      <c r="B252" s="613"/>
      <c r="C252" s="613"/>
      <c r="D252" s="613"/>
      <c r="E252" s="613"/>
      <c r="F252" s="613"/>
      <c r="G252" s="613"/>
      <c r="H252" s="613"/>
      <c r="I252" s="613"/>
      <c r="J252" s="613"/>
      <c r="K252" s="613"/>
      <c r="L252" s="613"/>
      <c r="M252" s="613"/>
      <c r="N252" s="613"/>
      <c r="O252" s="613"/>
    </row>
    <row r="253" spans="1:15">
      <c r="A253" s="613"/>
      <c r="B253" s="613"/>
      <c r="C253" s="613"/>
      <c r="D253" s="613"/>
      <c r="E253" s="613"/>
      <c r="F253" s="613"/>
      <c r="G253" s="613"/>
      <c r="H253" s="613"/>
      <c r="I253" s="613"/>
      <c r="J253" s="613"/>
      <c r="K253" s="613"/>
      <c r="L253" s="613"/>
      <c r="M253" s="613"/>
      <c r="N253" s="613"/>
      <c r="O253" s="613"/>
    </row>
    <row r="254" spans="1:15">
      <c r="A254" s="613"/>
      <c r="B254" s="613"/>
      <c r="C254" s="613"/>
      <c r="D254" s="613"/>
      <c r="E254" s="613"/>
      <c r="F254" s="613"/>
      <c r="G254" s="613"/>
      <c r="H254" s="613"/>
      <c r="I254" s="613"/>
      <c r="J254" s="613"/>
      <c r="K254" s="613"/>
      <c r="L254" s="613"/>
      <c r="M254" s="613"/>
      <c r="N254" s="613"/>
      <c r="O254" s="613"/>
    </row>
    <row r="255" spans="1:15">
      <c r="A255" s="613"/>
      <c r="B255" s="613"/>
      <c r="C255" s="613"/>
      <c r="D255" s="613"/>
      <c r="E255" s="613"/>
      <c r="F255" s="613"/>
      <c r="G255" s="613"/>
      <c r="H255" s="613"/>
      <c r="I255" s="613"/>
      <c r="J255" s="613"/>
      <c r="K255" s="613"/>
      <c r="L255" s="613"/>
      <c r="M255" s="613"/>
      <c r="N255" s="613"/>
      <c r="O255" s="613"/>
    </row>
    <row r="256" spans="1:15">
      <c r="A256" s="613"/>
      <c r="B256" s="613"/>
      <c r="C256" s="613"/>
      <c r="D256" s="613"/>
      <c r="E256" s="613"/>
      <c r="F256" s="613"/>
      <c r="G256" s="613"/>
      <c r="H256" s="613"/>
      <c r="I256" s="613"/>
      <c r="J256" s="613"/>
      <c r="K256" s="613"/>
      <c r="L256" s="613"/>
      <c r="M256" s="613"/>
      <c r="N256" s="613"/>
      <c r="O256" s="613"/>
    </row>
    <row r="257" spans="1:15">
      <c r="A257" s="613"/>
      <c r="B257" s="613"/>
      <c r="C257" s="613"/>
      <c r="D257" s="613"/>
      <c r="E257" s="613"/>
      <c r="F257" s="613"/>
      <c r="G257" s="613"/>
      <c r="H257" s="613"/>
      <c r="I257" s="613"/>
      <c r="J257" s="613"/>
      <c r="K257" s="613"/>
      <c r="L257" s="613"/>
      <c r="M257" s="613"/>
      <c r="N257" s="613"/>
      <c r="O257" s="613"/>
    </row>
    <row r="258" spans="1:15">
      <c r="A258" s="613"/>
      <c r="B258" s="613"/>
      <c r="C258" s="613"/>
      <c r="D258" s="613"/>
      <c r="E258" s="613"/>
      <c r="F258" s="613"/>
      <c r="G258" s="613"/>
      <c r="H258" s="613"/>
      <c r="I258" s="613"/>
      <c r="J258" s="613"/>
      <c r="K258" s="613"/>
      <c r="L258" s="613"/>
      <c r="M258" s="613"/>
      <c r="N258" s="613"/>
      <c r="O258" s="613"/>
    </row>
    <row r="259" spans="1:15">
      <c r="A259" s="613"/>
      <c r="B259" s="613"/>
      <c r="C259" s="613"/>
      <c r="D259" s="613"/>
      <c r="E259" s="613"/>
      <c r="F259" s="613"/>
      <c r="G259" s="613"/>
      <c r="H259" s="613"/>
      <c r="I259" s="613"/>
      <c r="J259" s="613"/>
      <c r="K259" s="613"/>
      <c r="L259" s="613"/>
      <c r="M259" s="613"/>
      <c r="N259" s="613"/>
      <c r="O259" s="613"/>
    </row>
    <row r="260" spans="1:15">
      <c r="A260" s="613"/>
      <c r="B260" s="613"/>
      <c r="C260" s="613"/>
      <c r="D260" s="613"/>
      <c r="E260" s="613"/>
      <c r="F260" s="613"/>
      <c r="G260" s="613"/>
      <c r="H260" s="613"/>
      <c r="I260" s="613"/>
      <c r="J260" s="613"/>
      <c r="K260" s="613"/>
      <c r="L260" s="613"/>
      <c r="M260" s="613"/>
      <c r="N260" s="613"/>
      <c r="O260" s="613"/>
    </row>
    <row r="261" spans="1:15">
      <c r="A261" s="613"/>
      <c r="B261" s="613"/>
      <c r="C261" s="613"/>
      <c r="D261" s="613"/>
      <c r="E261" s="613"/>
      <c r="F261" s="613"/>
      <c r="G261" s="613"/>
      <c r="H261" s="613"/>
      <c r="I261" s="613"/>
      <c r="J261" s="613"/>
      <c r="K261" s="613"/>
      <c r="L261" s="613"/>
      <c r="M261" s="613"/>
      <c r="N261" s="613"/>
      <c r="O261" s="613"/>
    </row>
    <row r="262" spans="1:15">
      <c r="A262" s="613"/>
      <c r="B262" s="613"/>
      <c r="C262" s="613"/>
      <c r="D262" s="613"/>
      <c r="E262" s="613"/>
      <c r="F262" s="613"/>
      <c r="G262" s="613"/>
      <c r="H262" s="613"/>
      <c r="I262" s="613"/>
      <c r="J262" s="613"/>
      <c r="K262" s="613"/>
      <c r="L262" s="613"/>
      <c r="M262" s="613"/>
      <c r="N262" s="613"/>
      <c r="O262" s="613"/>
    </row>
    <row r="263" spans="1:15">
      <c r="A263" s="613"/>
      <c r="B263" s="613"/>
      <c r="C263" s="613"/>
      <c r="D263" s="613"/>
      <c r="E263" s="613"/>
      <c r="F263" s="613"/>
      <c r="G263" s="613"/>
      <c r="H263" s="613"/>
      <c r="I263" s="613"/>
      <c r="J263" s="613"/>
      <c r="K263" s="613"/>
      <c r="L263" s="613"/>
      <c r="M263" s="613"/>
      <c r="N263" s="613"/>
      <c r="O263" s="613"/>
    </row>
    <row r="264" spans="1:15">
      <c r="A264" s="613"/>
      <c r="B264" s="613"/>
      <c r="C264" s="613"/>
      <c r="D264" s="613"/>
      <c r="E264" s="613"/>
      <c r="F264" s="613"/>
      <c r="G264" s="613"/>
      <c r="H264" s="613"/>
      <c r="I264" s="613"/>
      <c r="J264" s="613"/>
      <c r="K264" s="613"/>
      <c r="L264" s="613"/>
      <c r="M264" s="613"/>
      <c r="N264" s="613"/>
      <c r="O264" s="613"/>
    </row>
    <row r="265" spans="1:15">
      <c r="A265" s="613"/>
      <c r="B265" s="613"/>
      <c r="C265" s="613"/>
      <c r="D265" s="613"/>
      <c r="E265" s="613"/>
      <c r="F265" s="613"/>
      <c r="G265" s="613"/>
      <c r="H265" s="613"/>
      <c r="I265" s="613"/>
      <c r="J265" s="613"/>
      <c r="K265" s="613"/>
      <c r="L265" s="613"/>
      <c r="M265" s="613"/>
      <c r="N265" s="613"/>
      <c r="O265" s="613"/>
    </row>
    <row r="266" spans="1:15">
      <c r="A266" s="613"/>
      <c r="B266" s="613"/>
      <c r="C266" s="613"/>
      <c r="D266" s="613"/>
      <c r="E266" s="613"/>
      <c r="F266" s="613"/>
      <c r="G266" s="613"/>
      <c r="H266" s="613"/>
      <c r="I266" s="613"/>
      <c r="J266" s="613"/>
      <c r="K266" s="613"/>
      <c r="L266" s="613"/>
      <c r="M266" s="613"/>
      <c r="N266" s="613"/>
      <c r="O266" s="613"/>
    </row>
    <row r="267" spans="1:15">
      <c r="A267" s="613"/>
      <c r="B267" s="613"/>
      <c r="C267" s="613"/>
      <c r="D267" s="613"/>
      <c r="E267" s="613"/>
      <c r="F267" s="613"/>
      <c r="G267" s="613"/>
      <c r="H267" s="613"/>
      <c r="I267" s="613"/>
      <c r="J267" s="613"/>
      <c r="K267" s="613"/>
      <c r="L267" s="613"/>
      <c r="M267" s="613"/>
      <c r="N267" s="613"/>
      <c r="O267" s="613"/>
    </row>
    <row r="268" spans="1:15">
      <c r="A268" s="613"/>
      <c r="B268" s="613"/>
      <c r="C268" s="613"/>
      <c r="D268" s="613"/>
      <c r="E268" s="613"/>
      <c r="F268" s="613"/>
      <c r="G268" s="613"/>
      <c r="H268" s="613"/>
      <c r="I268" s="613"/>
      <c r="J268" s="613"/>
      <c r="K268" s="613"/>
      <c r="L268" s="613"/>
      <c r="M268" s="613"/>
      <c r="N268" s="613"/>
      <c r="O268" s="613"/>
    </row>
    <row r="269" spans="1:15">
      <c r="A269" s="613"/>
      <c r="B269" s="613"/>
      <c r="C269" s="613"/>
      <c r="D269" s="613"/>
      <c r="E269" s="613"/>
      <c r="F269" s="613"/>
      <c r="G269" s="613"/>
      <c r="H269" s="613"/>
      <c r="I269" s="613"/>
      <c r="J269" s="613"/>
      <c r="K269" s="613"/>
      <c r="L269" s="613"/>
      <c r="M269" s="613"/>
      <c r="N269" s="613"/>
      <c r="O269" s="613"/>
    </row>
    <row r="270" spans="1:15">
      <c r="A270" s="613"/>
      <c r="B270" s="613"/>
      <c r="C270" s="613"/>
      <c r="D270" s="613"/>
      <c r="E270" s="613"/>
      <c r="F270" s="613"/>
      <c r="G270" s="613"/>
      <c r="H270" s="613"/>
      <c r="I270" s="613"/>
      <c r="J270" s="613"/>
      <c r="K270" s="613"/>
      <c r="L270" s="613"/>
      <c r="M270" s="613"/>
      <c r="N270" s="613"/>
      <c r="O270" s="613"/>
    </row>
    <row r="271" spans="1:15">
      <c r="A271" s="613"/>
      <c r="B271" s="613"/>
      <c r="C271" s="613"/>
      <c r="D271" s="613"/>
      <c r="E271" s="613"/>
      <c r="F271" s="613"/>
      <c r="G271" s="613"/>
      <c r="H271" s="613"/>
      <c r="I271" s="613"/>
      <c r="J271" s="613"/>
      <c r="K271" s="613"/>
      <c r="L271" s="613"/>
      <c r="M271" s="613"/>
      <c r="N271" s="613"/>
      <c r="O271" s="613"/>
    </row>
    <row r="272" spans="1:15">
      <c r="A272" s="613"/>
      <c r="B272" s="613"/>
      <c r="C272" s="613"/>
      <c r="D272" s="613"/>
      <c r="E272" s="613"/>
      <c r="F272" s="613"/>
      <c r="G272" s="613"/>
      <c r="H272" s="613"/>
      <c r="I272" s="613"/>
      <c r="J272" s="613"/>
      <c r="K272" s="613"/>
      <c r="L272" s="613"/>
      <c r="M272" s="613"/>
      <c r="N272" s="613"/>
      <c r="O272" s="613"/>
    </row>
    <row r="273" spans="1:15">
      <c r="A273" s="613"/>
      <c r="B273" s="613"/>
      <c r="C273" s="613"/>
      <c r="D273" s="613"/>
      <c r="E273" s="613"/>
      <c r="F273" s="613"/>
      <c r="G273" s="613"/>
      <c r="H273" s="613"/>
      <c r="I273" s="613"/>
      <c r="J273" s="613"/>
      <c r="K273" s="613"/>
      <c r="L273" s="613"/>
      <c r="M273" s="613"/>
      <c r="N273" s="613"/>
      <c r="O273" s="613"/>
    </row>
    <row r="274" spans="1:15">
      <c r="A274" s="613"/>
      <c r="B274" s="613"/>
      <c r="C274" s="613"/>
      <c r="D274" s="613"/>
      <c r="E274" s="613"/>
      <c r="F274" s="613"/>
      <c r="G274" s="613"/>
      <c r="H274" s="613"/>
      <c r="I274" s="613"/>
      <c r="J274" s="613"/>
      <c r="K274" s="613"/>
      <c r="L274" s="613"/>
      <c r="M274" s="613"/>
      <c r="N274" s="613"/>
      <c r="O274" s="613"/>
    </row>
    <row r="275" spans="1:15">
      <c r="A275" s="613"/>
      <c r="B275" s="613"/>
      <c r="C275" s="613"/>
      <c r="D275" s="613"/>
      <c r="E275" s="613"/>
      <c r="F275" s="613"/>
      <c r="G275" s="613"/>
      <c r="H275" s="613"/>
      <c r="I275" s="613"/>
      <c r="J275" s="613"/>
      <c r="K275" s="613"/>
      <c r="L275" s="613"/>
      <c r="M275" s="613"/>
      <c r="N275" s="613"/>
      <c r="O275" s="613"/>
    </row>
    <row r="276" spans="1:15">
      <c r="A276" s="613"/>
      <c r="B276" s="613"/>
      <c r="C276" s="613"/>
      <c r="D276" s="613"/>
      <c r="E276" s="613"/>
      <c r="F276" s="613"/>
      <c r="G276" s="613"/>
      <c r="H276" s="613"/>
      <c r="I276" s="613"/>
      <c r="J276" s="613"/>
      <c r="K276" s="613"/>
      <c r="L276" s="613"/>
      <c r="M276" s="613"/>
      <c r="N276" s="613"/>
      <c r="O276" s="613"/>
    </row>
    <row r="277" spans="1:15">
      <c r="A277" s="613"/>
      <c r="B277" s="613"/>
      <c r="C277" s="613"/>
      <c r="D277" s="613"/>
      <c r="E277" s="613"/>
      <c r="F277" s="613"/>
      <c r="G277" s="613"/>
      <c r="H277" s="613"/>
      <c r="I277" s="613"/>
      <c r="J277" s="613"/>
      <c r="K277" s="613"/>
      <c r="L277" s="613"/>
      <c r="M277" s="613"/>
      <c r="N277" s="613"/>
      <c r="O277" s="613"/>
    </row>
    <row r="278" spans="1:15">
      <c r="A278" s="613"/>
      <c r="B278" s="613"/>
      <c r="C278" s="613"/>
      <c r="D278" s="613"/>
      <c r="E278" s="613"/>
      <c r="F278" s="613"/>
      <c r="G278" s="613"/>
      <c r="H278" s="613"/>
      <c r="I278" s="613"/>
      <c r="J278" s="613"/>
      <c r="K278" s="613"/>
      <c r="L278" s="613"/>
      <c r="M278" s="613"/>
      <c r="N278" s="613"/>
      <c r="O278" s="613"/>
    </row>
    <row r="279" spans="1:15">
      <c r="A279" s="613"/>
      <c r="B279" s="613"/>
      <c r="C279" s="613"/>
      <c r="D279" s="613"/>
      <c r="E279" s="613"/>
      <c r="F279" s="613"/>
      <c r="G279" s="613"/>
      <c r="H279" s="613"/>
      <c r="I279" s="613"/>
      <c r="J279" s="613"/>
      <c r="K279" s="613"/>
      <c r="L279" s="613"/>
      <c r="M279" s="613"/>
      <c r="N279" s="613"/>
      <c r="O279" s="613"/>
    </row>
    <row r="280" spans="1:15">
      <c r="A280" s="613"/>
      <c r="B280" s="613"/>
      <c r="C280" s="613"/>
      <c r="D280" s="613"/>
      <c r="E280" s="613"/>
      <c r="F280" s="613"/>
      <c r="G280" s="613"/>
      <c r="H280" s="613"/>
      <c r="I280" s="613"/>
      <c r="J280" s="613"/>
      <c r="K280" s="613"/>
      <c r="L280" s="613"/>
      <c r="M280" s="613"/>
      <c r="N280" s="613"/>
      <c r="O280" s="613"/>
    </row>
    <row r="281" spans="1:15">
      <c r="A281" s="613"/>
      <c r="B281" s="613"/>
      <c r="C281" s="613"/>
      <c r="D281" s="613"/>
      <c r="E281" s="613"/>
      <c r="F281" s="613"/>
      <c r="G281" s="613"/>
      <c r="H281" s="613"/>
      <c r="I281" s="613"/>
      <c r="J281" s="613"/>
      <c r="K281" s="613"/>
      <c r="L281" s="613"/>
      <c r="M281" s="613"/>
      <c r="N281" s="613"/>
      <c r="O281" s="613"/>
    </row>
    <row r="282" spans="1:15">
      <c r="A282" s="613"/>
      <c r="B282" s="613"/>
      <c r="C282" s="613"/>
      <c r="D282" s="613"/>
      <c r="E282" s="613"/>
      <c r="F282" s="613"/>
      <c r="G282" s="613"/>
      <c r="H282" s="613"/>
      <c r="I282" s="613"/>
      <c r="J282" s="613"/>
      <c r="K282" s="613"/>
      <c r="L282" s="613"/>
      <c r="M282" s="613"/>
      <c r="N282" s="613"/>
      <c r="O282" s="613"/>
    </row>
    <row r="283" spans="1:15">
      <c r="A283" s="613"/>
      <c r="B283" s="613"/>
      <c r="C283" s="613"/>
      <c r="D283" s="613"/>
      <c r="E283" s="613"/>
      <c r="F283" s="613"/>
      <c r="G283" s="613"/>
      <c r="H283" s="613"/>
      <c r="I283" s="613"/>
      <c r="J283" s="613"/>
      <c r="K283" s="613"/>
      <c r="L283" s="613"/>
      <c r="M283" s="613"/>
      <c r="N283" s="613"/>
      <c r="O283" s="613"/>
    </row>
    <row r="284" spans="1:15">
      <c r="A284" s="613"/>
      <c r="B284" s="613"/>
      <c r="C284" s="613"/>
      <c r="D284" s="613"/>
      <c r="E284" s="613"/>
      <c r="F284" s="613"/>
      <c r="G284" s="613"/>
      <c r="H284" s="613"/>
      <c r="I284" s="613"/>
      <c r="J284" s="613"/>
      <c r="K284" s="613"/>
      <c r="L284" s="613"/>
      <c r="M284" s="613"/>
      <c r="N284" s="613"/>
      <c r="O284" s="613"/>
    </row>
    <row r="285" spans="1:15">
      <c r="A285" s="613"/>
      <c r="B285" s="613"/>
      <c r="C285" s="613"/>
      <c r="D285" s="613"/>
      <c r="E285" s="613"/>
      <c r="F285" s="613"/>
      <c r="G285" s="613"/>
      <c r="H285" s="613"/>
      <c r="I285" s="613"/>
      <c r="J285" s="613"/>
      <c r="K285" s="613"/>
      <c r="L285" s="613"/>
      <c r="M285" s="613"/>
      <c r="N285" s="613"/>
      <c r="O285" s="613"/>
    </row>
    <row r="286" spans="1:15">
      <c r="A286" s="613"/>
      <c r="B286" s="613"/>
      <c r="C286" s="613"/>
      <c r="D286" s="613"/>
      <c r="E286" s="613"/>
      <c r="F286" s="613"/>
      <c r="G286" s="613"/>
      <c r="H286" s="613"/>
      <c r="I286" s="613"/>
      <c r="J286" s="613"/>
      <c r="K286" s="613"/>
      <c r="L286" s="613"/>
      <c r="M286" s="613"/>
      <c r="N286" s="613"/>
      <c r="O286" s="613"/>
    </row>
    <row r="287" spans="1:15">
      <c r="A287" s="613"/>
      <c r="B287" s="613"/>
      <c r="C287" s="613"/>
      <c r="D287" s="613"/>
      <c r="E287" s="613"/>
      <c r="F287" s="613"/>
      <c r="G287" s="613"/>
      <c r="H287" s="613"/>
      <c r="I287" s="613"/>
      <c r="J287" s="613"/>
      <c r="K287" s="613"/>
      <c r="L287" s="613"/>
      <c r="M287" s="613"/>
      <c r="N287" s="613"/>
      <c r="O287" s="613"/>
    </row>
    <row r="288" spans="1:15">
      <c r="A288" s="613"/>
      <c r="B288" s="613"/>
      <c r="C288" s="613"/>
      <c r="D288" s="613"/>
      <c r="E288" s="613"/>
      <c r="F288" s="613"/>
      <c r="G288" s="613"/>
      <c r="H288" s="613"/>
      <c r="I288" s="613"/>
      <c r="J288" s="613"/>
      <c r="K288" s="613"/>
      <c r="L288" s="613"/>
      <c r="M288" s="613"/>
      <c r="N288" s="613"/>
      <c r="O288" s="613"/>
    </row>
    <row r="289" spans="1:15">
      <c r="A289" s="613"/>
      <c r="B289" s="613"/>
      <c r="C289" s="613"/>
      <c r="D289" s="613"/>
      <c r="E289" s="613"/>
      <c r="F289" s="613"/>
      <c r="G289" s="613"/>
      <c r="H289" s="613"/>
      <c r="I289" s="613"/>
      <c r="J289" s="613"/>
      <c r="K289" s="613"/>
      <c r="L289" s="613"/>
      <c r="M289" s="613"/>
      <c r="N289" s="613"/>
      <c r="O289" s="613"/>
    </row>
    <row r="290" spans="1:15">
      <c r="A290" s="613"/>
      <c r="B290" s="613"/>
      <c r="C290" s="613"/>
      <c r="D290" s="613"/>
      <c r="E290" s="613"/>
      <c r="F290" s="613"/>
      <c r="G290" s="613"/>
      <c r="H290" s="613"/>
      <c r="I290" s="613"/>
      <c r="J290" s="613"/>
      <c r="K290" s="613"/>
      <c r="L290" s="613"/>
      <c r="M290" s="613"/>
      <c r="N290" s="613"/>
      <c r="O290" s="613"/>
    </row>
    <row r="291" spans="1:15">
      <c r="A291" s="613"/>
      <c r="B291" s="613"/>
      <c r="C291" s="613"/>
      <c r="D291" s="613"/>
      <c r="E291" s="613"/>
      <c r="F291" s="613"/>
      <c r="G291" s="613"/>
      <c r="H291" s="613"/>
      <c r="I291" s="613"/>
      <c r="J291" s="613"/>
      <c r="K291" s="613"/>
      <c r="L291" s="613"/>
      <c r="M291" s="613"/>
      <c r="N291" s="613"/>
      <c r="O291" s="613"/>
    </row>
    <row r="292" spans="1:15">
      <c r="A292" s="613"/>
      <c r="B292" s="613"/>
      <c r="C292" s="613"/>
      <c r="D292" s="613"/>
      <c r="E292" s="613"/>
      <c r="F292" s="613"/>
      <c r="G292" s="613"/>
      <c r="H292" s="613"/>
      <c r="I292" s="613"/>
      <c r="J292" s="613"/>
      <c r="K292" s="613"/>
      <c r="L292" s="613"/>
      <c r="M292" s="613"/>
      <c r="N292" s="613"/>
      <c r="O292" s="613"/>
    </row>
    <row r="293" spans="1:15">
      <c r="A293" s="613"/>
      <c r="B293" s="613"/>
      <c r="C293" s="613"/>
      <c r="D293" s="613"/>
      <c r="E293" s="613"/>
      <c r="F293" s="613"/>
      <c r="G293" s="613"/>
      <c r="H293" s="613"/>
      <c r="I293" s="613"/>
      <c r="J293" s="613"/>
      <c r="K293" s="613"/>
      <c r="L293" s="613"/>
      <c r="M293" s="613"/>
      <c r="N293" s="613"/>
      <c r="O293" s="613"/>
    </row>
    <row r="294" spans="1:15">
      <c r="A294" s="613"/>
      <c r="B294" s="613"/>
      <c r="C294" s="613"/>
      <c r="D294" s="613"/>
      <c r="E294" s="613"/>
      <c r="F294" s="613"/>
      <c r="G294" s="613"/>
      <c r="H294" s="613"/>
      <c r="I294" s="613"/>
      <c r="J294" s="613"/>
      <c r="K294" s="613"/>
      <c r="L294" s="613"/>
      <c r="M294" s="613"/>
      <c r="N294" s="613"/>
      <c r="O294" s="613"/>
    </row>
    <row r="295" spans="1:15">
      <c r="A295" s="613"/>
      <c r="B295" s="613"/>
      <c r="C295" s="613"/>
      <c r="D295" s="613"/>
      <c r="E295" s="613"/>
      <c r="F295" s="613"/>
      <c r="G295" s="613"/>
      <c r="H295" s="613"/>
      <c r="I295" s="613"/>
      <c r="J295" s="613"/>
      <c r="K295" s="613"/>
      <c r="L295" s="613"/>
      <c r="M295" s="613"/>
      <c r="N295" s="613"/>
      <c r="O295" s="613"/>
    </row>
    <row r="296" spans="1:15">
      <c r="A296" s="613"/>
      <c r="B296" s="613"/>
      <c r="C296" s="613"/>
      <c r="D296" s="613"/>
      <c r="E296" s="613"/>
      <c r="F296" s="613"/>
      <c r="G296" s="613"/>
      <c r="H296" s="613"/>
      <c r="I296" s="613"/>
      <c r="J296" s="613"/>
      <c r="K296" s="613"/>
      <c r="L296" s="613"/>
      <c r="M296" s="613"/>
      <c r="N296" s="613"/>
      <c r="O296" s="613"/>
    </row>
    <row r="297" spans="1:15">
      <c r="A297" s="613"/>
      <c r="B297" s="613"/>
      <c r="C297" s="613"/>
      <c r="D297" s="613"/>
      <c r="E297" s="613"/>
      <c r="F297" s="613"/>
      <c r="G297" s="613"/>
      <c r="H297" s="613"/>
      <c r="I297" s="613"/>
      <c r="J297" s="613"/>
      <c r="K297" s="613"/>
      <c r="L297" s="613"/>
      <c r="M297" s="613"/>
      <c r="N297" s="613"/>
      <c r="O297" s="613"/>
    </row>
    <row r="298" spans="1:15">
      <c r="A298" s="613"/>
      <c r="B298" s="613"/>
      <c r="C298" s="613"/>
      <c r="D298" s="613"/>
      <c r="E298" s="613"/>
      <c r="F298" s="613"/>
      <c r="G298" s="613"/>
      <c r="H298" s="613"/>
      <c r="I298" s="613"/>
      <c r="J298" s="613"/>
      <c r="K298" s="613"/>
      <c r="L298" s="613"/>
      <c r="M298" s="613"/>
      <c r="N298" s="613"/>
      <c r="O298" s="613"/>
    </row>
    <row r="299" spans="1:15">
      <c r="A299" s="613"/>
      <c r="B299" s="613"/>
      <c r="C299" s="613"/>
      <c r="D299" s="613"/>
      <c r="E299" s="613"/>
      <c r="F299" s="613"/>
      <c r="G299" s="613"/>
      <c r="H299" s="613"/>
      <c r="I299" s="613"/>
      <c r="J299" s="613"/>
      <c r="K299" s="613"/>
      <c r="L299" s="613"/>
      <c r="M299" s="613"/>
      <c r="N299" s="613"/>
      <c r="O299" s="613"/>
    </row>
  </sheetData>
  <mergeCells count="119">
    <mergeCell ref="B20:C20"/>
    <mergeCell ref="B28:C28"/>
    <mergeCell ref="B36:C36"/>
    <mergeCell ref="B44:C44"/>
    <mergeCell ref="B16:C16"/>
    <mergeCell ref="B40:C40"/>
    <mergeCell ref="B24:C24"/>
    <mergeCell ref="B22:C23"/>
    <mergeCell ref="B30:C31"/>
    <mergeCell ref="B38:C39"/>
    <mergeCell ref="E33:H33"/>
    <mergeCell ref="J33:M33"/>
    <mergeCell ref="N33:N34"/>
    <mergeCell ref="O33:O34"/>
    <mergeCell ref="E34:H34"/>
    <mergeCell ref="J34:M34"/>
    <mergeCell ref="A29:A36"/>
    <mergeCell ref="N38:O39"/>
    <mergeCell ref="E39:H39"/>
    <mergeCell ref="I39:J39"/>
    <mergeCell ref="K39:M39"/>
    <mergeCell ref="N35:N36"/>
    <mergeCell ref="O35:O36"/>
    <mergeCell ref="E36:F36"/>
    <mergeCell ref="E44:F44"/>
    <mergeCell ref="E41:H41"/>
    <mergeCell ref="J41:M41"/>
    <mergeCell ref="N41:N42"/>
    <mergeCell ref="O41:O42"/>
    <mergeCell ref="E42:H42"/>
    <mergeCell ref="J42:M42"/>
    <mergeCell ref="A37:A44"/>
    <mergeCell ref="B37:C37"/>
    <mergeCell ref="D37:M37"/>
    <mergeCell ref="N37:O37"/>
    <mergeCell ref="D38:M38"/>
    <mergeCell ref="D40:M40"/>
    <mergeCell ref="N40:O40"/>
    <mergeCell ref="O43:O44"/>
    <mergeCell ref="N43:N44"/>
    <mergeCell ref="A13:A20"/>
    <mergeCell ref="N30:O31"/>
    <mergeCell ref="E31:H31"/>
    <mergeCell ref="I31:J31"/>
    <mergeCell ref="K31:M31"/>
    <mergeCell ref="B32:C32"/>
    <mergeCell ref="D32:M32"/>
    <mergeCell ref="N32:O32"/>
    <mergeCell ref="N27:N28"/>
    <mergeCell ref="O27:O28"/>
    <mergeCell ref="E28:F28"/>
    <mergeCell ref="B29:C29"/>
    <mergeCell ref="D29:M29"/>
    <mergeCell ref="N29:O29"/>
    <mergeCell ref="D30:M30"/>
    <mergeCell ref="A21:A28"/>
    <mergeCell ref="B21:C21"/>
    <mergeCell ref="D21:M21"/>
    <mergeCell ref="N21:O21"/>
    <mergeCell ref="E25:H25"/>
    <mergeCell ref="J25:M25"/>
    <mergeCell ref="N25:N26"/>
    <mergeCell ref="O25:O26"/>
    <mergeCell ref="E26:H26"/>
    <mergeCell ref="J26:M26"/>
    <mergeCell ref="N22:O23"/>
    <mergeCell ref="E23:H23"/>
    <mergeCell ref="I23:J23"/>
    <mergeCell ref="K23:M23"/>
    <mergeCell ref="D24:M24"/>
    <mergeCell ref="N24:O24"/>
    <mergeCell ref="D22:M22"/>
    <mergeCell ref="N19:N20"/>
    <mergeCell ref="O19:O20"/>
    <mergeCell ref="E20:F20"/>
    <mergeCell ref="E17:H17"/>
    <mergeCell ref="J17:M17"/>
    <mergeCell ref="N17:N18"/>
    <mergeCell ref="O17:O18"/>
    <mergeCell ref="E18:H18"/>
    <mergeCell ref="J18:M18"/>
    <mergeCell ref="D16:M16"/>
    <mergeCell ref="N16:O16"/>
    <mergeCell ref="N11:N12"/>
    <mergeCell ref="O11:O12"/>
    <mergeCell ref="E12:F12"/>
    <mergeCell ref="B13:C13"/>
    <mergeCell ref="D13:M13"/>
    <mergeCell ref="N13:O13"/>
    <mergeCell ref="D14:M14"/>
    <mergeCell ref="N14:O15"/>
    <mergeCell ref="E15:H15"/>
    <mergeCell ref="I15:J15"/>
    <mergeCell ref="K15:M15"/>
    <mergeCell ref="B14:C15"/>
    <mergeCell ref="B12:C12"/>
    <mergeCell ref="A2:O2"/>
    <mergeCell ref="B3:C3"/>
    <mergeCell ref="D3:J3"/>
    <mergeCell ref="K3:N3"/>
    <mergeCell ref="B5:C5"/>
    <mergeCell ref="D5:M5"/>
    <mergeCell ref="N5:O5"/>
    <mergeCell ref="E9:H9"/>
    <mergeCell ref="J9:M9"/>
    <mergeCell ref="N9:N10"/>
    <mergeCell ref="O9:O10"/>
    <mergeCell ref="E10:H10"/>
    <mergeCell ref="J10:M10"/>
    <mergeCell ref="A6:A12"/>
    <mergeCell ref="D6:M6"/>
    <mergeCell ref="N6:O7"/>
    <mergeCell ref="E7:H7"/>
    <mergeCell ref="I7:J7"/>
    <mergeCell ref="K7:M7"/>
    <mergeCell ref="B8:C8"/>
    <mergeCell ref="D8:M8"/>
    <mergeCell ref="N8:O8"/>
    <mergeCell ref="B6:C7"/>
  </mergeCells>
  <phoneticPr fontId="11"/>
  <conditionalFormatting sqref="B6">
    <cfRule type="cellIs" dxfId="220" priority="115" stopIfTrue="1" operator="equal">
      <formula>""</formula>
    </cfRule>
  </conditionalFormatting>
  <conditionalFormatting sqref="B14">
    <cfRule type="cellIs" dxfId="219" priority="103" stopIfTrue="1" operator="equal">
      <formula>""</formula>
    </cfRule>
  </conditionalFormatting>
  <conditionalFormatting sqref="B22">
    <cfRule type="cellIs" dxfId="218" priority="93" stopIfTrue="1" operator="equal">
      <formula>""</formula>
    </cfRule>
  </conditionalFormatting>
  <conditionalFormatting sqref="B30">
    <cfRule type="cellIs" dxfId="217" priority="83" stopIfTrue="1" operator="equal">
      <formula>""</formula>
    </cfRule>
  </conditionalFormatting>
  <conditionalFormatting sqref="B38">
    <cfRule type="cellIs" dxfId="216" priority="73" stopIfTrue="1" operator="equal">
      <formula>""</formula>
    </cfRule>
  </conditionalFormatting>
  <conditionalFormatting sqref="C9:C11">
    <cfRule type="cellIs" dxfId="215" priority="9" stopIfTrue="1" operator="equal">
      <formula>""</formula>
    </cfRule>
  </conditionalFormatting>
  <conditionalFormatting sqref="C17:C19">
    <cfRule type="cellIs" dxfId="214" priority="102" stopIfTrue="1" operator="equal">
      <formula>""</formula>
    </cfRule>
  </conditionalFormatting>
  <conditionalFormatting sqref="C25:C27">
    <cfRule type="cellIs" dxfId="213" priority="92" stopIfTrue="1" operator="equal">
      <formula>""</formula>
    </cfRule>
  </conditionalFormatting>
  <conditionalFormatting sqref="C33:C35">
    <cfRule type="cellIs" dxfId="212" priority="82" stopIfTrue="1" operator="equal">
      <formula>""</formula>
    </cfRule>
  </conditionalFormatting>
  <conditionalFormatting sqref="C41:C43">
    <cfRule type="cellIs" dxfId="211" priority="72" stopIfTrue="1" operator="equal">
      <formula>""</formula>
    </cfRule>
  </conditionalFormatting>
  <conditionalFormatting sqref="D11:D12">
    <cfRule type="cellIs" dxfId="210" priority="113" stopIfTrue="1" operator="equal">
      <formula>""</formula>
    </cfRule>
  </conditionalFormatting>
  <conditionalFormatting sqref="D19:D20">
    <cfRule type="cellIs" dxfId="209" priority="100" stopIfTrue="1" operator="equal">
      <formula>""</formula>
    </cfRule>
  </conditionalFormatting>
  <conditionalFormatting sqref="D27:D28">
    <cfRule type="cellIs" dxfId="208" priority="90" stopIfTrue="1" operator="equal">
      <formula>""</formula>
    </cfRule>
  </conditionalFormatting>
  <conditionalFormatting sqref="D35:D36">
    <cfRule type="cellIs" dxfId="207" priority="80" stopIfTrue="1" operator="equal">
      <formula>""</formula>
    </cfRule>
  </conditionalFormatting>
  <conditionalFormatting sqref="D43:D44">
    <cfRule type="cellIs" dxfId="206" priority="70" stopIfTrue="1" operator="equal">
      <formula>""</formula>
    </cfRule>
  </conditionalFormatting>
  <conditionalFormatting sqref="D7:E7">
    <cfRule type="cellIs" dxfId="205" priority="116" stopIfTrue="1" operator="equal">
      <formula>""</formula>
    </cfRule>
  </conditionalFormatting>
  <conditionalFormatting sqref="D15:E15">
    <cfRule type="cellIs" dxfId="204" priority="104" stopIfTrue="1" operator="equal">
      <formula>""</formula>
    </cfRule>
  </conditionalFormatting>
  <conditionalFormatting sqref="D23:E23">
    <cfRule type="cellIs" dxfId="203" priority="94" stopIfTrue="1" operator="equal">
      <formula>""</formula>
    </cfRule>
  </conditionalFormatting>
  <conditionalFormatting sqref="D31:E31">
    <cfRule type="cellIs" dxfId="202" priority="84" stopIfTrue="1" operator="equal">
      <formula>""</formula>
    </cfRule>
  </conditionalFormatting>
  <conditionalFormatting sqref="D39:E39">
    <cfRule type="cellIs" dxfId="201" priority="74" stopIfTrue="1" operator="equal">
      <formula>""</formula>
    </cfRule>
  </conditionalFormatting>
  <conditionalFormatting sqref="D6:J6">
    <cfRule type="cellIs" dxfId="200" priority="13" stopIfTrue="1" operator="equal">
      <formula>""</formula>
    </cfRule>
  </conditionalFormatting>
  <conditionalFormatting sqref="D14:J14">
    <cfRule type="cellIs" dxfId="199" priority="33" stopIfTrue="1" operator="equal">
      <formula>""</formula>
    </cfRule>
  </conditionalFormatting>
  <conditionalFormatting sqref="D22:J22">
    <cfRule type="cellIs" dxfId="198" priority="32" stopIfTrue="1" operator="equal">
      <formula>""</formula>
    </cfRule>
  </conditionalFormatting>
  <conditionalFormatting sqref="D30:J30">
    <cfRule type="cellIs" dxfId="197" priority="85" stopIfTrue="1" operator="equal">
      <formula>""</formula>
    </cfRule>
  </conditionalFormatting>
  <conditionalFormatting sqref="D38:J38">
    <cfRule type="cellIs" dxfId="196" priority="75" stopIfTrue="1" operator="equal">
      <formula>""</formula>
    </cfRule>
  </conditionalFormatting>
  <conditionalFormatting sqref="E10:E12">
    <cfRule type="cellIs" dxfId="195" priority="2" stopIfTrue="1" operator="equal">
      <formula>""</formula>
    </cfRule>
  </conditionalFormatting>
  <conditionalFormatting sqref="E18:E20">
    <cfRule type="cellIs" dxfId="194" priority="46" stopIfTrue="1" operator="equal">
      <formula>""</formula>
    </cfRule>
  </conditionalFormatting>
  <conditionalFormatting sqref="E26:E28">
    <cfRule type="cellIs" dxfId="193" priority="45" stopIfTrue="1" operator="equal">
      <formula>""</formula>
    </cfRule>
  </conditionalFormatting>
  <conditionalFormatting sqref="E34:E36">
    <cfRule type="cellIs" dxfId="192" priority="44" stopIfTrue="1" operator="equal">
      <formula>""</formula>
    </cfRule>
  </conditionalFormatting>
  <conditionalFormatting sqref="E42:E44">
    <cfRule type="cellIs" dxfId="191" priority="43" stopIfTrue="1" operator="equal">
      <formula>""</formula>
    </cfRule>
  </conditionalFormatting>
  <conditionalFormatting sqref="G11">
    <cfRule type="cellIs" dxfId="190" priority="4" stopIfTrue="1" operator="equal">
      <formula>""</formula>
    </cfRule>
  </conditionalFormatting>
  <conditionalFormatting sqref="G19">
    <cfRule type="cellIs" dxfId="189" priority="53" stopIfTrue="1" operator="equal">
      <formula>""</formula>
    </cfRule>
  </conditionalFormatting>
  <conditionalFormatting sqref="G27">
    <cfRule type="cellIs" dxfId="188" priority="51" stopIfTrue="1" operator="equal">
      <formula>""</formula>
    </cfRule>
  </conditionalFormatting>
  <conditionalFormatting sqref="G35">
    <cfRule type="cellIs" dxfId="187" priority="49" stopIfTrue="1" operator="equal">
      <formula>""</formula>
    </cfRule>
  </conditionalFormatting>
  <conditionalFormatting sqref="G43">
    <cfRule type="cellIs" dxfId="186" priority="47" stopIfTrue="1" operator="equal">
      <formula>""</formula>
    </cfRule>
  </conditionalFormatting>
  <conditionalFormatting sqref="I9">
    <cfRule type="cellIs" dxfId="185" priority="6" stopIfTrue="1" operator="equal">
      <formula>""</formula>
    </cfRule>
  </conditionalFormatting>
  <conditionalFormatting sqref="I17">
    <cfRule type="cellIs" dxfId="184" priority="97" stopIfTrue="1" operator="equal">
      <formula>""</formula>
    </cfRule>
  </conditionalFormatting>
  <conditionalFormatting sqref="I25">
    <cfRule type="cellIs" dxfId="183" priority="87" stopIfTrue="1" operator="equal">
      <formula>""</formula>
    </cfRule>
  </conditionalFormatting>
  <conditionalFormatting sqref="I33">
    <cfRule type="cellIs" dxfId="182" priority="77" stopIfTrue="1" operator="equal">
      <formula>""</formula>
    </cfRule>
  </conditionalFormatting>
  <conditionalFormatting sqref="I41">
    <cfRule type="cellIs" dxfId="181" priority="67" stopIfTrue="1" operator="equal">
      <formula>""</formula>
    </cfRule>
  </conditionalFormatting>
  <conditionalFormatting sqref="J10:J11">
    <cfRule type="cellIs" dxfId="180" priority="1" stopIfTrue="1" operator="equal">
      <formula>""</formula>
    </cfRule>
  </conditionalFormatting>
  <conditionalFormatting sqref="J18:J19">
    <cfRule type="cellIs" dxfId="179" priority="63" stopIfTrue="1" operator="equal">
      <formula>""</formula>
    </cfRule>
  </conditionalFormatting>
  <conditionalFormatting sqref="J26:J27">
    <cfRule type="cellIs" dxfId="178" priority="61" stopIfTrue="1" operator="equal">
      <formula>""</formula>
    </cfRule>
  </conditionalFormatting>
  <conditionalFormatting sqref="J34:J35">
    <cfRule type="cellIs" dxfId="177" priority="59" stopIfTrue="1" operator="equal">
      <formula>""</formula>
    </cfRule>
  </conditionalFormatting>
  <conditionalFormatting sqref="J42:J43">
    <cfRule type="cellIs" dxfId="176" priority="57" stopIfTrue="1" operator="equal">
      <formula>""</formula>
    </cfRule>
  </conditionalFormatting>
  <conditionalFormatting sqref="K7">
    <cfRule type="cellIs" dxfId="175" priority="107" stopIfTrue="1" operator="equal">
      <formula>""</formula>
    </cfRule>
  </conditionalFormatting>
  <conditionalFormatting sqref="K15">
    <cfRule type="cellIs" dxfId="174" priority="96" stopIfTrue="1" operator="equal">
      <formula>""</formula>
    </cfRule>
  </conditionalFormatting>
  <conditionalFormatting sqref="K23">
    <cfRule type="cellIs" dxfId="173" priority="86" stopIfTrue="1" operator="equal">
      <formula>""</formula>
    </cfRule>
  </conditionalFormatting>
  <conditionalFormatting sqref="K31">
    <cfRule type="cellIs" dxfId="172" priority="76" stopIfTrue="1" operator="equal">
      <formula>""</formula>
    </cfRule>
  </conditionalFormatting>
  <conditionalFormatting sqref="K39">
    <cfRule type="cellIs" dxfId="171" priority="66" stopIfTrue="1" operator="equal">
      <formula>""</formula>
    </cfRule>
  </conditionalFormatting>
  <conditionalFormatting sqref="L11">
    <cfRule type="cellIs" dxfId="170" priority="7" stopIfTrue="1" operator="equal">
      <formula>""</formula>
    </cfRule>
  </conditionalFormatting>
  <conditionalFormatting sqref="L19">
    <cfRule type="cellIs" dxfId="169" priority="98" stopIfTrue="1" operator="equal">
      <formula>""</formula>
    </cfRule>
  </conditionalFormatting>
  <conditionalFormatting sqref="L27">
    <cfRule type="cellIs" dxfId="168" priority="88" stopIfTrue="1" operator="equal">
      <formula>""</formula>
    </cfRule>
  </conditionalFormatting>
  <conditionalFormatting sqref="L35">
    <cfRule type="cellIs" dxfId="167" priority="78" stopIfTrue="1" operator="equal">
      <formula>""</formula>
    </cfRule>
  </conditionalFormatting>
  <conditionalFormatting sqref="L43">
    <cfRule type="cellIs" dxfId="166" priority="68" stopIfTrue="1" operator="equal">
      <formula>""</formula>
    </cfRule>
  </conditionalFormatting>
  <conditionalFormatting sqref="N6">
    <cfRule type="cellIs" dxfId="165" priority="12" stopIfTrue="1" operator="equal">
      <formula>""</formula>
    </cfRule>
  </conditionalFormatting>
  <conditionalFormatting sqref="N9">
    <cfRule type="cellIs" dxfId="164" priority="42" operator="equal">
      <formula>""</formula>
    </cfRule>
  </conditionalFormatting>
  <conditionalFormatting sqref="N11">
    <cfRule type="cellIs" dxfId="163" priority="65" operator="equal">
      <formula>""</formula>
    </cfRule>
  </conditionalFormatting>
  <conditionalFormatting sqref="N14">
    <cfRule type="cellIs" dxfId="162" priority="101" stopIfTrue="1" operator="equal">
      <formula>""</formula>
    </cfRule>
  </conditionalFormatting>
  <conditionalFormatting sqref="N17">
    <cfRule type="cellIs" dxfId="161" priority="30" operator="equal">
      <formula>""</formula>
    </cfRule>
  </conditionalFormatting>
  <conditionalFormatting sqref="N19">
    <cfRule type="cellIs" dxfId="160" priority="31" operator="equal">
      <formula>""</formula>
    </cfRule>
  </conditionalFormatting>
  <conditionalFormatting sqref="N22">
    <cfRule type="cellIs" dxfId="159" priority="91" stopIfTrue="1" operator="equal">
      <formula>""</formula>
    </cfRule>
  </conditionalFormatting>
  <conditionalFormatting sqref="N25">
    <cfRule type="cellIs" dxfId="158" priority="28" operator="equal">
      <formula>""</formula>
    </cfRule>
  </conditionalFormatting>
  <conditionalFormatting sqref="N27">
    <cfRule type="cellIs" dxfId="157" priority="29" operator="equal">
      <formula>""</formula>
    </cfRule>
  </conditionalFormatting>
  <conditionalFormatting sqref="N30">
    <cfRule type="cellIs" dxfId="156" priority="81" stopIfTrue="1" operator="equal">
      <formula>""</formula>
    </cfRule>
  </conditionalFormatting>
  <conditionalFormatting sqref="N33">
    <cfRule type="cellIs" dxfId="155" priority="26" operator="equal">
      <formula>""</formula>
    </cfRule>
  </conditionalFormatting>
  <conditionalFormatting sqref="N35">
    <cfRule type="cellIs" dxfId="154" priority="27" operator="equal">
      <formula>""</formula>
    </cfRule>
  </conditionalFormatting>
  <conditionalFormatting sqref="N38">
    <cfRule type="cellIs" dxfId="153" priority="71" stopIfTrue="1" operator="equal">
      <formula>""</formula>
    </cfRule>
  </conditionalFormatting>
  <conditionalFormatting sqref="N41">
    <cfRule type="cellIs" dxfId="152" priority="24" operator="equal">
      <formula>""</formula>
    </cfRule>
  </conditionalFormatting>
  <conditionalFormatting sqref="N43">
    <cfRule type="cellIs" dxfId="151" priority="25" operator="equal">
      <formula>""</formula>
    </cfRule>
  </conditionalFormatting>
  <dataValidations count="2">
    <dataValidation imeMode="hiragana" allowBlank="1" showInputMessage="1" showErrorMessage="1" sqref="E42:E44 K7 E34:E36 F22:J22 F6:J6 I41 D6:E7 J42:J43 L43 D38:E39 B14 D11:D12 C17:C19 K15 J34:J35 B22 N14 C9:C11 D14:E15 G43 I17 L19 N6 D19:D20 C25:C27 K23 J18:J19 B30 N22 G19 D22:E23 E18:E20 I25 L27 F14:J14 D27:D28 C33:C35 K31 J26:J27 B38 N30 G27 F30:J30 E26:E28 I33 L35 D30:E31 D35:D36 C41:C43 K39 D43:D44 B6 N38 G35 F38:J38 G11 E10:E12 I9 L11 J10:J11" xr:uid="{00000000-0002-0000-1300-000000000000}"/>
    <dataValidation type="list" allowBlank="1" showInputMessage="1" showErrorMessage="1" sqref="N9:N12 N17:N20 N25:N28 N33:N36 N41:N44" xr:uid="{00000000-0002-0000-1300-000001000000}">
      <formula1>"✔"</formula1>
    </dataValidation>
  </dataValidations>
  <printOptions horizontalCentered="1"/>
  <pageMargins left="0.31496062992125984" right="0.31496062992125984" top="0.35433070866141736" bottom="0.35433070866141736" header="0.31496062992125984" footer="0.31496062992125984"/>
  <pageSetup paperSize="9" scale="51" orientation="portrait" r:id="rId1"/>
  <headerFooter>
    <oddFooter>&amp;R&amp;14&amp;K01+000(令和７年７月１日以降に申請する訓練科から適用)</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U65"/>
  <sheetViews>
    <sheetView view="pageBreakPreview" topLeftCell="A17" zoomScale="55" zoomScaleNormal="70" zoomScaleSheetLayoutView="55" workbookViewId="0">
      <selection activeCell="Y39" sqref="Y39"/>
    </sheetView>
  </sheetViews>
  <sheetFormatPr defaultRowHeight="26.1" customHeight="1"/>
  <cols>
    <col min="1" max="1" width="5.625" style="775" customWidth="1"/>
    <col min="2" max="2" width="4.625" style="775" customWidth="1"/>
    <col min="3" max="3" width="20.625" style="775" customWidth="1"/>
    <col min="4" max="4" width="5.125" style="775" customWidth="1"/>
    <col min="5" max="5" width="4.5" style="775" customWidth="1"/>
    <col min="6" max="6" width="9.625" style="775" customWidth="1"/>
    <col min="7" max="7" width="3.875" style="775" customWidth="1"/>
    <col min="8" max="9" width="10.625" style="775" customWidth="1"/>
    <col min="10" max="11" width="4.5" style="775" customWidth="1"/>
    <col min="12" max="14" width="9" style="775"/>
    <col min="15" max="15" width="4.625" style="775" customWidth="1"/>
    <col min="16" max="16" width="9.625" style="775" bestFit="1" customWidth="1"/>
    <col min="17" max="17" width="15.5" style="775" customWidth="1"/>
    <col min="18" max="18" width="11" style="775" customWidth="1"/>
    <col min="19" max="19" width="1.5" style="775" customWidth="1"/>
    <col min="20" max="20" width="9" style="775"/>
    <col min="21" max="21" width="9" style="485"/>
    <col min="22" max="24" width="9" style="775"/>
    <col min="25" max="25" width="9" style="775" customWidth="1"/>
    <col min="26" max="16384" width="9" style="775"/>
  </cols>
  <sheetData>
    <row r="1" spans="1:21" s="770" customFormat="1" ht="26.1" customHeight="1">
      <c r="B1" s="771"/>
      <c r="C1" s="771"/>
      <c r="D1" s="771"/>
      <c r="E1" s="771"/>
      <c r="F1" s="772"/>
      <c r="R1" s="773" t="s">
        <v>14</v>
      </c>
      <c r="U1" s="485"/>
    </row>
    <row r="2" spans="1:21" s="770" customFormat="1" ht="15" customHeight="1">
      <c r="B2" s="771"/>
      <c r="C2" s="771"/>
      <c r="D2" s="771"/>
      <c r="E2" s="771"/>
      <c r="F2" s="772"/>
      <c r="R2" s="774"/>
      <c r="U2" s="485"/>
    </row>
    <row r="3" spans="1:21" s="770" customFormat="1" ht="26.1" customHeight="1">
      <c r="O3" s="1155">
        <v>46119</v>
      </c>
      <c r="P3" s="1155"/>
      <c r="Q3" s="1155"/>
      <c r="R3" s="1155"/>
      <c r="U3" s="485"/>
    </row>
    <row r="4" spans="1:21" ht="12" customHeight="1"/>
    <row r="5" spans="1:21" ht="32.25" customHeight="1">
      <c r="A5" s="1156" t="s">
        <v>15</v>
      </c>
      <c r="B5" s="1156"/>
      <c r="C5" s="1156"/>
      <c r="D5" s="1156"/>
      <c r="E5" s="1156"/>
      <c r="F5" s="1156"/>
      <c r="G5" s="1156"/>
      <c r="H5" s="1156"/>
      <c r="I5" s="1156"/>
      <c r="J5" s="1156"/>
      <c r="K5" s="1156"/>
      <c r="L5" s="1156"/>
      <c r="P5" s="776"/>
    </row>
    <row r="6" spans="1:21" ht="21.75" customHeight="1">
      <c r="A6" s="777"/>
      <c r="B6" s="777"/>
      <c r="C6" s="777"/>
      <c r="D6" s="777"/>
      <c r="E6" s="777"/>
      <c r="F6" s="777"/>
      <c r="G6" s="777"/>
      <c r="H6" s="777"/>
      <c r="I6" s="777"/>
      <c r="J6" s="777"/>
      <c r="K6" s="777"/>
      <c r="L6" s="777"/>
      <c r="N6" s="778"/>
    </row>
    <row r="7" spans="1:21" ht="26.1" customHeight="1">
      <c r="L7" s="770" t="s">
        <v>16</v>
      </c>
      <c r="M7" s="770"/>
      <c r="N7" s="770"/>
      <c r="O7" s="770"/>
      <c r="P7" s="770"/>
      <c r="Q7" s="770"/>
      <c r="R7" s="770"/>
    </row>
    <row r="8" spans="1:21" ht="19.5" customHeight="1">
      <c r="I8" s="779" t="s">
        <v>17</v>
      </c>
      <c r="J8" s="780" t="s">
        <v>18</v>
      </c>
      <c r="K8" s="781"/>
      <c r="L8" s="1157" t="s">
        <v>1389</v>
      </c>
      <c r="M8" s="1157"/>
      <c r="N8" s="1157"/>
      <c r="O8" s="1157"/>
      <c r="P8" s="1157"/>
      <c r="Q8" s="1157"/>
      <c r="R8" s="1157"/>
    </row>
    <row r="9" spans="1:21" ht="26.1" customHeight="1">
      <c r="I9" s="782" t="s">
        <v>19</v>
      </c>
      <c r="J9" s="1158" t="s">
        <v>1393</v>
      </c>
      <c r="K9" s="1158"/>
      <c r="L9" s="1159" t="s">
        <v>1390</v>
      </c>
      <c r="M9" s="1159"/>
      <c r="N9" s="1159"/>
      <c r="O9" s="1159"/>
      <c r="P9" s="1159"/>
      <c r="Q9" s="1159"/>
      <c r="R9" s="1159"/>
    </row>
    <row r="10" spans="1:21" ht="21" customHeight="1">
      <c r="I10" s="779" t="s">
        <v>17</v>
      </c>
      <c r="L10" s="1159" t="s">
        <v>1391</v>
      </c>
      <c r="M10" s="1159"/>
      <c r="N10" s="1159"/>
      <c r="O10" s="1159"/>
      <c r="P10" s="1159"/>
      <c r="Q10" s="1159"/>
      <c r="R10" s="1159"/>
    </row>
    <row r="11" spans="1:21" ht="26.1" customHeight="1">
      <c r="C11" s="783"/>
      <c r="D11" s="784"/>
      <c r="E11" s="784"/>
      <c r="F11" s="785"/>
      <c r="I11" s="770" t="s">
        <v>20</v>
      </c>
      <c r="K11" s="770"/>
      <c r="L11" s="1159" t="s">
        <v>623</v>
      </c>
      <c r="M11" s="1159"/>
      <c r="N11" s="1159"/>
      <c r="O11" s="1159"/>
      <c r="P11" s="1159"/>
      <c r="Q11" s="1159"/>
      <c r="R11" s="1159"/>
    </row>
    <row r="12" spans="1:21" ht="21" customHeight="1">
      <c r="C12" s="784"/>
      <c r="D12" s="784"/>
      <c r="E12" s="784"/>
      <c r="F12" s="785"/>
      <c r="I12" s="779" t="s">
        <v>17</v>
      </c>
      <c r="L12" s="1159" t="s">
        <v>1392</v>
      </c>
      <c r="M12" s="1159"/>
      <c r="N12" s="1159"/>
      <c r="O12" s="1159"/>
      <c r="P12" s="1159"/>
      <c r="Q12" s="1159"/>
      <c r="R12" s="1159"/>
    </row>
    <row r="13" spans="1:21" s="786" customFormat="1" ht="26.1" customHeight="1">
      <c r="A13" s="775"/>
      <c r="B13" s="775"/>
      <c r="C13" s="775"/>
      <c r="D13" s="775"/>
      <c r="E13" s="775"/>
      <c r="F13" s="775"/>
      <c r="G13" s="775"/>
      <c r="I13" s="770" t="s">
        <v>21</v>
      </c>
      <c r="K13" s="782"/>
      <c r="L13" s="782"/>
      <c r="M13" s="1157" t="s">
        <v>1394</v>
      </c>
      <c r="N13" s="1157"/>
      <c r="O13" s="1157"/>
      <c r="P13" s="1157"/>
      <c r="Q13" s="1157"/>
      <c r="R13" s="787"/>
      <c r="U13" s="488"/>
    </row>
    <row r="14" spans="1:21" s="780" customFormat="1" ht="17.25" customHeight="1">
      <c r="A14" s="786"/>
      <c r="B14" s="786"/>
      <c r="C14" s="786"/>
      <c r="D14" s="786"/>
      <c r="E14" s="786"/>
      <c r="F14" s="786"/>
      <c r="G14" s="775"/>
      <c r="H14" s="775"/>
      <c r="I14" s="775"/>
      <c r="J14" s="775"/>
      <c r="M14" s="788"/>
      <c r="N14" s="788"/>
      <c r="O14" s="788"/>
      <c r="P14" s="788"/>
      <c r="Q14" s="788"/>
      <c r="R14" s="788"/>
      <c r="U14" s="488"/>
    </row>
    <row r="15" spans="1:21" s="789" customFormat="1" ht="40.5" customHeight="1">
      <c r="A15" s="1160" t="s">
        <v>7</v>
      </c>
      <c r="B15" s="1160"/>
      <c r="C15" s="1160"/>
      <c r="D15" s="1160"/>
      <c r="E15" s="1160"/>
      <c r="F15" s="1160"/>
      <c r="G15" s="1160"/>
      <c r="H15" s="1160"/>
      <c r="I15" s="1160"/>
      <c r="J15" s="1160"/>
      <c r="K15" s="1161"/>
      <c r="L15" s="1161"/>
      <c r="M15" s="1161"/>
      <c r="N15" s="1161"/>
      <c r="O15" s="1161"/>
      <c r="P15" s="1161"/>
      <c r="Q15" s="1161"/>
      <c r="R15" s="1161"/>
      <c r="U15" s="790"/>
    </row>
    <row r="16" spans="1:21" ht="15" customHeight="1">
      <c r="A16" s="789"/>
      <c r="B16" s="789"/>
      <c r="C16" s="789"/>
      <c r="D16" s="789"/>
      <c r="E16" s="789"/>
      <c r="F16" s="789"/>
      <c r="P16" s="780"/>
    </row>
    <row r="17" spans="1:21" s="770" customFormat="1" ht="67.5" customHeight="1">
      <c r="A17" s="775"/>
      <c r="B17" s="791"/>
      <c r="C17" s="1162" t="s">
        <v>835</v>
      </c>
      <c r="D17" s="1162"/>
      <c r="E17" s="1162"/>
      <c r="F17" s="1162"/>
      <c r="G17" s="1162"/>
      <c r="H17" s="1162"/>
      <c r="I17" s="1162"/>
      <c r="J17" s="1162"/>
      <c r="K17" s="1162"/>
      <c r="L17" s="1162"/>
      <c r="M17" s="1162"/>
      <c r="N17" s="1162"/>
      <c r="O17" s="1162"/>
      <c r="P17" s="1162"/>
      <c r="Q17" s="1162"/>
      <c r="R17" s="791"/>
      <c r="U17" s="485"/>
    </row>
    <row r="18" spans="1:21" ht="14.25" customHeight="1"/>
    <row r="19" spans="1:21" s="770" customFormat="1" ht="20.100000000000001" customHeight="1">
      <c r="A19" s="1154" t="s">
        <v>22</v>
      </c>
      <c r="B19" s="1154"/>
      <c r="C19" s="1154"/>
      <c r="D19" s="1154"/>
      <c r="E19" s="1154"/>
      <c r="F19" s="1154"/>
      <c r="G19" s="1154"/>
      <c r="H19" s="1154"/>
      <c r="I19" s="1154"/>
      <c r="J19" s="1154"/>
      <c r="K19" s="1154"/>
      <c r="L19" s="1154"/>
      <c r="M19" s="1154"/>
      <c r="N19" s="1154"/>
      <c r="O19" s="1154"/>
      <c r="P19" s="1154"/>
      <c r="Q19" s="1154"/>
      <c r="R19" s="1154"/>
      <c r="U19" s="485"/>
    </row>
    <row r="20" spans="1:21" s="770" customFormat="1" ht="26.1" customHeight="1">
      <c r="B20" s="1150" t="s">
        <v>23</v>
      </c>
      <c r="C20" s="1150"/>
      <c r="D20" s="772" t="s">
        <v>24</v>
      </c>
      <c r="E20" s="792" t="s">
        <v>617</v>
      </c>
      <c r="F20" s="770" t="s">
        <v>25</v>
      </c>
      <c r="U20" s="485"/>
    </row>
    <row r="21" spans="1:21" s="492" customFormat="1" ht="26.1" customHeight="1">
      <c r="B21" s="770"/>
      <c r="C21" s="770"/>
      <c r="D21" s="772" t="s">
        <v>24</v>
      </c>
      <c r="E21" s="792"/>
      <c r="F21" s="770" t="s">
        <v>26</v>
      </c>
      <c r="G21" s="770"/>
      <c r="H21" s="770"/>
      <c r="I21" s="770"/>
      <c r="J21" s="770"/>
      <c r="K21" s="770"/>
      <c r="L21" s="792"/>
      <c r="M21" s="792"/>
      <c r="N21" s="770"/>
      <c r="O21" s="770"/>
      <c r="P21" s="770"/>
      <c r="Q21" s="770"/>
      <c r="U21" s="793"/>
    </row>
    <row r="22" spans="1:21" s="770" customFormat="1" ht="17.25" customHeight="1">
      <c r="B22" s="492"/>
      <c r="C22" s="492"/>
      <c r="D22" s="492"/>
      <c r="E22" s="492"/>
      <c r="G22" s="775"/>
      <c r="H22" s="500"/>
      <c r="I22" s="500"/>
      <c r="J22" s="500"/>
      <c r="U22" s="485"/>
    </row>
    <row r="23" spans="1:21" s="770" customFormat="1" ht="26.1" customHeight="1">
      <c r="B23" s="1150" t="s">
        <v>824</v>
      </c>
      <c r="C23" s="1150"/>
      <c r="D23" s="1150"/>
      <c r="E23" s="1151"/>
      <c r="F23" s="1151"/>
      <c r="G23" s="1151"/>
      <c r="H23" s="1152"/>
      <c r="I23" s="1152"/>
      <c r="J23" s="1152"/>
      <c r="K23" s="1152"/>
      <c r="L23" s="1152"/>
      <c r="N23" s="1153" t="s">
        <v>27</v>
      </c>
      <c r="O23" s="1153"/>
      <c r="P23" s="1153"/>
      <c r="Q23" s="1153"/>
      <c r="R23" s="1153"/>
      <c r="U23" s="485"/>
    </row>
    <row r="24" spans="1:21" ht="18" customHeight="1">
      <c r="B24" s="239"/>
      <c r="C24" s="1141" t="s">
        <v>28</v>
      </c>
      <c r="D24" s="1142"/>
      <c r="E24" s="239"/>
      <c r="F24" s="1136" t="s">
        <v>29</v>
      </c>
      <c r="G24" s="1137"/>
      <c r="H24" s="1137"/>
      <c r="I24" s="1137"/>
      <c r="J24" s="1137"/>
      <c r="K24" s="239"/>
      <c r="L24" s="1136" t="s">
        <v>30</v>
      </c>
      <c r="M24" s="1137"/>
      <c r="N24" s="1138"/>
      <c r="O24" s="239"/>
      <c r="P24" s="1139" t="s">
        <v>31</v>
      </c>
      <c r="Q24" s="1140"/>
      <c r="R24" s="1140"/>
    </row>
    <row r="25" spans="1:21" ht="18" customHeight="1">
      <c r="B25" s="239"/>
      <c r="C25" s="1136" t="s">
        <v>825</v>
      </c>
      <c r="D25" s="1137"/>
      <c r="E25" s="239"/>
      <c r="F25" s="1136" t="s">
        <v>32</v>
      </c>
      <c r="G25" s="1137"/>
      <c r="H25" s="1137"/>
      <c r="I25" s="1137"/>
      <c r="J25" s="1137"/>
      <c r="K25" s="239"/>
      <c r="L25" s="1136" t="s">
        <v>33</v>
      </c>
      <c r="M25" s="1137"/>
      <c r="N25" s="1138"/>
      <c r="O25" s="239"/>
      <c r="P25" s="1139" t="s">
        <v>34</v>
      </c>
      <c r="Q25" s="1140"/>
      <c r="R25" s="1140"/>
    </row>
    <row r="26" spans="1:21" ht="18" customHeight="1">
      <c r="B26" s="239"/>
      <c r="C26" s="1141" t="s">
        <v>35</v>
      </c>
      <c r="D26" s="1142"/>
      <c r="E26" s="239"/>
      <c r="F26" s="1136" t="s">
        <v>36</v>
      </c>
      <c r="G26" s="1137"/>
      <c r="H26" s="1137"/>
      <c r="I26" s="1137"/>
      <c r="J26" s="1137"/>
      <c r="K26" s="239"/>
      <c r="L26" s="1136" t="s">
        <v>37</v>
      </c>
      <c r="M26" s="1137"/>
      <c r="N26" s="1138"/>
      <c r="O26" s="239"/>
      <c r="P26" s="1139" t="s">
        <v>38</v>
      </c>
      <c r="Q26" s="1140"/>
      <c r="R26" s="1140"/>
    </row>
    <row r="27" spans="1:21" ht="18" customHeight="1">
      <c r="B27" s="239"/>
      <c r="C27" s="1136" t="s">
        <v>852</v>
      </c>
      <c r="D27" s="1137"/>
      <c r="E27" s="239"/>
      <c r="F27" s="1136" t="s">
        <v>39</v>
      </c>
      <c r="G27" s="1137"/>
      <c r="H27" s="1137"/>
      <c r="I27" s="1137"/>
      <c r="J27" s="1137"/>
      <c r="K27" s="239"/>
      <c r="L27" s="1136" t="s">
        <v>40</v>
      </c>
      <c r="M27" s="1137"/>
      <c r="N27" s="1138"/>
      <c r="O27" s="239"/>
      <c r="P27" s="1139" t="s">
        <v>41</v>
      </c>
      <c r="Q27" s="1140"/>
      <c r="R27" s="1140"/>
    </row>
    <row r="28" spans="1:21" ht="18" customHeight="1">
      <c r="B28" s="239"/>
      <c r="C28" s="1141" t="s">
        <v>42</v>
      </c>
      <c r="D28" s="1142"/>
      <c r="E28" s="239"/>
      <c r="F28" s="1136" t="s">
        <v>43</v>
      </c>
      <c r="G28" s="1137"/>
      <c r="H28" s="1137"/>
      <c r="I28" s="1137"/>
      <c r="J28" s="1137"/>
      <c r="K28" s="239"/>
      <c r="L28" s="1136" t="s">
        <v>44</v>
      </c>
      <c r="M28" s="1137"/>
      <c r="N28" s="1137"/>
      <c r="O28" s="794" t="s">
        <v>45</v>
      </c>
      <c r="P28" s="1143"/>
      <c r="Q28" s="1143"/>
      <c r="R28" s="1143"/>
      <c r="S28" s="795" t="s">
        <v>46</v>
      </c>
    </row>
    <row r="29" spans="1:21" ht="14.25" customHeight="1">
      <c r="E29" s="1144"/>
      <c r="F29" s="1144"/>
      <c r="G29" s="1144"/>
      <c r="H29" s="1144"/>
      <c r="I29" s="1144"/>
      <c r="J29" s="1144"/>
      <c r="K29" s="1144"/>
      <c r="L29" s="1144"/>
      <c r="M29" s="1144"/>
      <c r="N29" s="1144"/>
      <c r="O29" s="1144"/>
      <c r="P29" s="1144"/>
      <c r="Q29" s="1144"/>
    </row>
    <row r="30" spans="1:21" s="770" customFormat="1" ht="26.25" customHeight="1">
      <c r="C30" s="791" t="s">
        <v>47</v>
      </c>
      <c r="D30" s="796"/>
      <c r="E30" s="1145" t="s">
        <v>826</v>
      </c>
      <c r="F30" s="1145"/>
      <c r="G30" s="1145"/>
      <c r="H30" s="1145"/>
      <c r="I30" s="1145"/>
      <c r="J30" s="1145"/>
      <c r="K30" s="1145"/>
      <c r="L30" s="1145"/>
      <c r="M30" s="1145"/>
      <c r="N30" s="1145"/>
      <c r="O30" s="1145"/>
      <c r="P30" s="1145"/>
      <c r="Q30" s="1145"/>
      <c r="R30" s="1145"/>
      <c r="U30" s="485"/>
    </row>
    <row r="31" spans="1:21" s="770" customFormat="1" ht="12.75" customHeight="1">
      <c r="C31" s="791"/>
      <c r="D31" s="797"/>
      <c r="E31" s="798"/>
      <c r="F31" s="798"/>
      <c r="G31" s="798"/>
      <c r="H31" s="798"/>
      <c r="I31" s="798"/>
      <c r="J31" s="798"/>
      <c r="K31" s="798"/>
      <c r="L31" s="798"/>
      <c r="M31" s="798"/>
      <c r="N31" s="798"/>
      <c r="O31" s="798"/>
      <c r="P31" s="798"/>
      <c r="Q31" s="798"/>
      <c r="R31" s="798"/>
      <c r="U31" s="485"/>
    </row>
    <row r="32" spans="1:21" s="770" customFormat="1" ht="26.25" customHeight="1">
      <c r="C32" s="799" t="s">
        <v>48</v>
      </c>
      <c r="D32" s="796"/>
      <c r="E32" s="1146" t="s">
        <v>1151</v>
      </c>
      <c r="F32" s="1146"/>
      <c r="G32" s="1146"/>
      <c r="H32" s="1146"/>
      <c r="I32" s="1146"/>
      <c r="J32" s="1146"/>
      <c r="K32" s="1146"/>
      <c r="L32" s="1146"/>
      <c r="M32" s="1146"/>
      <c r="N32" s="1146"/>
      <c r="O32" s="1146"/>
      <c r="P32" s="1146"/>
      <c r="Q32" s="1146"/>
      <c r="R32" s="1146"/>
      <c r="U32" s="485"/>
    </row>
    <row r="33" spans="2:21" s="770" customFormat="1" ht="120.75" customHeight="1">
      <c r="C33" s="799"/>
      <c r="D33" s="791"/>
      <c r="E33" s="1146"/>
      <c r="F33" s="1146"/>
      <c r="G33" s="1146"/>
      <c r="H33" s="1146"/>
      <c r="I33" s="1146"/>
      <c r="J33" s="1146"/>
      <c r="K33" s="1146"/>
      <c r="L33" s="1146"/>
      <c r="M33" s="1146"/>
      <c r="N33" s="1146"/>
      <c r="O33" s="1146"/>
      <c r="P33" s="1146"/>
      <c r="Q33" s="1146"/>
      <c r="R33" s="1146"/>
      <c r="U33" s="485"/>
    </row>
    <row r="34" spans="2:21" s="770" customFormat="1" ht="10.5" customHeight="1">
      <c r="C34" s="771"/>
      <c r="D34" s="771"/>
      <c r="E34" s="771"/>
      <c r="F34" s="771"/>
      <c r="G34" s="771"/>
      <c r="H34" s="771"/>
      <c r="I34" s="771"/>
      <c r="J34" s="771"/>
      <c r="K34" s="771"/>
      <c r="L34" s="771"/>
      <c r="M34" s="771"/>
      <c r="N34" s="771"/>
      <c r="O34" s="771"/>
      <c r="P34" s="771"/>
      <c r="Q34" s="771"/>
      <c r="R34" s="771"/>
      <c r="U34" s="485"/>
    </row>
    <row r="35" spans="2:21" s="770" customFormat="1" ht="26.1" customHeight="1">
      <c r="B35" s="770" t="s">
        <v>49</v>
      </c>
      <c r="U35" s="485"/>
    </row>
    <row r="36" spans="2:21" s="770" customFormat="1" ht="30.75" customHeight="1">
      <c r="C36" s="770" t="s">
        <v>50</v>
      </c>
      <c r="G36" s="1147" t="s">
        <v>1395</v>
      </c>
      <c r="H36" s="1147"/>
      <c r="I36" s="1147"/>
      <c r="J36" s="1147"/>
      <c r="K36" s="1147"/>
      <c r="L36" s="1147"/>
      <c r="M36" s="1147"/>
      <c r="N36" s="1147"/>
      <c r="O36" s="1147"/>
      <c r="P36" s="1147"/>
      <c r="Q36" s="1147"/>
      <c r="R36" s="800"/>
      <c r="U36" s="485"/>
    </row>
    <row r="37" spans="2:21" s="770" customFormat="1" ht="30" customHeight="1">
      <c r="C37" s="770" t="s">
        <v>51</v>
      </c>
      <c r="F37" s="1148">
        <v>46199</v>
      </c>
      <c r="G37" s="1148"/>
      <c r="H37" s="1148"/>
      <c r="I37" s="1148"/>
      <c r="J37" s="801" t="s">
        <v>52</v>
      </c>
      <c r="K37" s="1149">
        <v>46290</v>
      </c>
      <c r="L37" s="1149"/>
      <c r="M37" s="1149"/>
      <c r="N37" s="1149"/>
      <c r="O37" s="802" t="s">
        <v>53</v>
      </c>
      <c r="P37" s="475">
        <v>3</v>
      </c>
      <c r="Q37" s="800" t="s">
        <v>54</v>
      </c>
      <c r="U37" s="485"/>
    </row>
    <row r="38" spans="2:21" s="770" customFormat="1" ht="30" customHeight="1">
      <c r="C38" s="770" t="s">
        <v>55</v>
      </c>
      <c r="F38" s="803">
        <v>15</v>
      </c>
      <c r="G38" s="771" t="s">
        <v>56</v>
      </c>
      <c r="U38" s="485"/>
    </row>
    <row r="39" spans="2:21" s="770" customFormat="1" ht="11.25" customHeight="1">
      <c r="U39" s="485"/>
    </row>
    <row r="40" spans="2:21" s="770" customFormat="1" ht="37.5" customHeight="1">
      <c r="B40" s="770" t="s">
        <v>847</v>
      </c>
      <c r="C40" s="770" t="s">
        <v>850</v>
      </c>
      <c r="F40" s="1111" t="s">
        <v>1396</v>
      </c>
      <c r="G40" s="1111"/>
      <c r="H40" s="1111"/>
      <c r="I40" s="1111"/>
      <c r="J40" s="1111"/>
      <c r="K40" s="1111"/>
      <c r="L40" s="1111"/>
      <c r="M40" s="1111"/>
      <c r="N40" s="1111"/>
      <c r="O40" s="1111"/>
      <c r="P40" s="1111"/>
      <c r="Q40" s="1111"/>
      <c r="R40" s="1111"/>
      <c r="U40" s="485"/>
    </row>
    <row r="41" spans="2:21" s="770" customFormat="1" ht="18.75">
      <c r="B41" s="1107" t="s">
        <v>57</v>
      </c>
      <c r="C41" s="1107"/>
      <c r="D41" s="1107"/>
      <c r="E41" s="804" t="s">
        <v>18</v>
      </c>
      <c r="F41" s="1108" t="s">
        <v>1397</v>
      </c>
      <c r="G41" s="805"/>
      <c r="H41" s="1110" t="s">
        <v>1398</v>
      </c>
      <c r="I41" s="1110"/>
      <c r="J41" s="1110"/>
      <c r="K41" s="1110"/>
      <c r="L41" s="1110"/>
      <c r="M41" s="1110"/>
      <c r="N41" s="1110"/>
      <c r="O41" s="1110"/>
      <c r="P41" s="1110"/>
      <c r="Q41" s="1110"/>
      <c r="R41" s="1110"/>
      <c r="T41" s="806" t="str">
        <f>LEN(H41)&amp;"文字(最大23文字)"</f>
        <v>16文字(最大23文字)</v>
      </c>
      <c r="U41" s="485"/>
    </row>
    <row r="42" spans="2:21" s="770" customFormat="1" ht="18.75">
      <c r="B42" s="1107"/>
      <c r="C42" s="1107"/>
      <c r="D42" s="1107"/>
      <c r="E42" s="804"/>
      <c r="F42" s="1109"/>
      <c r="G42" s="800"/>
      <c r="H42" s="1111" t="s">
        <v>1399</v>
      </c>
      <c r="I42" s="1111"/>
      <c r="J42" s="1111"/>
      <c r="K42" s="1111"/>
      <c r="L42" s="1111"/>
      <c r="M42" s="1111"/>
      <c r="N42" s="1111"/>
      <c r="O42" s="1111"/>
      <c r="P42" s="1111"/>
      <c r="Q42" s="1111"/>
      <c r="R42" s="1111"/>
      <c r="T42" s="806" t="str">
        <f>LEN(H42)&amp;"文字(最大23文字)"</f>
        <v>9文字(最大23文字)</v>
      </c>
      <c r="U42" s="485"/>
    </row>
    <row r="43" spans="2:21" s="770" customFormat="1" ht="13.5" customHeight="1">
      <c r="F43" s="805"/>
      <c r="G43" s="805"/>
      <c r="H43" s="805"/>
      <c r="I43" s="805"/>
      <c r="J43" s="805"/>
      <c r="K43" s="805"/>
      <c r="L43" s="805"/>
      <c r="M43" s="805"/>
      <c r="N43" s="805"/>
      <c r="O43" s="805"/>
      <c r="P43" s="805"/>
      <c r="Q43" s="805"/>
      <c r="R43" s="805"/>
      <c r="U43" s="485"/>
    </row>
    <row r="44" spans="2:21" s="770" customFormat="1" ht="30" customHeight="1">
      <c r="B44" s="770" t="s">
        <v>58</v>
      </c>
      <c r="F44" s="1135">
        <v>123456789</v>
      </c>
      <c r="G44" s="1135"/>
      <c r="H44" s="1135"/>
      <c r="I44" s="1135"/>
      <c r="J44" s="788"/>
      <c r="L44" s="807"/>
      <c r="U44" s="485"/>
    </row>
    <row r="45" spans="2:21" ht="13.5" customHeight="1"/>
    <row r="46" spans="2:21" s="770" customFormat="1" ht="30" customHeight="1">
      <c r="B46" s="770" t="s">
        <v>520</v>
      </c>
      <c r="F46" s="1135">
        <v>1234567891234</v>
      </c>
      <c r="G46" s="1135"/>
      <c r="H46" s="1135"/>
      <c r="I46" s="1135"/>
      <c r="J46" s="788"/>
      <c r="L46" s="807"/>
      <c r="U46" s="485"/>
    </row>
    <row r="47" spans="2:21" ht="13.5" customHeight="1"/>
    <row r="48" spans="2:21" ht="36.75" customHeight="1">
      <c r="B48" s="1115" t="s">
        <v>59</v>
      </c>
      <c r="C48" s="1116"/>
      <c r="D48" s="1119" t="s">
        <v>60</v>
      </c>
      <c r="E48" s="1120"/>
      <c r="F48" s="1120"/>
      <c r="G48" s="1120"/>
      <c r="H48" s="1120"/>
      <c r="I48" s="1121"/>
      <c r="J48" s="1122" t="s">
        <v>61</v>
      </c>
      <c r="K48" s="1123"/>
      <c r="L48" s="1123"/>
      <c r="M48" s="1123"/>
      <c r="N48" s="1124"/>
      <c r="O48" s="1122" t="s">
        <v>62</v>
      </c>
      <c r="P48" s="1123"/>
      <c r="Q48" s="1123"/>
      <c r="R48" s="1124"/>
    </row>
    <row r="49" spans="1:21" ht="46.5" customHeight="1">
      <c r="B49" s="1117"/>
      <c r="C49" s="1118"/>
      <c r="D49" s="1125"/>
      <c r="E49" s="1126"/>
      <c r="F49" s="1126"/>
      <c r="G49" s="1126"/>
      <c r="H49" s="1126"/>
      <c r="I49" s="1127"/>
      <c r="J49" s="1128"/>
      <c r="K49" s="1129"/>
      <c r="L49" s="1129"/>
      <c r="M49" s="1129"/>
      <c r="N49" s="1130"/>
      <c r="O49" s="1131"/>
      <c r="P49" s="1132"/>
      <c r="Q49" s="1133"/>
      <c r="R49" s="1134"/>
    </row>
    <row r="50" spans="1:21" s="770" customFormat="1" ht="15.75" customHeight="1">
      <c r="U50" s="485"/>
    </row>
    <row r="51" spans="1:21" s="770" customFormat="1" ht="26.1" customHeight="1">
      <c r="B51" s="770" t="s">
        <v>63</v>
      </c>
      <c r="U51" s="485"/>
    </row>
    <row r="52" spans="1:21" s="770" customFormat="1" ht="39.950000000000003" customHeight="1">
      <c r="B52" s="808" t="s">
        <v>64</v>
      </c>
      <c r="C52" s="805"/>
      <c r="D52" s="805"/>
      <c r="E52" s="805"/>
      <c r="F52" s="805"/>
      <c r="G52" s="805" t="s">
        <v>65</v>
      </c>
      <c r="H52" s="805"/>
      <c r="I52" s="805"/>
      <c r="J52" s="805"/>
      <c r="K52" s="805"/>
      <c r="L52" s="805"/>
      <c r="M52" s="805" t="s">
        <v>66</v>
      </c>
      <c r="N52" s="805" t="s">
        <v>67</v>
      </c>
      <c r="O52" s="805"/>
      <c r="P52" s="805"/>
      <c r="Q52" s="805"/>
      <c r="R52" s="809"/>
      <c r="U52" s="485"/>
    </row>
    <row r="53" spans="1:21" s="770" customFormat="1" ht="30" customHeight="1">
      <c r="B53" s="810"/>
      <c r="R53" s="811"/>
      <c r="U53" s="485"/>
    </row>
    <row r="54" spans="1:21" s="770" customFormat="1" ht="39.950000000000003" customHeight="1">
      <c r="B54" s="810" t="s">
        <v>68</v>
      </c>
      <c r="R54" s="811"/>
      <c r="U54" s="485"/>
    </row>
    <row r="55" spans="1:21" s="770" customFormat="1" ht="27.75" customHeight="1">
      <c r="B55" s="812"/>
      <c r="C55" s="800"/>
      <c r="D55" s="800"/>
      <c r="E55" s="800"/>
      <c r="F55" s="800"/>
      <c r="G55" s="800"/>
      <c r="H55" s="800"/>
      <c r="I55" s="800"/>
      <c r="J55" s="800"/>
      <c r="K55" s="800"/>
      <c r="L55" s="800"/>
      <c r="M55" s="800"/>
      <c r="N55" s="800"/>
      <c r="O55" s="800"/>
      <c r="P55" s="800"/>
      <c r="Q55" s="800"/>
      <c r="R55" s="813"/>
      <c r="U55" s="485"/>
    </row>
    <row r="56" spans="1:21" s="770" customFormat="1" ht="26.1" customHeight="1">
      <c r="P56" s="775"/>
      <c r="Q56" s="775"/>
      <c r="R56" s="773" t="s">
        <v>69</v>
      </c>
      <c r="S56" s="485"/>
      <c r="U56" s="485"/>
    </row>
    <row r="57" spans="1:21" ht="14.25" customHeight="1">
      <c r="A57" s="770"/>
      <c r="B57" s="770"/>
      <c r="C57" s="770"/>
      <c r="D57" s="770"/>
      <c r="E57" s="770"/>
    </row>
    <row r="58" spans="1:21" ht="26.1" customHeight="1">
      <c r="A58" s="775" t="s">
        <v>70</v>
      </c>
    </row>
    <row r="59" spans="1:21" ht="58.5" customHeight="1">
      <c r="C59" s="1112" t="s">
        <v>848</v>
      </c>
      <c r="D59" s="1112"/>
      <c r="E59" s="1113"/>
      <c r="F59" s="1113"/>
      <c r="G59" s="1113"/>
      <c r="H59" s="1113"/>
      <c r="I59" s="1113"/>
      <c r="J59" s="1113"/>
      <c r="K59" s="1113"/>
      <c r="L59" s="1113"/>
      <c r="M59" s="1113"/>
      <c r="N59" s="1113"/>
      <c r="O59" s="1113"/>
      <c r="P59" s="1113"/>
      <c r="Q59" s="1113"/>
      <c r="R59" s="1113"/>
    </row>
    <row r="60" spans="1:21" ht="29.25" customHeight="1">
      <c r="C60" s="1114"/>
      <c r="D60" s="1114"/>
      <c r="E60" s="1114"/>
      <c r="F60" s="1114"/>
      <c r="G60" s="1114"/>
      <c r="H60" s="1114"/>
      <c r="I60" s="1114"/>
      <c r="J60" s="1114"/>
      <c r="K60" s="1114"/>
      <c r="L60" s="1114"/>
      <c r="M60" s="1114"/>
      <c r="N60" s="1114"/>
      <c r="O60" s="1114"/>
      <c r="P60" s="1114"/>
      <c r="Q60" s="1114"/>
      <c r="R60" s="1114"/>
    </row>
    <row r="61" spans="1:21" ht="24.75" customHeight="1">
      <c r="C61" s="1114"/>
      <c r="D61" s="1114"/>
      <c r="E61" s="1114"/>
      <c r="F61" s="1114"/>
      <c r="G61" s="1114"/>
      <c r="H61" s="1114"/>
      <c r="I61" s="1114"/>
      <c r="J61" s="1114"/>
      <c r="K61" s="1114"/>
      <c r="L61" s="1114"/>
      <c r="M61" s="1114"/>
      <c r="N61" s="1114"/>
      <c r="O61" s="1114"/>
      <c r="P61" s="1114"/>
      <c r="Q61" s="1114"/>
      <c r="R61" s="1114"/>
    </row>
    <row r="62" spans="1:21" ht="68.25" customHeight="1">
      <c r="C62" s="1114"/>
      <c r="D62" s="1114"/>
      <c r="E62" s="1114"/>
      <c r="F62" s="1114"/>
      <c r="G62" s="1114"/>
      <c r="H62" s="1114"/>
      <c r="I62" s="1114"/>
      <c r="J62" s="1114"/>
      <c r="K62" s="1114"/>
      <c r="L62" s="1114"/>
      <c r="M62" s="1114"/>
      <c r="N62" s="1114"/>
      <c r="O62" s="1114"/>
      <c r="P62" s="1114"/>
      <c r="Q62" s="1114"/>
      <c r="R62" s="1114"/>
    </row>
    <row r="63" spans="1:21" ht="26.1" customHeight="1">
      <c r="C63" s="1114"/>
      <c r="D63" s="1114"/>
      <c r="E63" s="1114"/>
      <c r="F63" s="1114"/>
      <c r="G63" s="1114"/>
      <c r="H63" s="1114"/>
      <c r="I63" s="1114"/>
      <c r="J63" s="1114"/>
      <c r="K63" s="1114"/>
      <c r="L63" s="1114"/>
      <c r="M63" s="1114"/>
      <c r="N63" s="1114"/>
      <c r="O63" s="1114"/>
      <c r="P63" s="1114"/>
      <c r="Q63" s="1114"/>
      <c r="R63" s="1114"/>
    </row>
    <row r="64" spans="1:21" ht="26.1" customHeight="1">
      <c r="C64" s="1114"/>
      <c r="D64" s="1114"/>
      <c r="E64" s="1114"/>
      <c r="F64" s="1114"/>
      <c r="G64" s="1114"/>
      <c r="H64" s="1114"/>
      <c r="I64" s="1114"/>
      <c r="J64" s="1114"/>
      <c r="K64" s="1114"/>
      <c r="L64" s="1114"/>
      <c r="M64" s="1114"/>
      <c r="N64" s="1114"/>
      <c r="O64" s="1114"/>
      <c r="P64" s="1114"/>
      <c r="Q64" s="1114"/>
      <c r="R64" s="1114"/>
    </row>
    <row r="65" spans="3:18" ht="26.1" customHeight="1">
      <c r="C65" s="1114"/>
      <c r="D65" s="1114"/>
      <c r="E65" s="1114"/>
      <c r="F65" s="1114"/>
      <c r="G65" s="1114"/>
      <c r="H65" s="1114"/>
      <c r="I65" s="1114"/>
      <c r="J65" s="1114"/>
      <c r="K65" s="1114"/>
      <c r="L65" s="1114"/>
      <c r="M65" s="1114"/>
      <c r="N65" s="1114"/>
      <c r="O65" s="1114"/>
      <c r="P65" s="1114"/>
      <c r="Q65" s="1114"/>
      <c r="R65" s="1114"/>
    </row>
  </sheetData>
  <mergeCells count="56">
    <mergeCell ref="A19:R19"/>
    <mergeCell ref="O3:R3"/>
    <mergeCell ref="A5:L5"/>
    <mergeCell ref="L8:R8"/>
    <mergeCell ref="J9:K9"/>
    <mergeCell ref="L9:R9"/>
    <mergeCell ref="L10:R10"/>
    <mergeCell ref="L11:R11"/>
    <mergeCell ref="L12:R12"/>
    <mergeCell ref="M13:Q13"/>
    <mergeCell ref="A15:R15"/>
    <mergeCell ref="C17:Q17"/>
    <mergeCell ref="B20:C20"/>
    <mergeCell ref="B23:L23"/>
    <mergeCell ref="N23:R23"/>
    <mergeCell ref="C24:D24"/>
    <mergeCell ref="F24:J24"/>
    <mergeCell ref="L24:N24"/>
    <mergeCell ref="P24:R24"/>
    <mergeCell ref="C25:D25"/>
    <mergeCell ref="F25:J25"/>
    <mergeCell ref="L25:N25"/>
    <mergeCell ref="P25:R25"/>
    <mergeCell ref="C26:D26"/>
    <mergeCell ref="F26:J26"/>
    <mergeCell ref="L26:N26"/>
    <mergeCell ref="P26:R2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s>
  <phoneticPr fontId="11"/>
  <conditionalFormatting sqref="D30 D32">
    <cfRule type="expression" dxfId="434" priority="9">
      <formula>COUNTA($D$30,$D$32)=0</formula>
    </cfRule>
  </conditionalFormatting>
  <conditionalFormatting sqref="D49:R49">
    <cfRule type="containsBlanks" dxfId="433" priority="5">
      <formula>LEN(TRIM(D49))=0</formula>
    </cfRule>
  </conditionalFormatting>
  <conditionalFormatting sqref="F41:F42">
    <cfRule type="containsBlanks" dxfId="432" priority="1">
      <formula>LEN(TRIM(F41))=0</formula>
    </cfRule>
  </conditionalFormatting>
  <conditionalFormatting sqref="G36:Q36 H41:R42 O3 F37:I37 K37:N37 P37 F38 F40:R40 F44:I44 F46:I46">
    <cfRule type="containsBlanks" dxfId="431" priority="12">
      <formula>LEN(TRIM(F3))=0</formula>
    </cfRule>
  </conditionalFormatting>
  <conditionalFormatting sqref="G36:Q36">
    <cfRule type="expression" dxfId="430" priority="8">
      <formula>LEN(G36)&gt;40</formula>
    </cfRule>
  </conditionalFormatting>
  <conditionalFormatting sqref="H41:R42">
    <cfRule type="expression" dxfId="429" priority="6">
      <formula>LEN(H41)&gt;23</formula>
    </cfRule>
  </conditionalFormatting>
  <conditionalFormatting sqref="J9:K9">
    <cfRule type="containsBlanks" dxfId="428" priority="3">
      <formula>LEN(TRIM(J9))=0</formula>
    </cfRule>
  </conditionalFormatting>
  <conditionalFormatting sqref="L8:R12">
    <cfRule type="containsBlanks" dxfId="427" priority="4">
      <formula>LEN(TRIM(L8))=0</formula>
    </cfRule>
  </conditionalFormatting>
  <conditionalFormatting sqref="M13:Q13">
    <cfRule type="containsBlanks" dxfId="426" priority="2">
      <formula>LEN(TRIM(M13))=0</formula>
    </cfRule>
  </conditionalFormatting>
  <conditionalFormatting sqref="O24:O27 B24:B28 E24:E28 K24:K28">
    <cfRule type="expression" dxfId="425" priority="11">
      <formula>COUNTA($B$24:$B$28,$E$24:$E$28,$K$24:$K$28,$O$24:$O$27)=0</formula>
    </cfRule>
  </conditionalFormatting>
  <conditionalFormatting sqref="P28:R28">
    <cfRule type="expression" dxfId="424" priority="10">
      <formula>AND($O$27="✔",$P$28="")</formula>
    </cfRule>
  </conditionalFormatting>
  <dataValidations count="5">
    <dataValidation imeMode="fullKatakana" allowBlank="1" showInputMessage="1" showErrorMessage="1" sqref="L10:R10 L8:R8 L12:R12" xr:uid="{00000000-0002-0000-0100-000000000000}"/>
    <dataValidation imeMode="hiragana" allowBlank="1" showInputMessage="1" showErrorMessage="1" sqref="G41:R42 F40:R40 G36:Q36 P28:R28" xr:uid="{00000000-0002-0000-0100-000001000000}"/>
    <dataValidation type="list" allowBlank="1" showInputMessage="1" showErrorMessage="1" sqref="B24:B28 E24:E28 K24:K28 O24:O27 D30 D32"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P37 J9 F37:I37 K37 F38 F41" xr:uid="{00000000-0002-0000-0100-000004000000}"/>
  </dataValidations>
  <printOptions horizontalCentered="1"/>
  <pageMargins left="0.59055118110236227" right="0.59055118110236227" top="0.31496062992125984" bottom="0.39370078740157483" header="0.19685039370078741" footer="0.31496062992125984"/>
  <pageSetup paperSize="9" scale="59" fitToHeight="0" orientation="portrait" r:id="rId1"/>
  <headerFooter scaleWithDoc="0">
    <oddFooter>&amp;R&amp;10
（令和6年4月1日以降に申請する訓練科から適用）</oddFooter>
  </headerFooter>
  <rowBreaks count="1" manualBreakCount="1">
    <brk id="55" max="16383" man="1"/>
  </rowBreak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dimension ref="A1:P28"/>
  <sheetViews>
    <sheetView view="pageBreakPreview" zoomScale="80" zoomScaleNormal="100" zoomScaleSheetLayoutView="80" workbookViewId="0">
      <selection activeCell="C15" sqref="C15:E15"/>
    </sheetView>
  </sheetViews>
  <sheetFormatPr defaultColWidth="12.625" defaultRowHeight="30" customHeight="1"/>
  <cols>
    <col min="1" max="2" width="3.625" style="325" customWidth="1"/>
    <col min="3" max="15" width="5.625" style="325" customWidth="1"/>
    <col min="16" max="16" width="15.625" style="325" customWidth="1"/>
    <col min="17" max="17" width="4.625" style="325" customWidth="1"/>
    <col min="18" max="16384" width="12.625" style="325"/>
  </cols>
  <sheetData>
    <row r="1" spans="1:16" ht="20.100000000000001" customHeight="1">
      <c r="P1" s="486" t="s">
        <v>773</v>
      </c>
    </row>
    <row r="2" spans="1:16" ht="9.9499999999999993" customHeight="1">
      <c r="P2" s="486"/>
    </row>
    <row r="3" spans="1:16" ht="30" customHeight="1">
      <c r="A3" s="2303" t="s">
        <v>382</v>
      </c>
      <c r="B3" s="2303"/>
      <c r="C3" s="2303"/>
      <c r="D3" s="2303"/>
      <c r="E3" s="2303"/>
      <c r="F3" s="2303"/>
      <c r="G3" s="2303"/>
      <c r="H3" s="2303"/>
      <c r="I3" s="2303"/>
      <c r="J3" s="2303"/>
      <c r="K3" s="2303"/>
      <c r="L3" s="2303"/>
      <c r="M3" s="2303"/>
      <c r="N3" s="2303"/>
      <c r="O3" s="2303"/>
      <c r="P3" s="2303"/>
    </row>
    <row r="4" spans="1:16" ht="20.100000000000001" customHeight="1">
      <c r="A4" s="587"/>
      <c r="B4" s="587"/>
      <c r="C4" s="587"/>
      <c r="D4" s="587"/>
      <c r="E4" s="587"/>
      <c r="F4" s="587"/>
      <c r="G4" s="587"/>
      <c r="H4" s="587"/>
      <c r="I4" s="587"/>
      <c r="J4" s="587"/>
      <c r="K4" s="587"/>
      <c r="L4" s="587"/>
      <c r="M4" s="587"/>
      <c r="N4" s="587"/>
      <c r="O4" s="587"/>
      <c r="P4" s="587"/>
    </row>
    <row r="5" spans="1:16" ht="24.95" customHeight="1">
      <c r="A5" s="1883" t="s">
        <v>258</v>
      </c>
      <c r="B5" s="1883"/>
      <c r="C5" s="1883"/>
      <c r="D5" s="1883"/>
      <c r="E5" s="1883"/>
      <c r="F5" s="2304" t="str">
        <f>IF(様式1!L11="","",様式1!L11)</f>
        <v>株式会社○○○○</v>
      </c>
      <c r="G5" s="2304"/>
      <c r="H5" s="2304"/>
      <c r="I5" s="2304"/>
      <c r="J5" s="2304"/>
      <c r="K5" s="2304"/>
      <c r="L5" s="2304"/>
      <c r="M5" s="291"/>
      <c r="N5" s="291"/>
      <c r="O5" s="588" t="s">
        <v>383</v>
      </c>
      <c r="P5" s="589">
        <v>1</v>
      </c>
    </row>
    <row r="6" spans="1:16" ht="20.100000000000001" customHeight="1" thickBot="1">
      <c r="A6" s="302"/>
      <c r="B6" s="302"/>
      <c r="C6" s="302"/>
      <c r="D6" s="302"/>
      <c r="E6" s="302"/>
    </row>
    <row r="7" spans="1:16" ht="39.950000000000003" customHeight="1" thickBot="1">
      <c r="A7" s="2305" t="s">
        <v>259</v>
      </c>
      <c r="B7" s="2306"/>
      <c r="C7" s="2307"/>
      <c r="D7" s="2311" t="str">
        <f>IF(様式1!G36="","",様式1!G36)</f>
        <v>ビジネスアプリケーション基礎科</v>
      </c>
      <c r="E7" s="2312"/>
      <c r="F7" s="2312"/>
      <c r="G7" s="2312"/>
      <c r="H7" s="2312"/>
      <c r="I7" s="2312"/>
      <c r="J7" s="2312"/>
      <c r="K7" s="2312"/>
      <c r="L7" s="2312"/>
      <c r="M7" s="2312"/>
      <c r="N7" s="2312"/>
      <c r="O7" s="2312"/>
      <c r="P7" s="2313"/>
    </row>
    <row r="8" spans="1:16" ht="69.95" customHeight="1" thickBot="1">
      <c r="A8" s="2300" t="s">
        <v>384</v>
      </c>
      <c r="B8" s="2301"/>
      <c r="C8" s="2302"/>
      <c r="D8" s="2308"/>
      <c r="E8" s="2309"/>
      <c r="F8" s="2309"/>
      <c r="G8" s="2309"/>
      <c r="H8" s="2309"/>
      <c r="I8" s="2309"/>
      <c r="J8" s="2309"/>
      <c r="K8" s="2309"/>
      <c r="L8" s="2309"/>
      <c r="M8" s="2309"/>
      <c r="N8" s="2309"/>
      <c r="O8" s="2309"/>
      <c r="P8" s="2310"/>
    </row>
    <row r="9" spans="1:16" ht="20.100000000000001" customHeight="1">
      <c r="A9" s="2294" t="s">
        <v>385</v>
      </c>
      <c r="B9" s="2296" t="s">
        <v>270</v>
      </c>
      <c r="C9" s="2297"/>
      <c r="D9" s="2297"/>
      <c r="E9" s="2298"/>
      <c r="F9" s="2296" t="s">
        <v>271</v>
      </c>
      <c r="G9" s="2297"/>
      <c r="H9" s="2297"/>
      <c r="I9" s="2297"/>
      <c r="J9" s="2297"/>
      <c r="K9" s="2297"/>
      <c r="L9" s="2297"/>
      <c r="M9" s="2297"/>
      <c r="N9" s="2297"/>
      <c r="O9" s="2297"/>
      <c r="P9" s="590" t="s">
        <v>265</v>
      </c>
    </row>
    <row r="10" spans="1:16" ht="30" customHeight="1">
      <c r="A10" s="2294"/>
      <c r="B10" s="2283" t="s">
        <v>272</v>
      </c>
      <c r="C10" s="2284"/>
      <c r="D10" s="2285"/>
      <c r="E10" s="2286"/>
      <c r="F10" s="2287"/>
      <c r="G10" s="2288"/>
      <c r="H10" s="2288"/>
      <c r="I10" s="2288"/>
      <c r="J10" s="2288"/>
      <c r="K10" s="2288"/>
      <c r="L10" s="2288"/>
      <c r="M10" s="2288"/>
      <c r="N10" s="2288"/>
      <c r="O10" s="2288"/>
      <c r="P10" s="591"/>
    </row>
    <row r="11" spans="1:16" ht="30" customHeight="1">
      <c r="A11" s="2294"/>
      <c r="B11" s="2283"/>
      <c r="C11" s="2277"/>
      <c r="D11" s="2278"/>
      <c r="E11" s="2279"/>
      <c r="F11" s="2280"/>
      <c r="G11" s="2281"/>
      <c r="H11" s="2281"/>
      <c r="I11" s="2281"/>
      <c r="J11" s="2281"/>
      <c r="K11" s="2281"/>
      <c r="L11" s="2281"/>
      <c r="M11" s="2281"/>
      <c r="N11" s="2281"/>
      <c r="O11" s="2299"/>
      <c r="P11" s="592"/>
    </row>
    <row r="12" spans="1:16" ht="30" customHeight="1">
      <c r="A12" s="2294"/>
      <c r="B12" s="2283"/>
      <c r="C12" s="2277"/>
      <c r="D12" s="2278"/>
      <c r="E12" s="2279"/>
      <c r="F12" s="2280"/>
      <c r="G12" s="2281"/>
      <c r="H12" s="2281"/>
      <c r="I12" s="2281"/>
      <c r="J12" s="2281"/>
      <c r="K12" s="2281"/>
      <c r="L12" s="2281"/>
      <c r="M12" s="2281"/>
      <c r="N12" s="2281"/>
      <c r="O12" s="2299"/>
      <c r="P12" s="592"/>
    </row>
    <row r="13" spans="1:16" ht="30" customHeight="1">
      <c r="A13" s="2294"/>
      <c r="B13" s="2283"/>
      <c r="C13" s="2277"/>
      <c r="D13" s="2278"/>
      <c r="E13" s="2279"/>
      <c r="F13" s="2280"/>
      <c r="G13" s="2281"/>
      <c r="H13" s="2281"/>
      <c r="I13" s="2281"/>
      <c r="J13" s="2281"/>
      <c r="K13" s="2281"/>
      <c r="L13" s="2281"/>
      <c r="M13" s="2281"/>
      <c r="N13" s="2281"/>
      <c r="O13" s="2299"/>
      <c r="P13" s="592"/>
    </row>
    <row r="14" spans="1:16" ht="30" customHeight="1">
      <c r="A14" s="2294"/>
      <c r="B14" s="2283"/>
      <c r="C14" s="2277"/>
      <c r="D14" s="2278"/>
      <c r="E14" s="2279"/>
      <c r="F14" s="2280"/>
      <c r="G14" s="2281"/>
      <c r="H14" s="2281"/>
      <c r="I14" s="2281"/>
      <c r="J14" s="2281"/>
      <c r="K14" s="2281"/>
      <c r="L14" s="2281"/>
      <c r="M14" s="2281"/>
      <c r="N14" s="2281"/>
      <c r="O14" s="2299"/>
      <c r="P14" s="592"/>
    </row>
    <row r="15" spans="1:16" ht="30" customHeight="1">
      <c r="A15" s="2294"/>
      <c r="B15" s="2283"/>
      <c r="C15" s="2277"/>
      <c r="D15" s="2278"/>
      <c r="E15" s="2279"/>
      <c r="F15" s="2280"/>
      <c r="G15" s="2281"/>
      <c r="H15" s="2281"/>
      <c r="I15" s="2281"/>
      <c r="J15" s="2281"/>
      <c r="K15" s="2281"/>
      <c r="L15" s="2281"/>
      <c r="M15" s="2281"/>
      <c r="N15" s="2281"/>
      <c r="O15" s="2281"/>
      <c r="P15" s="592"/>
    </row>
    <row r="16" spans="1:16" ht="30" customHeight="1">
      <c r="A16" s="2294"/>
      <c r="B16" s="2283"/>
      <c r="C16" s="2277"/>
      <c r="D16" s="2278"/>
      <c r="E16" s="2279"/>
      <c r="F16" s="2280"/>
      <c r="G16" s="2281"/>
      <c r="H16" s="2281"/>
      <c r="I16" s="2281"/>
      <c r="J16" s="2281"/>
      <c r="K16" s="2281"/>
      <c r="L16" s="2281"/>
      <c r="M16" s="2281"/>
      <c r="N16" s="2281"/>
      <c r="O16" s="2281"/>
      <c r="P16" s="592"/>
    </row>
    <row r="17" spans="1:16" ht="30" customHeight="1">
      <c r="A17" s="2294"/>
      <c r="B17" s="2283"/>
      <c r="C17" s="2277"/>
      <c r="D17" s="2278"/>
      <c r="E17" s="2279"/>
      <c r="F17" s="2280"/>
      <c r="G17" s="2281"/>
      <c r="H17" s="2281"/>
      <c r="I17" s="2281"/>
      <c r="J17" s="2281"/>
      <c r="K17" s="2281"/>
      <c r="L17" s="2281"/>
      <c r="M17" s="2281"/>
      <c r="N17" s="2281"/>
      <c r="O17" s="2281"/>
      <c r="P17" s="592"/>
    </row>
    <row r="18" spans="1:16" ht="30" customHeight="1">
      <c r="A18" s="2294"/>
      <c r="B18" s="2283"/>
      <c r="C18" s="2289"/>
      <c r="D18" s="2290"/>
      <c r="E18" s="2291"/>
      <c r="F18" s="2292"/>
      <c r="G18" s="2293"/>
      <c r="H18" s="2293"/>
      <c r="I18" s="2293"/>
      <c r="J18" s="2293"/>
      <c r="K18" s="2293"/>
      <c r="L18" s="2293"/>
      <c r="M18" s="2293"/>
      <c r="N18" s="2293"/>
      <c r="O18" s="2293"/>
      <c r="P18" s="593"/>
    </row>
    <row r="19" spans="1:16" ht="30" customHeight="1">
      <c r="A19" s="2294"/>
      <c r="B19" s="2282" t="s">
        <v>176</v>
      </c>
      <c r="C19" s="2284"/>
      <c r="D19" s="2285"/>
      <c r="E19" s="2286"/>
      <c r="F19" s="2287"/>
      <c r="G19" s="2288"/>
      <c r="H19" s="2288"/>
      <c r="I19" s="2288"/>
      <c r="J19" s="2288"/>
      <c r="K19" s="2288"/>
      <c r="L19" s="2288"/>
      <c r="M19" s="2288"/>
      <c r="N19" s="2288"/>
      <c r="O19" s="2288"/>
      <c r="P19" s="591"/>
    </row>
    <row r="20" spans="1:16" ht="30" customHeight="1">
      <c r="A20" s="2294"/>
      <c r="B20" s="2283"/>
      <c r="C20" s="2277"/>
      <c r="D20" s="2278"/>
      <c r="E20" s="2279"/>
      <c r="F20" s="2280"/>
      <c r="G20" s="2281"/>
      <c r="H20" s="2281"/>
      <c r="I20" s="2281"/>
      <c r="J20" s="2281"/>
      <c r="K20" s="2281"/>
      <c r="L20" s="2281"/>
      <c r="M20" s="2281"/>
      <c r="N20" s="2281"/>
      <c r="O20" s="2281"/>
      <c r="P20" s="592"/>
    </row>
    <row r="21" spans="1:16" ht="30" customHeight="1">
      <c r="A21" s="2294"/>
      <c r="B21" s="2283"/>
      <c r="C21" s="2277"/>
      <c r="D21" s="2278"/>
      <c r="E21" s="2279"/>
      <c r="F21" s="2280"/>
      <c r="G21" s="2281"/>
      <c r="H21" s="2281"/>
      <c r="I21" s="2281"/>
      <c r="J21" s="2281"/>
      <c r="K21" s="2281"/>
      <c r="L21" s="2281"/>
      <c r="M21" s="2281"/>
      <c r="N21" s="2281"/>
      <c r="O21" s="2281"/>
      <c r="P21" s="592"/>
    </row>
    <row r="22" spans="1:16" ht="30" customHeight="1">
      <c r="A22" s="2294"/>
      <c r="B22" s="2283"/>
      <c r="C22" s="2277"/>
      <c r="D22" s="2278"/>
      <c r="E22" s="2279"/>
      <c r="F22" s="2280"/>
      <c r="G22" s="2281"/>
      <c r="H22" s="2281"/>
      <c r="I22" s="2281"/>
      <c r="J22" s="2281"/>
      <c r="K22" s="2281"/>
      <c r="L22" s="2281"/>
      <c r="M22" s="2281"/>
      <c r="N22" s="2281"/>
      <c r="O22" s="2281"/>
      <c r="P22" s="592"/>
    </row>
    <row r="23" spans="1:16" ht="30" customHeight="1">
      <c r="A23" s="2294"/>
      <c r="B23" s="2283"/>
      <c r="C23" s="2277"/>
      <c r="D23" s="2278"/>
      <c r="E23" s="2279"/>
      <c r="F23" s="2280"/>
      <c r="G23" s="2281"/>
      <c r="H23" s="2281"/>
      <c r="I23" s="2281"/>
      <c r="J23" s="2281"/>
      <c r="K23" s="2281"/>
      <c r="L23" s="2281"/>
      <c r="M23" s="2281"/>
      <c r="N23" s="2281"/>
      <c r="O23" s="2281"/>
      <c r="P23" s="592"/>
    </row>
    <row r="24" spans="1:16" ht="30" customHeight="1">
      <c r="A24" s="2294"/>
      <c r="B24" s="2283"/>
      <c r="C24" s="2277"/>
      <c r="D24" s="2278"/>
      <c r="E24" s="2279"/>
      <c r="F24" s="2280"/>
      <c r="G24" s="2281"/>
      <c r="H24" s="2281"/>
      <c r="I24" s="2281"/>
      <c r="J24" s="2281"/>
      <c r="K24" s="2281"/>
      <c r="L24" s="2281"/>
      <c r="M24" s="2281"/>
      <c r="N24" s="2281"/>
      <c r="O24" s="2281"/>
      <c r="P24" s="592"/>
    </row>
    <row r="25" spans="1:16" ht="30" customHeight="1">
      <c r="A25" s="2294"/>
      <c r="B25" s="2283"/>
      <c r="C25" s="2277"/>
      <c r="D25" s="2278"/>
      <c r="E25" s="2279"/>
      <c r="F25" s="2280"/>
      <c r="G25" s="2281"/>
      <c r="H25" s="2281"/>
      <c r="I25" s="2281"/>
      <c r="J25" s="2281"/>
      <c r="K25" s="2281"/>
      <c r="L25" s="2281"/>
      <c r="M25" s="2281"/>
      <c r="N25" s="2281"/>
      <c r="O25" s="2281"/>
      <c r="P25" s="592"/>
    </row>
    <row r="26" spans="1:16" ht="30" customHeight="1">
      <c r="A26" s="2294"/>
      <c r="B26" s="2283"/>
      <c r="C26" s="2277"/>
      <c r="D26" s="2278"/>
      <c r="E26" s="2279"/>
      <c r="F26" s="2280"/>
      <c r="G26" s="2281"/>
      <c r="H26" s="2281"/>
      <c r="I26" s="2281"/>
      <c r="J26" s="2281"/>
      <c r="K26" s="2281"/>
      <c r="L26" s="2281"/>
      <c r="M26" s="2281"/>
      <c r="N26" s="2281"/>
      <c r="O26" s="2281"/>
      <c r="P26" s="592"/>
    </row>
    <row r="27" spans="1:16" ht="30" customHeight="1">
      <c r="A27" s="2294"/>
      <c r="B27" s="2283"/>
      <c r="C27" s="2289"/>
      <c r="D27" s="2290"/>
      <c r="E27" s="2291"/>
      <c r="F27" s="2292"/>
      <c r="G27" s="2293"/>
      <c r="H27" s="2293"/>
      <c r="I27" s="2293"/>
      <c r="J27" s="2293"/>
      <c r="K27" s="2293"/>
      <c r="L27" s="2293"/>
      <c r="M27" s="2293"/>
      <c r="N27" s="2293"/>
      <c r="O27" s="2293"/>
      <c r="P27" s="592"/>
    </row>
    <row r="28" spans="1:16" ht="30" customHeight="1" thickBot="1">
      <c r="A28" s="2295"/>
      <c r="B28" s="594" t="s">
        <v>386</v>
      </c>
      <c r="C28" s="595"/>
      <c r="D28" s="595"/>
      <c r="E28" s="595"/>
      <c r="F28" s="595"/>
      <c r="G28" s="595"/>
      <c r="H28" s="595"/>
      <c r="I28" s="595"/>
      <c r="J28" s="595"/>
      <c r="K28" s="595"/>
      <c r="L28" s="595"/>
      <c r="M28" s="595"/>
      <c r="N28" s="595"/>
      <c r="O28" s="595"/>
      <c r="P28" s="596">
        <f>SUM(P10:P27)</f>
        <v>0</v>
      </c>
    </row>
  </sheetData>
  <mergeCells count="48">
    <mergeCell ref="A8:C8"/>
    <mergeCell ref="A3:P3"/>
    <mergeCell ref="A5:E5"/>
    <mergeCell ref="F5:L5"/>
    <mergeCell ref="A7:C7"/>
    <mergeCell ref="D8:P8"/>
    <mergeCell ref="D7:P7"/>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F24:O24"/>
    <mergeCell ref="C25:E25"/>
    <mergeCell ref="C16:E16"/>
    <mergeCell ref="F16:O16"/>
    <mergeCell ref="C17:E17"/>
    <mergeCell ref="F17:O17"/>
    <mergeCell ref="C18:E18"/>
    <mergeCell ref="F18:O18"/>
    <mergeCell ref="F25:O25"/>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s>
  <phoneticPr fontId="11"/>
  <conditionalFormatting sqref="P5 D8 G10:O10 C10:D27 F10:F27 P10:P27 G15:O18">
    <cfRule type="cellIs" dxfId="150" priority="2" stopIfTrue="1" operator="equal">
      <formula>""</formula>
    </cfRule>
  </conditionalFormatting>
  <dataValidations count="2">
    <dataValidation imeMode="hiragana" allowBlank="1" showInputMessage="1" showErrorMessage="1" sqref="F10:F27 P5 C10:D27 G10:O10 G15:O18" xr:uid="{00000000-0002-0000-1400-000000000000}"/>
    <dataValidation imeMode="off" allowBlank="1" showInputMessage="1" showErrorMessage="1" sqref="P10:P27" xr:uid="{00000000-0002-0000-1400-000001000000}"/>
  </dataValidations>
  <printOptions horizontalCentered="1"/>
  <pageMargins left="0.59055118110236227" right="0.59055118110236227" top="0.59055118110236227" bottom="0.39370078740157483" header="0.19685039370078741" footer="0.39370078740157483"/>
  <pageSetup paperSize="9" scale="95" orientation="portrait" r:id="rId1"/>
  <headerFooter scaleWithDoc="0">
    <oddFooter>&amp;R&amp;10（平成26年10月開講訓練科から適用）</oddFooter>
  </headerFooter>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4">
    <tabColor rgb="FFFFC000"/>
    <pageSetUpPr fitToPage="1"/>
  </sheetPr>
  <dimension ref="A1:AI61"/>
  <sheetViews>
    <sheetView view="pageBreakPreview" topLeftCell="A21" zoomScale="70" zoomScaleNormal="85" zoomScaleSheetLayoutView="70" workbookViewId="0">
      <selection activeCell="AO61" sqref="AO61"/>
    </sheetView>
  </sheetViews>
  <sheetFormatPr defaultColWidth="3" defaultRowHeight="21" customHeight="1"/>
  <cols>
    <col min="1" max="7" width="3" style="161"/>
    <col min="8" max="10" width="3.375" style="161" customWidth="1"/>
    <col min="11" max="24" width="3" style="161"/>
    <col min="25" max="26" width="3" style="161" customWidth="1"/>
    <col min="27" max="16384" width="3" style="161"/>
  </cols>
  <sheetData>
    <row r="1" spans="1:35" ht="11.25">
      <c r="AI1" s="159" t="s">
        <v>1139</v>
      </c>
    </row>
    <row r="2" spans="1:35" ht="36" customHeight="1">
      <c r="A2" s="2318" t="s">
        <v>553</v>
      </c>
      <c r="B2" s="2319"/>
      <c r="C2" s="2319"/>
      <c r="D2" s="2319"/>
      <c r="E2" s="2319"/>
      <c r="F2" s="2319"/>
      <c r="G2" s="2319"/>
      <c r="H2" s="2319"/>
      <c r="I2" s="2319"/>
      <c r="J2" s="2319"/>
      <c r="K2" s="2319"/>
      <c r="L2" s="2319"/>
      <c r="M2" s="2319"/>
      <c r="N2" s="2319"/>
      <c r="O2" s="2319"/>
      <c r="P2" s="2319"/>
      <c r="Q2" s="2319"/>
      <c r="R2" s="2319"/>
      <c r="S2" s="2319"/>
      <c r="T2" s="2319"/>
      <c r="U2" s="2319"/>
      <c r="V2" s="2319"/>
      <c r="W2" s="2319"/>
      <c r="X2" s="2319"/>
      <c r="Y2" s="2319"/>
      <c r="Z2" s="2319"/>
      <c r="AA2" s="2319"/>
      <c r="AB2" s="2319"/>
      <c r="AC2" s="2319"/>
      <c r="AD2" s="2319"/>
      <c r="AE2" s="2319"/>
      <c r="AF2" s="2319"/>
      <c r="AG2" s="2319"/>
      <c r="AH2" s="2319"/>
      <c r="AI2" s="2319"/>
    </row>
    <row r="3" spans="1:35" ht="11.25"/>
    <row r="4" spans="1:35" ht="15" customHeight="1">
      <c r="B4" s="2320" t="s">
        <v>851</v>
      </c>
      <c r="C4" s="2320"/>
      <c r="D4" s="2320"/>
      <c r="E4" s="2320"/>
      <c r="F4" s="2317"/>
      <c r="G4" s="2317"/>
      <c r="H4" s="2317"/>
      <c r="I4" s="2317"/>
      <c r="J4" s="2317"/>
      <c r="K4" s="2317"/>
      <c r="L4" s="2317"/>
      <c r="M4" s="2317"/>
      <c r="N4" s="2317"/>
      <c r="O4" s="2317"/>
      <c r="P4" s="2317"/>
      <c r="Q4" s="2317"/>
      <c r="R4" s="2317"/>
    </row>
    <row r="5" spans="1:35" ht="15" customHeight="1">
      <c r="B5" s="2320" t="s">
        <v>554</v>
      </c>
      <c r="C5" s="2320"/>
      <c r="D5" s="2320"/>
      <c r="E5" s="2320"/>
      <c r="F5" s="2321" t="str">
        <f>IF(様式1!G36="","",様式1!G36)</f>
        <v>ビジネスアプリケーション基礎科</v>
      </c>
      <c r="G5" s="2321"/>
      <c r="H5" s="2321"/>
      <c r="I5" s="2321"/>
      <c r="J5" s="2321"/>
      <c r="K5" s="2321"/>
      <c r="L5" s="2321"/>
      <c r="M5" s="2321"/>
      <c r="N5" s="2321"/>
      <c r="O5" s="2321"/>
      <c r="P5" s="2321"/>
      <c r="Q5" s="2321"/>
      <c r="R5" s="2321"/>
      <c r="S5" s="2321"/>
      <c r="T5" s="2321"/>
      <c r="U5" s="2321"/>
      <c r="V5" s="2321"/>
      <c r="W5" s="2321"/>
      <c r="X5" s="2321"/>
      <c r="Y5" s="2321"/>
    </row>
    <row r="6" spans="1:35" ht="15" customHeight="1">
      <c r="B6" s="122"/>
      <c r="C6" s="122"/>
      <c r="D6" s="122"/>
      <c r="E6" s="122"/>
      <c r="F6" s="569"/>
      <c r="G6" s="569"/>
      <c r="H6" s="569"/>
      <c r="I6" s="569"/>
      <c r="J6" s="569"/>
      <c r="K6" s="569"/>
      <c r="L6" s="569"/>
      <c r="M6" s="569"/>
      <c r="N6" s="569"/>
      <c r="O6" s="569"/>
      <c r="P6" s="569"/>
      <c r="Q6" s="569"/>
      <c r="R6" s="569"/>
      <c r="S6" s="569"/>
      <c r="T6" s="569"/>
      <c r="U6" s="569"/>
      <c r="V6" s="569"/>
      <c r="W6" s="569"/>
      <c r="X6" s="569"/>
      <c r="Y6" s="569"/>
    </row>
    <row r="7" spans="1:35" ht="15" customHeight="1">
      <c r="S7" s="161" t="s">
        <v>555</v>
      </c>
      <c r="W7" s="2317"/>
      <c r="X7" s="2317"/>
      <c r="Y7" s="2317"/>
      <c r="Z7" s="2317"/>
      <c r="AA7" s="2317"/>
      <c r="AB7" s="2317"/>
      <c r="AC7" s="2317"/>
      <c r="AD7" s="2317"/>
      <c r="AE7" s="2317"/>
      <c r="AF7" s="2317"/>
    </row>
    <row r="8" spans="1:35" ht="11.25"/>
    <row r="9" spans="1:35" ht="15" customHeight="1">
      <c r="A9" s="2322" t="s">
        <v>636</v>
      </c>
      <c r="B9" s="2322"/>
      <c r="C9" s="2322"/>
      <c r="D9" s="2322"/>
      <c r="E9" s="2322"/>
      <c r="F9" s="2322"/>
      <c r="G9" s="2322"/>
      <c r="H9" s="2322"/>
      <c r="I9" s="2322"/>
      <c r="J9" s="2322"/>
      <c r="K9" s="2322"/>
      <c r="L9" s="2322"/>
      <c r="M9" s="2322"/>
      <c r="N9" s="2322"/>
      <c r="O9" s="2322"/>
      <c r="P9" s="2322"/>
      <c r="Q9" s="2322"/>
      <c r="R9" s="2322"/>
      <c r="S9" s="2322"/>
      <c r="T9" s="2322"/>
      <c r="U9" s="2322"/>
      <c r="V9" s="2322"/>
      <c r="W9" s="2322"/>
      <c r="X9" s="2322"/>
      <c r="Y9" s="2322"/>
      <c r="Z9" s="2322"/>
      <c r="AA9" s="2322"/>
      <c r="AB9" s="2322"/>
      <c r="AC9" s="2322"/>
      <c r="AD9" s="2322"/>
      <c r="AE9" s="2322"/>
      <c r="AF9" s="2322"/>
      <c r="AG9" s="2322"/>
      <c r="AH9" s="2322"/>
      <c r="AI9" s="2322"/>
    </row>
    <row r="10" spans="1:35" ht="11.25"/>
    <row r="11" spans="1:35" ht="15" customHeight="1">
      <c r="C11" s="2323" t="s">
        <v>787</v>
      </c>
      <c r="D11" s="2323"/>
      <c r="E11" s="2323"/>
      <c r="F11" s="2323"/>
      <c r="G11" s="2323"/>
      <c r="H11" s="2323"/>
      <c r="I11" s="2323"/>
    </row>
    <row r="12" spans="1:35" ht="11.25"/>
    <row r="13" spans="1:35" ht="15" customHeight="1">
      <c r="D13" s="161" t="s">
        <v>556</v>
      </c>
    </row>
    <row r="14" spans="1:35" ht="15" customHeight="1">
      <c r="D14" s="2324" t="s">
        <v>557</v>
      </c>
      <c r="E14" s="2324"/>
      <c r="F14" s="2324"/>
      <c r="G14" s="2321" t="str">
        <f>IF(様式1!L9="","",様式1!L9)</f>
        <v>愛知県名古屋市△区△△1-2-3</v>
      </c>
      <c r="H14" s="2321"/>
      <c r="I14" s="2321"/>
      <c r="J14" s="2321"/>
      <c r="K14" s="2321"/>
      <c r="L14" s="2321"/>
      <c r="M14" s="2321"/>
      <c r="N14" s="2321"/>
      <c r="O14" s="2321"/>
      <c r="P14" s="2321"/>
      <c r="Q14" s="2321"/>
      <c r="R14" s="2321"/>
      <c r="S14" s="2321"/>
      <c r="T14" s="2321"/>
      <c r="U14" s="2321"/>
      <c r="V14" s="2325" t="s">
        <v>558</v>
      </c>
      <c r="W14" s="2325"/>
      <c r="X14" s="2325"/>
      <c r="Y14" s="2325"/>
      <c r="Z14" s="2325"/>
      <c r="AA14" s="2325"/>
      <c r="AB14" s="2325"/>
      <c r="AC14" s="2326" t="str">
        <f>IF(様式9!C9="","",様式9!C9)</f>
        <v>〇〇　〇〇</v>
      </c>
      <c r="AD14" s="2326"/>
      <c r="AE14" s="2326"/>
      <c r="AF14" s="2326"/>
      <c r="AG14" s="2326"/>
      <c r="AH14" s="2326"/>
      <c r="AI14" s="576"/>
    </row>
    <row r="15" spans="1:35" ht="15" customHeight="1">
      <c r="F15" s="577"/>
      <c r="G15" s="577"/>
      <c r="H15" s="577"/>
      <c r="I15" s="577"/>
      <c r="J15" s="577"/>
      <c r="K15" s="577"/>
      <c r="L15" s="577"/>
      <c r="M15" s="577"/>
      <c r="N15" s="577"/>
      <c r="O15" s="577"/>
      <c r="P15" s="577"/>
      <c r="Q15" s="577"/>
      <c r="R15" s="577"/>
      <c r="S15" s="577"/>
    </row>
    <row r="16" spans="1:35" ht="15" customHeight="1">
      <c r="D16" s="2324" t="s">
        <v>1163</v>
      </c>
      <c r="E16" s="2324"/>
      <c r="F16" s="2324"/>
      <c r="G16" s="2321" t="str">
        <f>IF(様式1!L11="","",様式1!L11)</f>
        <v>株式会社○○○○</v>
      </c>
      <c r="H16" s="2321"/>
      <c r="I16" s="2321"/>
      <c r="J16" s="2321"/>
      <c r="K16" s="2321"/>
      <c r="L16" s="2321"/>
      <c r="M16" s="2321"/>
      <c r="N16" s="2321"/>
      <c r="O16" s="2321"/>
      <c r="P16" s="2321"/>
      <c r="Q16" s="2321"/>
      <c r="R16" s="2321"/>
      <c r="S16" s="2321"/>
      <c r="T16" s="2321"/>
      <c r="U16" s="2325" t="s">
        <v>559</v>
      </c>
      <c r="V16" s="2325"/>
      <c r="W16" s="2325"/>
      <c r="X16" s="2325"/>
      <c r="Y16" s="2325"/>
      <c r="Z16" s="2325"/>
      <c r="AA16" s="2325"/>
      <c r="AB16" s="2325"/>
      <c r="AC16" s="2326" t="str">
        <f>IF(様式4!E40="","",様式4!E40)</f>
        <v>○○　○○</v>
      </c>
      <c r="AD16" s="2326"/>
      <c r="AE16" s="2326"/>
      <c r="AF16" s="2326"/>
      <c r="AG16" s="2326"/>
      <c r="AH16" s="2326"/>
      <c r="AI16" s="576"/>
    </row>
    <row r="17" spans="1:35" ht="11.25"/>
    <row r="18" spans="1:35" ht="15" customHeight="1" thickBot="1">
      <c r="A18" s="578" t="s">
        <v>560</v>
      </c>
    </row>
    <row r="19" spans="1:35" ht="15" customHeight="1">
      <c r="A19" s="2327" t="s">
        <v>561</v>
      </c>
      <c r="B19" s="2328"/>
      <c r="C19" s="2328"/>
      <c r="D19" s="2328"/>
      <c r="E19" s="2328"/>
      <c r="F19" s="2328"/>
      <c r="G19" s="2329" t="s">
        <v>562</v>
      </c>
      <c r="H19" s="2328"/>
      <c r="I19" s="2330"/>
      <c r="J19" s="2328" t="s">
        <v>563</v>
      </c>
      <c r="K19" s="2328"/>
      <c r="L19" s="2328"/>
      <c r="M19" s="2328"/>
      <c r="N19" s="2328"/>
      <c r="O19" s="2328"/>
      <c r="P19" s="2328"/>
      <c r="Q19" s="2328"/>
      <c r="R19" s="2328"/>
      <c r="S19" s="2328"/>
      <c r="T19" s="2328"/>
      <c r="U19" s="2328"/>
      <c r="V19" s="2328"/>
      <c r="W19" s="2328"/>
      <c r="X19" s="2328"/>
      <c r="Y19" s="2328"/>
      <c r="Z19" s="2328"/>
      <c r="AA19" s="2328"/>
      <c r="AB19" s="2328"/>
      <c r="AC19" s="2328"/>
      <c r="AD19" s="2328"/>
      <c r="AE19" s="2328"/>
      <c r="AF19" s="2328"/>
      <c r="AG19" s="2328"/>
      <c r="AH19" s="2328"/>
      <c r="AI19" s="2331"/>
    </row>
    <row r="20" spans="1:35" ht="18" customHeight="1">
      <c r="A20" s="2338">
        <f>IF(様式1!F37="","",様式1!F37)</f>
        <v>46199</v>
      </c>
      <c r="B20" s="2339"/>
      <c r="C20" s="2339"/>
      <c r="D20" s="2339"/>
      <c r="E20" s="2339"/>
      <c r="F20" s="2340"/>
      <c r="G20" s="2341">
        <f>様式5!G74</f>
        <v>315</v>
      </c>
      <c r="H20" s="2342"/>
      <c r="I20" s="2343"/>
      <c r="J20" s="2347" t="str">
        <f>IF(様式5!F20="","",様式5!F20)</f>
        <v>職業能力の基礎となるコミュニケーション力やビジネスマナーを身に付け、事務用アプリケーションを用いて基本的なビジネス文書等が作成できる。</v>
      </c>
      <c r="K20" s="2348"/>
      <c r="L20" s="2348"/>
      <c r="M20" s="2348"/>
      <c r="N20" s="2348"/>
      <c r="O20" s="2348"/>
      <c r="P20" s="2348"/>
      <c r="Q20" s="2348"/>
      <c r="R20" s="2348"/>
      <c r="S20" s="2348"/>
      <c r="T20" s="2348"/>
      <c r="U20" s="2348"/>
      <c r="V20" s="2348"/>
      <c r="W20" s="2348"/>
      <c r="X20" s="2348"/>
      <c r="Y20" s="2348"/>
      <c r="Z20" s="2348"/>
      <c r="AA20" s="2348"/>
      <c r="AB20" s="2348"/>
      <c r="AC20" s="2348"/>
      <c r="AD20" s="2348"/>
      <c r="AE20" s="2348"/>
      <c r="AF20" s="2348"/>
      <c r="AG20" s="2348"/>
      <c r="AH20" s="2348"/>
      <c r="AI20" s="2349"/>
    </row>
    <row r="21" spans="1:35" ht="18" customHeight="1">
      <c r="A21" s="2366" t="s">
        <v>52</v>
      </c>
      <c r="B21" s="2367"/>
      <c r="C21" s="2367"/>
      <c r="D21" s="2367"/>
      <c r="E21" s="2367"/>
      <c r="F21" s="2368"/>
      <c r="G21" s="2341"/>
      <c r="H21" s="2342"/>
      <c r="I21" s="2343"/>
      <c r="J21" s="2350"/>
      <c r="K21" s="2351"/>
      <c r="L21" s="2351"/>
      <c r="M21" s="2351"/>
      <c r="N21" s="2351"/>
      <c r="O21" s="2351"/>
      <c r="P21" s="2351"/>
      <c r="Q21" s="2351"/>
      <c r="R21" s="2351"/>
      <c r="S21" s="2351"/>
      <c r="T21" s="2351"/>
      <c r="U21" s="2351"/>
      <c r="V21" s="2351"/>
      <c r="W21" s="2351"/>
      <c r="X21" s="2351"/>
      <c r="Y21" s="2351"/>
      <c r="Z21" s="2351"/>
      <c r="AA21" s="2351"/>
      <c r="AB21" s="2351"/>
      <c r="AC21" s="2351"/>
      <c r="AD21" s="2351"/>
      <c r="AE21" s="2351"/>
      <c r="AF21" s="2351"/>
      <c r="AG21" s="2351"/>
      <c r="AH21" s="2351"/>
      <c r="AI21" s="2352"/>
    </row>
    <row r="22" spans="1:35" ht="18" customHeight="1" thickBot="1">
      <c r="A22" s="2369">
        <f>IF(様式1!K37="","",様式1!K37)</f>
        <v>46290</v>
      </c>
      <c r="B22" s="2370"/>
      <c r="C22" s="2370"/>
      <c r="D22" s="2370"/>
      <c r="E22" s="2370"/>
      <c r="F22" s="2371"/>
      <c r="G22" s="2344"/>
      <c r="H22" s="2345"/>
      <c r="I22" s="2346"/>
      <c r="J22" s="2353"/>
      <c r="K22" s="2354"/>
      <c r="L22" s="2354"/>
      <c r="M22" s="2354"/>
      <c r="N22" s="2354"/>
      <c r="O22" s="2354"/>
      <c r="P22" s="2354"/>
      <c r="Q22" s="2354"/>
      <c r="R22" s="2354"/>
      <c r="S22" s="2354"/>
      <c r="T22" s="2354"/>
      <c r="U22" s="2354"/>
      <c r="V22" s="2354"/>
      <c r="W22" s="2354"/>
      <c r="X22" s="2354"/>
      <c r="Y22" s="2354"/>
      <c r="Z22" s="2354"/>
      <c r="AA22" s="2354"/>
      <c r="AB22" s="2354"/>
      <c r="AC22" s="2354"/>
      <c r="AD22" s="2354"/>
      <c r="AE22" s="2354"/>
      <c r="AF22" s="2354"/>
      <c r="AG22" s="2354"/>
      <c r="AH22" s="2354"/>
      <c r="AI22" s="2355"/>
    </row>
    <row r="23" spans="1:35" ht="11.25"/>
    <row r="24" spans="1:35" ht="15" customHeight="1">
      <c r="A24" s="578" t="s">
        <v>637</v>
      </c>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row>
    <row r="25" spans="1:35" ht="15" customHeight="1">
      <c r="A25" s="570" t="s">
        <v>564</v>
      </c>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row>
    <row r="26" spans="1:35" ht="15" customHeight="1" thickBot="1">
      <c r="A26" s="570" t="s">
        <v>705</v>
      </c>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row>
    <row r="27" spans="1:35" ht="15" customHeight="1">
      <c r="A27" s="2356" t="s">
        <v>630</v>
      </c>
      <c r="B27" s="2357"/>
      <c r="C27" s="2357"/>
      <c r="D27" s="2357"/>
      <c r="E27" s="2357"/>
      <c r="F27" s="2357"/>
      <c r="G27" s="2358"/>
      <c r="H27" s="2329" t="s">
        <v>565</v>
      </c>
      <c r="I27" s="2328"/>
      <c r="J27" s="2330"/>
      <c r="K27" s="2362" t="s">
        <v>638</v>
      </c>
      <c r="L27" s="2357"/>
      <c r="M27" s="2357"/>
      <c r="N27" s="2357"/>
      <c r="O27" s="2357"/>
      <c r="P27" s="2357"/>
      <c r="Q27" s="2357"/>
      <c r="R27" s="2357"/>
      <c r="S27" s="2357"/>
      <c r="T27" s="2357"/>
      <c r="U27" s="2357"/>
      <c r="V27" s="2357"/>
      <c r="W27" s="2357"/>
      <c r="X27" s="2357"/>
      <c r="Y27" s="2357"/>
      <c r="Z27" s="2357"/>
      <c r="AA27" s="2357"/>
      <c r="AB27" s="2357"/>
      <c r="AC27" s="2357"/>
      <c r="AD27" s="2357"/>
      <c r="AE27" s="2357"/>
      <c r="AF27" s="2358"/>
      <c r="AG27" s="2362" t="s">
        <v>639</v>
      </c>
      <c r="AH27" s="2357"/>
      <c r="AI27" s="2364"/>
    </row>
    <row r="28" spans="1:35" ht="15" customHeight="1">
      <c r="A28" s="2359"/>
      <c r="B28" s="2360"/>
      <c r="C28" s="2360"/>
      <c r="D28" s="2360"/>
      <c r="E28" s="2360"/>
      <c r="F28" s="2360"/>
      <c r="G28" s="2361"/>
      <c r="H28" s="579" t="s">
        <v>566</v>
      </c>
      <c r="I28" s="579" t="s">
        <v>567</v>
      </c>
      <c r="J28" s="579" t="s">
        <v>568</v>
      </c>
      <c r="K28" s="2363"/>
      <c r="L28" s="2360"/>
      <c r="M28" s="2360"/>
      <c r="N28" s="2360"/>
      <c r="O28" s="2360"/>
      <c r="P28" s="2360"/>
      <c r="Q28" s="2360"/>
      <c r="R28" s="2360"/>
      <c r="S28" s="2360"/>
      <c r="T28" s="2360"/>
      <c r="U28" s="2360"/>
      <c r="V28" s="2360"/>
      <c r="W28" s="2360"/>
      <c r="X28" s="2360"/>
      <c r="Y28" s="2360"/>
      <c r="Z28" s="2360"/>
      <c r="AA28" s="2360"/>
      <c r="AB28" s="2360"/>
      <c r="AC28" s="2360"/>
      <c r="AD28" s="2360"/>
      <c r="AE28" s="2360"/>
      <c r="AF28" s="2361"/>
      <c r="AG28" s="2363"/>
      <c r="AH28" s="2360"/>
      <c r="AI28" s="2365"/>
    </row>
    <row r="29" spans="1:35" ht="21.95" customHeight="1">
      <c r="A29" s="2377" t="s">
        <v>533</v>
      </c>
      <c r="B29" s="2379" t="s">
        <v>550</v>
      </c>
      <c r="C29" s="2381" t="s">
        <v>1426</v>
      </c>
      <c r="D29" s="2382"/>
      <c r="E29" s="2382"/>
      <c r="F29" s="2382"/>
      <c r="G29" s="2383"/>
      <c r="H29" s="1017"/>
      <c r="I29" s="1017"/>
      <c r="J29" s="1017"/>
      <c r="K29" s="1018" t="s">
        <v>569</v>
      </c>
      <c r="L29" s="2387" t="s">
        <v>1667</v>
      </c>
      <c r="M29" s="2387"/>
      <c r="N29" s="2387"/>
      <c r="O29" s="2387"/>
      <c r="P29" s="2387"/>
      <c r="Q29" s="2387"/>
      <c r="R29" s="2387"/>
      <c r="S29" s="2387"/>
      <c r="T29" s="2387"/>
      <c r="U29" s="2387"/>
      <c r="V29" s="2387"/>
      <c r="W29" s="2387"/>
      <c r="X29" s="2387"/>
      <c r="Y29" s="2387"/>
      <c r="Z29" s="2387"/>
      <c r="AA29" s="2387"/>
      <c r="AB29" s="2387"/>
      <c r="AC29" s="2387"/>
      <c r="AD29" s="2387"/>
      <c r="AE29" s="2387"/>
      <c r="AF29" s="2388"/>
      <c r="AG29" s="2332" t="s">
        <v>1723</v>
      </c>
      <c r="AH29" s="2333"/>
      <c r="AI29" s="2334"/>
    </row>
    <row r="30" spans="1:35" ht="21.95" customHeight="1">
      <c r="A30" s="2378"/>
      <c r="B30" s="2380"/>
      <c r="C30" s="2384"/>
      <c r="D30" s="2385"/>
      <c r="E30" s="2385"/>
      <c r="F30" s="2385"/>
      <c r="G30" s="2386"/>
      <c r="H30" s="1019"/>
      <c r="I30" s="1019"/>
      <c r="J30" s="1019"/>
      <c r="K30" s="1020" t="s">
        <v>486</v>
      </c>
      <c r="L30" s="2336" t="s">
        <v>1668</v>
      </c>
      <c r="M30" s="2336"/>
      <c r="N30" s="2336"/>
      <c r="O30" s="2336"/>
      <c r="P30" s="2336"/>
      <c r="Q30" s="2336"/>
      <c r="R30" s="2336"/>
      <c r="S30" s="2336"/>
      <c r="T30" s="2336"/>
      <c r="U30" s="2336"/>
      <c r="V30" s="2336"/>
      <c r="W30" s="2336"/>
      <c r="X30" s="2336"/>
      <c r="Y30" s="2336"/>
      <c r="Z30" s="2336"/>
      <c r="AA30" s="2336"/>
      <c r="AB30" s="2336"/>
      <c r="AC30" s="2336"/>
      <c r="AD30" s="2336"/>
      <c r="AE30" s="2336"/>
      <c r="AF30" s="2337"/>
      <c r="AG30" s="2374" t="s">
        <v>1723</v>
      </c>
      <c r="AH30" s="2375"/>
      <c r="AI30" s="2376"/>
    </row>
    <row r="31" spans="1:35" ht="21" customHeight="1">
      <c r="A31" s="2378"/>
      <c r="B31" s="2380"/>
      <c r="C31" s="2381" t="s">
        <v>1427</v>
      </c>
      <c r="D31" s="2382"/>
      <c r="E31" s="2382"/>
      <c r="F31" s="2382"/>
      <c r="G31" s="2383"/>
      <c r="H31" s="1017"/>
      <c r="I31" s="1017"/>
      <c r="J31" s="1017"/>
      <c r="K31" s="1018" t="s">
        <v>569</v>
      </c>
      <c r="L31" s="2387" t="s">
        <v>1669</v>
      </c>
      <c r="M31" s="2387"/>
      <c r="N31" s="2387"/>
      <c r="O31" s="2387"/>
      <c r="P31" s="2387"/>
      <c r="Q31" s="2387"/>
      <c r="R31" s="2387"/>
      <c r="S31" s="2387"/>
      <c r="T31" s="2387"/>
      <c r="U31" s="2387"/>
      <c r="V31" s="2387"/>
      <c r="W31" s="2387"/>
      <c r="X31" s="2387"/>
      <c r="Y31" s="2387"/>
      <c r="Z31" s="2387"/>
      <c r="AA31" s="2387"/>
      <c r="AB31" s="2387"/>
      <c r="AC31" s="2387"/>
      <c r="AD31" s="2387"/>
      <c r="AE31" s="2387"/>
      <c r="AF31" s="2388"/>
      <c r="AG31" s="2332" t="s">
        <v>1723</v>
      </c>
      <c r="AH31" s="2333"/>
      <c r="AI31" s="2334"/>
    </row>
    <row r="32" spans="1:35" ht="21" customHeight="1">
      <c r="A32" s="2378"/>
      <c r="B32" s="2380"/>
      <c r="C32" s="2384"/>
      <c r="D32" s="2385"/>
      <c r="E32" s="2385"/>
      <c r="F32" s="2385"/>
      <c r="G32" s="2386"/>
      <c r="H32" s="1019"/>
      <c r="I32" s="1019"/>
      <c r="J32" s="1019"/>
      <c r="K32" s="1020" t="s">
        <v>486</v>
      </c>
      <c r="L32" s="2336" t="s">
        <v>1670</v>
      </c>
      <c r="M32" s="2336"/>
      <c r="N32" s="2336"/>
      <c r="O32" s="2336"/>
      <c r="P32" s="2336"/>
      <c r="Q32" s="2336"/>
      <c r="R32" s="2336"/>
      <c r="S32" s="2336"/>
      <c r="T32" s="2336"/>
      <c r="U32" s="2336"/>
      <c r="V32" s="2336"/>
      <c r="W32" s="2336"/>
      <c r="X32" s="2336"/>
      <c r="Y32" s="2336"/>
      <c r="Z32" s="2336"/>
      <c r="AA32" s="2336"/>
      <c r="AB32" s="2336"/>
      <c r="AC32" s="2336"/>
      <c r="AD32" s="2336"/>
      <c r="AE32" s="2336"/>
      <c r="AF32" s="2337"/>
      <c r="AG32" s="2374" t="s">
        <v>1727</v>
      </c>
      <c r="AH32" s="2375"/>
      <c r="AI32" s="2376"/>
    </row>
    <row r="33" spans="1:35" ht="21" customHeight="1">
      <c r="A33" s="2378"/>
      <c r="B33" s="2380"/>
      <c r="C33" s="2381" t="s">
        <v>1428</v>
      </c>
      <c r="D33" s="2382"/>
      <c r="E33" s="2382"/>
      <c r="F33" s="2382"/>
      <c r="G33" s="2383"/>
      <c r="H33" s="1017"/>
      <c r="I33" s="1017"/>
      <c r="J33" s="1017"/>
      <c r="K33" s="1018" t="s">
        <v>569</v>
      </c>
      <c r="L33" s="2389" t="s">
        <v>1671</v>
      </c>
      <c r="M33" s="2387"/>
      <c r="N33" s="2387"/>
      <c r="O33" s="2387"/>
      <c r="P33" s="2387"/>
      <c r="Q33" s="2387"/>
      <c r="R33" s="2387"/>
      <c r="S33" s="2387"/>
      <c r="T33" s="2387"/>
      <c r="U33" s="2387"/>
      <c r="V33" s="2387"/>
      <c r="W33" s="2387"/>
      <c r="X33" s="2387"/>
      <c r="Y33" s="2387"/>
      <c r="Z33" s="2387"/>
      <c r="AA33" s="2387"/>
      <c r="AB33" s="2387"/>
      <c r="AC33" s="2387"/>
      <c r="AD33" s="2387"/>
      <c r="AE33" s="2387"/>
      <c r="AF33" s="2388"/>
      <c r="AG33" s="2332" t="s">
        <v>1727</v>
      </c>
      <c r="AH33" s="2333"/>
      <c r="AI33" s="2334"/>
    </row>
    <row r="34" spans="1:35" ht="21" customHeight="1">
      <c r="A34" s="2378"/>
      <c r="B34" s="2380"/>
      <c r="C34" s="2384"/>
      <c r="D34" s="2385"/>
      <c r="E34" s="2385"/>
      <c r="F34" s="2385"/>
      <c r="G34" s="2386"/>
      <c r="H34" s="1019"/>
      <c r="I34" s="1019"/>
      <c r="J34" s="1019"/>
      <c r="K34" s="1020" t="s">
        <v>486</v>
      </c>
      <c r="L34" s="2335" t="s">
        <v>1672</v>
      </c>
      <c r="M34" s="2336"/>
      <c r="N34" s="2336"/>
      <c r="O34" s="2336"/>
      <c r="P34" s="2336"/>
      <c r="Q34" s="2336"/>
      <c r="R34" s="2336"/>
      <c r="S34" s="2336"/>
      <c r="T34" s="2336"/>
      <c r="U34" s="2336"/>
      <c r="V34" s="2336"/>
      <c r="W34" s="2336"/>
      <c r="X34" s="2336"/>
      <c r="Y34" s="2336"/>
      <c r="Z34" s="2336"/>
      <c r="AA34" s="2336"/>
      <c r="AB34" s="2336"/>
      <c r="AC34" s="2336"/>
      <c r="AD34" s="2336"/>
      <c r="AE34" s="2336"/>
      <c r="AF34" s="2337"/>
      <c r="AG34" s="2374" t="s">
        <v>1727</v>
      </c>
      <c r="AH34" s="2375"/>
      <c r="AI34" s="2376"/>
    </row>
    <row r="35" spans="1:35" ht="21" customHeight="1">
      <c r="A35" s="2378"/>
      <c r="B35" s="2396" t="s">
        <v>640</v>
      </c>
      <c r="C35" s="2381" t="s">
        <v>1431</v>
      </c>
      <c r="D35" s="2382"/>
      <c r="E35" s="2382"/>
      <c r="F35" s="2382"/>
      <c r="G35" s="2383"/>
      <c r="H35" s="1017"/>
      <c r="I35" s="1017"/>
      <c r="J35" s="1017"/>
      <c r="K35" s="1018" t="s">
        <v>569</v>
      </c>
      <c r="L35" s="2387" t="s">
        <v>1673</v>
      </c>
      <c r="M35" s="2387"/>
      <c r="N35" s="2387"/>
      <c r="O35" s="2387"/>
      <c r="P35" s="2387"/>
      <c r="Q35" s="2387"/>
      <c r="R35" s="2387"/>
      <c r="S35" s="2387"/>
      <c r="T35" s="2387"/>
      <c r="U35" s="2387"/>
      <c r="V35" s="2387"/>
      <c r="W35" s="2387"/>
      <c r="X35" s="2387"/>
      <c r="Y35" s="2387"/>
      <c r="Z35" s="2387"/>
      <c r="AA35" s="2387"/>
      <c r="AB35" s="2387"/>
      <c r="AC35" s="2387"/>
      <c r="AD35" s="2387"/>
      <c r="AE35" s="2387"/>
      <c r="AF35" s="2388"/>
      <c r="AG35" s="2332" t="s">
        <v>1725</v>
      </c>
      <c r="AH35" s="2333"/>
      <c r="AI35" s="2334"/>
    </row>
    <row r="36" spans="1:35" ht="21" customHeight="1">
      <c r="A36" s="2378"/>
      <c r="B36" s="2397"/>
      <c r="C36" s="2384"/>
      <c r="D36" s="2385"/>
      <c r="E36" s="2385"/>
      <c r="F36" s="2385"/>
      <c r="G36" s="2386"/>
      <c r="H36" s="1019"/>
      <c r="I36" s="1019"/>
      <c r="J36" s="1019"/>
      <c r="K36" s="1020" t="s">
        <v>486</v>
      </c>
      <c r="L36" s="2336" t="s">
        <v>1674</v>
      </c>
      <c r="M36" s="2336"/>
      <c r="N36" s="2336"/>
      <c r="O36" s="2336"/>
      <c r="P36" s="2336"/>
      <c r="Q36" s="2336"/>
      <c r="R36" s="2336"/>
      <c r="S36" s="2336"/>
      <c r="T36" s="2336"/>
      <c r="U36" s="2336"/>
      <c r="V36" s="2336"/>
      <c r="W36" s="2336"/>
      <c r="X36" s="2336"/>
      <c r="Y36" s="2336"/>
      <c r="Z36" s="2336"/>
      <c r="AA36" s="2336"/>
      <c r="AB36" s="2336"/>
      <c r="AC36" s="2336"/>
      <c r="AD36" s="2336"/>
      <c r="AE36" s="2336"/>
      <c r="AF36" s="2337"/>
      <c r="AG36" s="2398" t="s">
        <v>1726</v>
      </c>
      <c r="AH36" s="2399"/>
      <c r="AI36" s="2400"/>
    </row>
    <row r="37" spans="1:35" ht="21" customHeight="1">
      <c r="A37" s="2378"/>
      <c r="B37" s="2397"/>
      <c r="C37" s="2381" t="s">
        <v>1432</v>
      </c>
      <c r="D37" s="2382"/>
      <c r="E37" s="2382"/>
      <c r="F37" s="2382"/>
      <c r="G37" s="2383"/>
      <c r="H37" s="1017"/>
      <c r="I37" s="1017"/>
      <c r="J37" s="1017"/>
      <c r="K37" s="1018" t="s">
        <v>569</v>
      </c>
      <c r="L37" s="2387" t="s">
        <v>1675</v>
      </c>
      <c r="M37" s="2387"/>
      <c r="N37" s="2387"/>
      <c r="O37" s="2387"/>
      <c r="P37" s="2387"/>
      <c r="Q37" s="2387"/>
      <c r="R37" s="2387"/>
      <c r="S37" s="2387"/>
      <c r="T37" s="2387"/>
      <c r="U37" s="2387"/>
      <c r="V37" s="2387"/>
      <c r="W37" s="2387"/>
      <c r="X37" s="2387"/>
      <c r="Y37" s="2387"/>
      <c r="Z37" s="2387"/>
      <c r="AA37" s="2387"/>
      <c r="AB37" s="2387"/>
      <c r="AC37" s="2387"/>
      <c r="AD37" s="2387"/>
      <c r="AE37" s="2387"/>
      <c r="AF37" s="2388"/>
      <c r="AG37" s="2332" t="s">
        <v>1727</v>
      </c>
      <c r="AH37" s="2333"/>
      <c r="AI37" s="2334"/>
    </row>
    <row r="38" spans="1:35" ht="21" customHeight="1">
      <c r="A38" s="2378"/>
      <c r="B38" s="2397"/>
      <c r="C38" s="2384"/>
      <c r="D38" s="2385"/>
      <c r="E38" s="2385"/>
      <c r="F38" s="2385"/>
      <c r="G38" s="2386"/>
      <c r="H38" s="1021"/>
      <c r="I38" s="1021"/>
      <c r="J38" s="1021"/>
      <c r="K38" s="1022" t="s">
        <v>486</v>
      </c>
      <c r="L38" s="2401" t="s">
        <v>1676</v>
      </c>
      <c r="M38" s="2401"/>
      <c r="N38" s="2401"/>
      <c r="O38" s="2401"/>
      <c r="P38" s="2401"/>
      <c r="Q38" s="2401"/>
      <c r="R38" s="2401"/>
      <c r="S38" s="2401"/>
      <c r="T38" s="2401"/>
      <c r="U38" s="2401"/>
      <c r="V38" s="2401"/>
      <c r="W38" s="2401"/>
      <c r="X38" s="2401"/>
      <c r="Y38" s="2401"/>
      <c r="Z38" s="2401"/>
      <c r="AA38" s="2401"/>
      <c r="AB38" s="2401"/>
      <c r="AC38" s="2401"/>
      <c r="AD38" s="2401"/>
      <c r="AE38" s="2401"/>
      <c r="AF38" s="2402"/>
      <c r="AG38" s="2393" t="s">
        <v>1727</v>
      </c>
      <c r="AH38" s="2394"/>
      <c r="AI38" s="2395"/>
    </row>
    <row r="39" spans="1:35" ht="21" customHeight="1">
      <c r="A39" s="2378"/>
      <c r="B39" s="2397"/>
      <c r="C39" s="2403"/>
      <c r="D39" s="2404"/>
      <c r="E39" s="2404"/>
      <c r="F39" s="2404"/>
      <c r="G39" s="2405"/>
      <c r="H39" s="580"/>
      <c r="I39" s="580"/>
      <c r="J39" s="580"/>
      <c r="K39" s="574" t="s">
        <v>631</v>
      </c>
      <c r="L39" s="2409"/>
      <c r="M39" s="2409"/>
      <c r="N39" s="2409"/>
      <c r="O39" s="2409"/>
      <c r="P39" s="2409"/>
      <c r="Q39" s="2409"/>
      <c r="R39" s="2409"/>
      <c r="S39" s="2409"/>
      <c r="T39" s="2409"/>
      <c r="U39" s="2409"/>
      <c r="V39" s="2409"/>
      <c r="W39" s="2409"/>
      <c r="X39" s="2409"/>
      <c r="Y39" s="2409"/>
      <c r="Z39" s="2409"/>
      <c r="AA39" s="2409"/>
      <c r="AB39" s="2409"/>
      <c r="AC39" s="2409"/>
      <c r="AD39" s="2409"/>
      <c r="AE39" s="2409"/>
      <c r="AF39" s="2410"/>
      <c r="AG39" s="2332"/>
      <c r="AH39" s="2333"/>
      <c r="AI39" s="2334"/>
    </row>
    <row r="40" spans="1:35" ht="21" customHeight="1">
      <c r="A40" s="2378"/>
      <c r="B40" s="2397"/>
      <c r="C40" s="2406"/>
      <c r="D40" s="2407"/>
      <c r="E40" s="2407"/>
      <c r="F40" s="2407"/>
      <c r="G40" s="2408"/>
      <c r="H40" s="581"/>
      <c r="I40" s="581"/>
      <c r="J40" s="581"/>
      <c r="K40" s="575" t="s">
        <v>486</v>
      </c>
      <c r="L40" s="2372"/>
      <c r="M40" s="2372"/>
      <c r="N40" s="2372"/>
      <c r="O40" s="2372"/>
      <c r="P40" s="2372"/>
      <c r="Q40" s="2372"/>
      <c r="R40" s="2372"/>
      <c r="S40" s="2372"/>
      <c r="T40" s="2372"/>
      <c r="U40" s="2372"/>
      <c r="V40" s="2372"/>
      <c r="W40" s="2372"/>
      <c r="X40" s="2372"/>
      <c r="Y40" s="2372"/>
      <c r="Z40" s="2372"/>
      <c r="AA40" s="2372"/>
      <c r="AB40" s="2372"/>
      <c r="AC40" s="2372"/>
      <c r="AD40" s="2372"/>
      <c r="AE40" s="2372"/>
      <c r="AF40" s="2373"/>
      <c r="AG40" s="2374"/>
      <c r="AH40" s="2375"/>
      <c r="AI40" s="2376"/>
    </row>
    <row r="41" spans="1:35" s="1023" customFormat="1" ht="21" customHeight="1">
      <c r="A41" s="2414" t="s">
        <v>536</v>
      </c>
      <c r="B41" s="2434" t="s">
        <v>1677</v>
      </c>
      <c r="C41" s="2435"/>
      <c r="D41" s="2435"/>
      <c r="E41" s="2435"/>
      <c r="F41" s="2435"/>
      <c r="G41" s="2436"/>
      <c r="H41" s="1017"/>
      <c r="I41" s="1017"/>
      <c r="J41" s="1017"/>
      <c r="K41" s="1018" t="s">
        <v>569</v>
      </c>
      <c r="L41" s="2387" t="s">
        <v>1678</v>
      </c>
      <c r="M41" s="2387"/>
      <c r="N41" s="2387"/>
      <c r="O41" s="2387"/>
      <c r="P41" s="2387"/>
      <c r="Q41" s="2387"/>
      <c r="R41" s="2387"/>
      <c r="S41" s="2387"/>
      <c r="T41" s="2387"/>
      <c r="U41" s="2387"/>
      <c r="V41" s="2387"/>
      <c r="W41" s="2387"/>
      <c r="X41" s="2387"/>
      <c r="Y41" s="2387"/>
      <c r="Z41" s="2387"/>
      <c r="AA41" s="2387"/>
      <c r="AB41" s="2387"/>
      <c r="AC41" s="2387"/>
      <c r="AD41" s="2387"/>
      <c r="AE41" s="2387"/>
      <c r="AF41" s="2388"/>
      <c r="AG41" s="2390" t="s">
        <v>1723</v>
      </c>
      <c r="AH41" s="2391"/>
      <c r="AI41" s="2392"/>
    </row>
    <row r="42" spans="1:35" s="1023" customFormat="1" ht="21" customHeight="1">
      <c r="A42" s="2415"/>
      <c r="B42" s="2437"/>
      <c r="C42" s="2438"/>
      <c r="D42" s="2438"/>
      <c r="E42" s="2438"/>
      <c r="F42" s="2438"/>
      <c r="G42" s="2439"/>
      <c r="H42" s="1019"/>
      <c r="I42" s="1019"/>
      <c r="J42" s="1019"/>
      <c r="K42" s="1020" t="s">
        <v>486</v>
      </c>
      <c r="L42" s="2336" t="s">
        <v>1679</v>
      </c>
      <c r="M42" s="2336"/>
      <c r="N42" s="2336"/>
      <c r="O42" s="2336"/>
      <c r="P42" s="2336"/>
      <c r="Q42" s="2336"/>
      <c r="R42" s="2336"/>
      <c r="S42" s="2336"/>
      <c r="T42" s="2336"/>
      <c r="U42" s="2336"/>
      <c r="V42" s="2336"/>
      <c r="W42" s="2336"/>
      <c r="X42" s="2336"/>
      <c r="Y42" s="2336"/>
      <c r="Z42" s="2336"/>
      <c r="AA42" s="2336"/>
      <c r="AB42" s="2336"/>
      <c r="AC42" s="2336"/>
      <c r="AD42" s="2336"/>
      <c r="AE42" s="2336"/>
      <c r="AF42" s="2337"/>
      <c r="AG42" s="2411" t="s">
        <v>1723</v>
      </c>
      <c r="AH42" s="2412"/>
      <c r="AI42" s="2413"/>
    </row>
    <row r="43" spans="1:35" s="1023" customFormat="1" ht="21" customHeight="1">
      <c r="A43" s="2415"/>
      <c r="B43" s="2440"/>
      <c r="C43" s="2441"/>
      <c r="D43" s="2441"/>
      <c r="E43" s="2441"/>
      <c r="F43" s="2441"/>
      <c r="G43" s="2442"/>
      <c r="H43" s="1024"/>
      <c r="I43" s="1024"/>
      <c r="J43" s="1024"/>
      <c r="K43" s="1020" t="s">
        <v>487</v>
      </c>
      <c r="L43" s="2417" t="s">
        <v>1680</v>
      </c>
      <c r="M43" s="2417"/>
      <c r="N43" s="2417"/>
      <c r="O43" s="2417"/>
      <c r="P43" s="2417"/>
      <c r="Q43" s="2417"/>
      <c r="R43" s="2417"/>
      <c r="S43" s="2417"/>
      <c r="T43" s="2417"/>
      <c r="U43" s="2417"/>
      <c r="V43" s="2417"/>
      <c r="W43" s="2417"/>
      <c r="X43" s="2417"/>
      <c r="Y43" s="2417"/>
      <c r="Z43" s="2417"/>
      <c r="AA43" s="2417"/>
      <c r="AB43" s="2417"/>
      <c r="AC43" s="2417"/>
      <c r="AD43" s="2417"/>
      <c r="AE43" s="2417"/>
      <c r="AF43" s="2418"/>
      <c r="AG43" s="2411" t="s">
        <v>1723</v>
      </c>
      <c r="AH43" s="2412"/>
      <c r="AI43" s="2413"/>
    </row>
    <row r="44" spans="1:35" s="1023" customFormat="1" ht="21" customHeight="1">
      <c r="A44" s="2415"/>
      <c r="B44" s="2437" t="s">
        <v>1681</v>
      </c>
      <c r="C44" s="2438"/>
      <c r="D44" s="2438"/>
      <c r="E44" s="2438"/>
      <c r="F44" s="2438"/>
      <c r="G44" s="2439"/>
      <c r="H44" s="1025"/>
      <c r="I44" s="1025"/>
      <c r="J44" s="1025"/>
      <c r="K44" s="1020" t="s">
        <v>488</v>
      </c>
      <c r="L44" s="2419" t="s">
        <v>1682</v>
      </c>
      <c r="M44" s="2419"/>
      <c r="N44" s="2419"/>
      <c r="O44" s="2419"/>
      <c r="P44" s="2419"/>
      <c r="Q44" s="2419"/>
      <c r="R44" s="2419"/>
      <c r="S44" s="2419"/>
      <c r="T44" s="2419"/>
      <c r="U44" s="2419"/>
      <c r="V44" s="2419"/>
      <c r="W44" s="2419"/>
      <c r="X44" s="2419"/>
      <c r="Y44" s="2419"/>
      <c r="Z44" s="2419"/>
      <c r="AA44" s="2419"/>
      <c r="AB44" s="2419"/>
      <c r="AC44" s="2419"/>
      <c r="AD44" s="2419"/>
      <c r="AE44" s="2419"/>
      <c r="AF44" s="2420"/>
      <c r="AG44" s="2390" t="s">
        <v>1724</v>
      </c>
      <c r="AH44" s="2391"/>
      <c r="AI44" s="2392"/>
    </row>
    <row r="45" spans="1:35" s="1023" customFormat="1" ht="21" customHeight="1">
      <c r="A45" s="2416"/>
      <c r="B45" s="2440"/>
      <c r="C45" s="2441"/>
      <c r="D45" s="2441"/>
      <c r="E45" s="2441"/>
      <c r="F45" s="2441"/>
      <c r="G45" s="2442"/>
      <c r="H45" s="1024"/>
      <c r="I45" s="1024"/>
      <c r="J45" s="1024"/>
      <c r="K45" s="1026" t="s">
        <v>489</v>
      </c>
      <c r="L45" s="2417"/>
      <c r="M45" s="2417"/>
      <c r="N45" s="2417"/>
      <c r="O45" s="2417"/>
      <c r="P45" s="2417"/>
      <c r="Q45" s="2417"/>
      <c r="R45" s="2417"/>
      <c r="S45" s="2417"/>
      <c r="T45" s="2417"/>
      <c r="U45" s="2417"/>
      <c r="V45" s="2417"/>
      <c r="W45" s="2417"/>
      <c r="X45" s="2417"/>
      <c r="Y45" s="2417"/>
      <c r="Z45" s="2417"/>
      <c r="AA45" s="2417"/>
      <c r="AB45" s="2417"/>
      <c r="AC45" s="2417"/>
      <c r="AD45" s="2417"/>
      <c r="AE45" s="2417"/>
      <c r="AF45" s="2418"/>
      <c r="AG45" s="2411" t="s">
        <v>1724</v>
      </c>
      <c r="AH45" s="2412"/>
      <c r="AI45" s="2413"/>
    </row>
    <row r="46" spans="1:35" s="1023" customFormat="1" ht="21" customHeight="1">
      <c r="A46" s="2414" t="s">
        <v>537</v>
      </c>
      <c r="B46" s="1027"/>
      <c r="C46" s="1028"/>
      <c r="D46" s="1028"/>
      <c r="E46" s="1028"/>
      <c r="F46" s="1028"/>
      <c r="G46" s="1029"/>
      <c r="H46" s="1017"/>
      <c r="I46" s="1017"/>
      <c r="J46" s="1017"/>
      <c r="K46" s="1018" t="s">
        <v>569</v>
      </c>
      <c r="L46" s="2387"/>
      <c r="M46" s="2387"/>
      <c r="N46" s="2387"/>
      <c r="O46" s="2387"/>
      <c r="P46" s="2387"/>
      <c r="Q46" s="2387"/>
      <c r="R46" s="2387"/>
      <c r="S46" s="2387"/>
      <c r="T46" s="2387"/>
      <c r="U46" s="2387"/>
      <c r="V46" s="2387"/>
      <c r="W46" s="2387"/>
      <c r="X46" s="2387"/>
      <c r="Y46" s="2387"/>
      <c r="Z46" s="2387"/>
      <c r="AA46" s="2387"/>
      <c r="AB46" s="2387"/>
      <c r="AC46" s="2387"/>
      <c r="AD46" s="2387"/>
      <c r="AE46" s="2387"/>
      <c r="AF46" s="2388"/>
      <c r="AG46" s="2411" t="s">
        <v>1724</v>
      </c>
      <c r="AH46" s="2412"/>
      <c r="AI46" s="2413"/>
    </row>
    <row r="47" spans="1:35" s="1023" customFormat="1" ht="21" customHeight="1">
      <c r="A47" s="2415"/>
      <c r="B47" s="2443" t="s">
        <v>1683</v>
      </c>
      <c r="C47" s="2444"/>
      <c r="D47" s="2444"/>
      <c r="E47" s="2444"/>
      <c r="F47" s="2444"/>
      <c r="G47" s="2445"/>
      <c r="H47" s="1019"/>
      <c r="I47" s="1019"/>
      <c r="J47" s="1019"/>
      <c r="K47" s="1020" t="s">
        <v>486</v>
      </c>
      <c r="L47" s="2336" t="s">
        <v>1684</v>
      </c>
      <c r="M47" s="2336"/>
      <c r="N47" s="2336"/>
      <c r="O47" s="2336"/>
      <c r="P47" s="2336"/>
      <c r="Q47" s="2336"/>
      <c r="R47" s="2336"/>
      <c r="S47" s="2336"/>
      <c r="T47" s="2336"/>
      <c r="U47" s="2336"/>
      <c r="V47" s="2336"/>
      <c r="W47" s="2336"/>
      <c r="X47" s="2336"/>
      <c r="Y47" s="2336"/>
      <c r="Z47" s="2336"/>
      <c r="AA47" s="2336"/>
      <c r="AB47" s="2336"/>
      <c r="AC47" s="2336"/>
      <c r="AD47" s="2336"/>
      <c r="AE47" s="2336"/>
      <c r="AF47" s="2337"/>
      <c r="AG47" s="2411" t="s">
        <v>1722</v>
      </c>
      <c r="AH47" s="2412"/>
      <c r="AI47" s="2413"/>
    </row>
    <row r="48" spans="1:35" s="1023" customFormat="1" ht="21" customHeight="1">
      <c r="A48" s="2415"/>
      <c r="B48" s="2443"/>
      <c r="C48" s="2444"/>
      <c r="D48" s="2444"/>
      <c r="E48" s="2444"/>
      <c r="F48" s="2444"/>
      <c r="G48" s="2445"/>
      <c r="H48" s="1019"/>
      <c r="I48" s="1019"/>
      <c r="J48" s="1019"/>
      <c r="K48" s="1020" t="s">
        <v>487</v>
      </c>
      <c r="L48" s="2336" t="s">
        <v>1685</v>
      </c>
      <c r="M48" s="2336"/>
      <c r="N48" s="2336"/>
      <c r="O48" s="2336"/>
      <c r="P48" s="2336"/>
      <c r="Q48" s="2336"/>
      <c r="R48" s="2336"/>
      <c r="S48" s="2336"/>
      <c r="T48" s="2336"/>
      <c r="U48" s="2336"/>
      <c r="V48" s="2336"/>
      <c r="W48" s="2336"/>
      <c r="X48" s="2336"/>
      <c r="Y48" s="2336"/>
      <c r="Z48" s="2336"/>
      <c r="AA48" s="2336"/>
      <c r="AB48" s="2336"/>
      <c r="AC48" s="2336"/>
      <c r="AD48" s="2336"/>
      <c r="AE48" s="2336"/>
      <c r="AF48" s="2337"/>
      <c r="AG48" s="2411" t="s">
        <v>1722</v>
      </c>
      <c r="AH48" s="2412"/>
      <c r="AI48" s="2413"/>
    </row>
    <row r="49" spans="1:35" s="1023" customFormat="1" ht="21" customHeight="1">
      <c r="A49" s="2415"/>
      <c r="B49" s="2446"/>
      <c r="C49" s="2447"/>
      <c r="D49" s="2447"/>
      <c r="E49" s="2447"/>
      <c r="F49" s="2447"/>
      <c r="G49" s="2448"/>
      <c r="H49" s="1024"/>
      <c r="I49" s="1024"/>
      <c r="J49" s="1024"/>
      <c r="K49" s="1026" t="s">
        <v>488</v>
      </c>
      <c r="L49" s="2417" t="s">
        <v>1686</v>
      </c>
      <c r="M49" s="2417"/>
      <c r="N49" s="2417"/>
      <c r="O49" s="2417"/>
      <c r="P49" s="2417"/>
      <c r="Q49" s="2417"/>
      <c r="R49" s="2417"/>
      <c r="S49" s="2417"/>
      <c r="T49" s="2417"/>
      <c r="U49" s="2417"/>
      <c r="V49" s="2417"/>
      <c r="W49" s="2417"/>
      <c r="X49" s="2417"/>
      <c r="Y49" s="2417"/>
      <c r="Z49" s="2417"/>
      <c r="AA49" s="2417"/>
      <c r="AB49" s="2417"/>
      <c r="AC49" s="2417"/>
      <c r="AD49" s="2417"/>
      <c r="AE49" s="2417"/>
      <c r="AF49" s="2418"/>
      <c r="AG49" s="2314" t="s">
        <v>1722</v>
      </c>
      <c r="AH49" s="2315"/>
      <c r="AI49" s="2316"/>
    </row>
    <row r="50" spans="1:35" s="1023" customFormat="1" ht="21" customHeight="1">
      <c r="A50" s="2416"/>
      <c r="B50" s="2440" t="s">
        <v>1687</v>
      </c>
      <c r="C50" s="2441"/>
      <c r="D50" s="2441"/>
      <c r="E50" s="2441"/>
      <c r="F50" s="2441"/>
      <c r="G50" s="2442"/>
      <c r="H50" s="1030"/>
      <c r="I50" s="1030"/>
      <c r="J50" s="1030"/>
      <c r="K50" s="1026" t="s">
        <v>641</v>
      </c>
      <c r="L50" s="2385" t="s">
        <v>1688</v>
      </c>
      <c r="M50" s="2385"/>
      <c r="N50" s="2385"/>
      <c r="O50" s="2385"/>
      <c r="P50" s="2385"/>
      <c r="Q50" s="2385"/>
      <c r="R50" s="2385"/>
      <c r="S50" s="2385"/>
      <c r="T50" s="2385"/>
      <c r="U50" s="2385"/>
      <c r="V50" s="2385"/>
      <c r="W50" s="2385"/>
      <c r="X50" s="2385"/>
      <c r="Y50" s="2385"/>
      <c r="Z50" s="2385"/>
      <c r="AA50" s="2385"/>
      <c r="AB50" s="2385"/>
      <c r="AC50" s="2385"/>
      <c r="AD50" s="2385"/>
      <c r="AE50" s="2385"/>
      <c r="AF50" s="2386"/>
      <c r="AG50" s="2424" t="s">
        <v>1722</v>
      </c>
      <c r="AH50" s="2425"/>
      <c r="AI50" s="2426"/>
    </row>
    <row r="51" spans="1:35" ht="15" customHeight="1">
      <c r="A51" s="582" t="s">
        <v>1140</v>
      </c>
      <c r="B51" s="118"/>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583"/>
    </row>
    <row r="52" spans="1:35" ht="32.25" customHeight="1">
      <c r="A52" s="2427" t="s">
        <v>1728</v>
      </c>
      <c r="B52" s="2407"/>
      <c r="C52" s="2407"/>
      <c r="D52" s="2407"/>
      <c r="E52" s="2407"/>
      <c r="F52" s="2407"/>
      <c r="G52" s="2407"/>
      <c r="H52" s="2407"/>
      <c r="I52" s="2407"/>
      <c r="J52" s="2407"/>
      <c r="K52" s="2407"/>
      <c r="L52" s="2407"/>
      <c r="M52" s="2407"/>
      <c r="N52" s="2407"/>
      <c r="O52" s="2407"/>
      <c r="P52" s="2407"/>
      <c r="Q52" s="2407"/>
      <c r="R52" s="2407"/>
      <c r="S52" s="2407"/>
      <c r="T52" s="2407"/>
      <c r="U52" s="2407"/>
      <c r="V52" s="2407"/>
      <c r="W52" s="2407"/>
      <c r="X52" s="2407"/>
      <c r="Y52" s="2407"/>
      <c r="Z52" s="2407"/>
      <c r="AA52" s="2407"/>
      <c r="AB52" s="2407"/>
      <c r="AC52" s="2407"/>
      <c r="AD52" s="2407"/>
      <c r="AE52" s="2407"/>
      <c r="AF52" s="2407"/>
      <c r="AG52" s="2407"/>
      <c r="AH52" s="2407"/>
      <c r="AI52" s="2428"/>
    </row>
    <row r="53" spans="1:35" ht="15" customHeight="1">
      <c r="A53" s="584" t="s">
        <v>570</v>
      </c>
      <c r="B53" s="585"/>
      <c r="C53" s="585"/>
      <c r="D53" s="585"/>
      <c r="E53" s="585"/>
      <c r="F53" s="585"/>
      <c r="G53" s="585"/>
      <c r="H53" s="585"/>
      <c r="I53" s="585"/>
      <c r="J53" s="585"/>
      <c r="K53" s="585"/>
      <c r="L53" s="585"/>
      <c r="M53" s="585"/>
      <c r="N53" s="585"/>
      <c r="O53" s="585"/>
      <c r="P53" s="585"/>
      <c r="Q53" s="585"/>
      <c r="R53" s="585"/>
      <c r="S53" s="585"/>
      <c r="T53" s="585"/>
      <c r="U53" s="585"/>
      <c r="V53" s="585"/>
      <c r="W53" s="585"/>
      <c r="X53" s="585"/>
      <c r="Y53" s="585"/>
      <c r="Z53" s="585"/>
      <c r="AA53" s="585"/>
      <c r="AB53" s="585"/>
      <c r="AC53" s="585"/>
      <c r="AD53" s="585"/>
      <c r="AE53" s="585"/>
      <c r="AF53" s="585"/>
      <c r="AG53" s="585"/>
      <c r="AH53" s="585"/>
      <c r="AI53" s="586"/>
    </row>
    <row r="54" spans="1:35" ht="15" customHeight="1">
      <c r="A54" s="2429"/>
      <c r="B54" s="2423"/>
      <c r="C54" s="2423"/>
      <c r="D54" s="2423"/>
      <c r="E54" s="2423"/>
      <c r="F54" s="2423"/>
      <c r="G54" s="2423"/>
      <c r="H54" s="2423"/>
      <c r="I54" s="2423"/>
      <c r="J54" s="2423"/>
      <c r="K54" s="2423"/>
      <c r="L54" s="2423"/>
      <c r="M54" s="2423"/>
      <c r="N54" s="2423"/>
      <c r="O54" s="2423"/>
      <c r="P54" s="2423"/>
      <c r="Q54" s="2423"/>
      <c r="R54" s="2423"/>
      <c r="S54" s="2423"/>
      <c r="T54" s="2423"/>
      <c r="U54" s="2423"/>
      <c r="V54" s="2423"/>
      <c r="W54" s="2423"/>
      <c r="X54" s="2423"/>
      <c r="Y54" s="2423"/>
      <c r="Z54" s="2423"/>
      <c r="AA54" s="2423"/>
      <c r="AB54" s="2423"/>
      <c r="AC54" s="2423"/>
      <c r="AD54" s="2423"/>
      <c r="AE54" s="2423"/>
      <c r="AF54" s="2423"/>
      <c r="AG54" s="2423"/>
      <c r="AH54" s="2423"/>
      <c r="AI54" s="2430"/>
    </row>
    <row r="55" spans="1:35" ht="15" customHeight="1">
      <c r="A55" s="584" t="s">
        <v>571</v>
      </c>
      <c r="B55" s="585"/>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c r="AD55" s="585"/>
      <c r="AE55" s="585"/>
      <c r="AF55" s="585"/>
      <c r="AG55" s="585"/>
      <c r="AH55" s="585"/>
      <c r="AI55" s="586"/>
    </row>
    <row r="56" spans="1:35" ht="15" customHeight="1" thickBot="1">
      <c r="A56" s="2431"/>
      <c r="B56" s="2432"/>
      <c r="C56" s="2432"/>
      <c r="D56" s="2432"/>
      <c r="E56" s="2432"/>
      <c r="F56" s="2432"/>
      <c r="G56" s="2432"/>
      <c r="H56" s="2432"/>
      <c r="I56" s="2432"/>
      <c r="J56" s="2432"/>
      <c r="K56" s="2432"/>
      <c r="L56" s="2432"/>
      <c r="M56" s="2432"/>
      <c r="N56" s="2432"/>
      <c r="O56" s="2432"/>
      <c r="P56" s="2432"/>
      <c r="Q56" s="2432"/>
      <c r="R56" s="2432"/>
      <c r="S56" s="2432"/>
      <c r="T56" s="2432"/>
      <c r="U56" s="2432"/>
      <c r="V56" s="2432"/>
      <c r="W56" s="2432"/>
      <c r="X56" s="2432"/>
      <c r="Y56" s="2432"/>
      <c r="Z56" s="2432"/>
      <c r="AA56" s="2432"/>
      <c r="AB56" s="2432"/>
      <c r="AC56" s="2432"/>
      <c r="AD56" s="2432"/>
      <c r="AE56" s="2432"/>
      <c r="AF56" s="2432"/>
      <c r="AG56" s="2432"/>
      <c r="AH56" s="2432"/>
      <c r="AI56" s="2433"/>
    </row>
    <row r="57" spans="1:35" ht="15" customHeight="1">
      <c r="A57" s="570" t="s">
        <v>642</v>
      </c>
    </row>
    <row r="58" spans="1:35" ht="18" customHeight="1">
      <c r="B58" s="2421"/>
      <c r="C58" s="2421"/>
      <c r="D58" s="2421"/>
      <c r="E58" s="2421"/>
      <c r="F58" s="2421"/>
      <c r="G58" s="2421"/>
      <c r="H58" s="2421"/>
      <c r="I58" s="2421"/>
      <c r="J58" s="2421"/>
      <c r="K58" s="2421"/>
      <c r="L58" s="2421"/>
      <c r="M58" s="2421"/>
      <c r="O58" s="2320" t="s">
        <v>572</v>
      </c>
      <c r="P58" s="2320"/>
      <c r="Q58" s="2422" t="s">
        <v>788</v>
      </c>
      <c r="R58" s="2422"/>
      <c r="S58" s="2422"/>
      <c r="T58" s="2422"/>
      <c r="U58" s="2422"/>
      <c r="V58" s="2422"/>
    </row>
    <row r="59" spans="1:35" ht="15" customHeight="1">
      <c r="A59" s="570" t="s">
        <v>1141</v>
      </c>
    </row>
    <row r="60" spans="1:35" ht="18" customHeight="1">
      <c r="B60" s="2421"/>
      <c r="C60" s="2421"/>
      <c r="D60" s="2421"/>
      <c r="E60" s="2421"/>
      <c r="F60" s="2421"/>
      <c r="G60" s="2421"/>
      <c r="H60" s="2421"/>
      <c r="I60" s="2421"/>
      <c r="J60" s="2421"/>
      <c r="K60" s="2421"/>
      <c r="L60" s="2421"/>
      <c r="M60" s="2421"/>
      <c r="O60" s="2320" t="s">
        <v>572</v>
      </c>
      <c r="P60" s="2320"/>
      <c r="Q60" s="2422" t="s">
        <v>788</v>
      </c>
      <c r="R60" s="2422"/>
      <c r="S60" s="2422"/>
      <c r="T60" s="2422"/>
      <c r="U60" s="2422"/>
      <c r="V60" s="2422"/>
    </row>
    <row r="61" spans="1:35" ht="72" customHeight="1">
      <c r="A61" s="2423" t="s">
        <v>587</v>
      </c>
      <c r="B61" s="2423"/>
      <c r="C61" s="2423"/>
      <c r="D61" s="2423"/>
      <c r="E61" s="2423"/>
      <c r="F61" s="2423"/>
      <c r="G61" s="2423"/>
      <c r="H61" s="2423"/>
      <c r="I61" s="2423"/>
      <c r="J61" s="2423"/>
      <c r="K61" s="2423"/>
      <c r="L61" s="2423"/>
      <c r="M61" s="2423"/>
      <c r="N61" s="2423"/>
      <c r="O61" s="2423"/>
      <c r="P61" s="2423"/>
      <c r="Q61" s="2423"/>
      <c r="R61" s="2423"/>
      <c r="S61" s="2423"/>
      <c r="T61" s="2423"/>
      <c r="U61" s="2423"/>
      <c r="V61" s="2423"/>
      <c r="W61" s="2423"/>
      <c r="X61" s="2423"/>
      <c r="Y61" s="2423"/>
      <c r="Z61" s="2423"/>
      <c r="AA61" s="2423"/>
      <c r="AB61" s="2423"/>
      <c r="AC61" s="2423"/>
      <c r="AD61" s="2423"/>
      <c r="AE61" s="2423"/>
      <c r="AF61" s="2423"/>
      <c r="AG61" s="2423"/>
      <c r="AH61" s="2423"/>
      <c r="AI61" s="2423"/>
    </row>
  </sheetData>
  <mergeCells count="97">
    <mergeCell ref="B41:G43"/>
    <mergeCell ref="B44:G45"/>
    <mergeCell ref="B47:G49"/>
    <mergeCell ref="L49:AF49"/>
    <mergeCell ref="B50:G50"/>
    <mergeCell ref="L45:AF45"/>
    <mergeCell ref="B60:M60"/>
    <mergeCell ref="O60:P60"/>
    <mergeCell ref="Q60:V60"/>
    <mergeCell ref="A61:AI61"/>
    <mergeCell ref="L50:AF50"/>
    <mergeCell ref="AG50:AI50"/>
    <mergeCell ref="A52:AI52"/>
    <mergeCell ref="A54:AI54"/>
    <mergeCell ref="A56:AI56"/>
    <mergeCell ref="B58:M58"/>
    <mergeCell ref="O58:P58"/>
    <mergeCell ref="Q58:V58"/>
    <mergeCell ref="AG45:AI45"/>
    <mergeCell ref="A46:A50"/>
    <mergeCell ref="L46:AF46"/>
    <mergeCell ref="AG46:AI46"/>
    <mergeCell ref="L47:AF47"/>
    <mergeCell ref="AG47:AI47"/>
    <mergeCell ref="L48:AF48"/>
    <mergeCell ref="AG48:AI48"/>
    <mergeCell ref="A41:A45"/>
    <mergeCell ref="L41:AF41"/>
    <mergeCell ref="AG41:AI41"/>
    <mergeCell ref="L42:AF42"/>
    <mergeCell ref="AG42:AI42"/>
    <mergeCell ref="L43:AF43"/>
    <mergeCell ref="AG43:AI43"/>
    <mergeCell ref="L44:AF44"/>
    <mergeCell ref="AG44:AI44"/>
    <mergeCell ref="AG38:AI38"/>
    <mergeCell ref="AG34:AI34"/>
    <mergeCell ref="B35:B40"/>
    <mergeCell ref="C35:G36"/>
    <mergeCell ref="L35:AF35"/>
    <mergeCell ref="AG35:AI35"/>
    <mergeCell ref="L36:AF36"/>
    <mergeCell ref="AG36:AI36"/>
    <mergeCell ref="C37:G38"/>
    <mergeCell ref="L37:AF37"/>
    <mergeCell ref="AG37:AI37"/>
    <mergeCell ref="L38:AF38"/>
    <mergeCell ref="C39:G40"/>
    <mergeCell ref="L39:AF39"/>
    <mergeCell ref="AG39:AI39"/>
    <mergeCell ref="L40:AF40"/>
    <mergeCell ref="AG40:AI40"/>
    <mergeCell ref="A29:A40"/>
    <mergeCell ref="B29:B34"/>
    <mergeCell ref="C29:G30"/>
    <mergeCell ref="L29:AF29"/>
    <mergeCell ref="AG29:AI29"/>
    <mergeCell ref="L30:AF30"/>
    <mergeCell ref="AG30:AI30"/>
    <mergeCell ref="C31:G32"/>
    <mergeCell ref="L31:AF31"/>
    <mergeCell ref="AG31:AI31"/>
    <mergeCell ref="L32:AF32"/>
    <mergeCell ref="AG32:AI32"/>
    <mergeCell ref="C33:G34"/>
    <mergeCell ref="L33:AF33"/>
    <mergeCell ref="L34:AF34"/>
    <mergeCell ref="A20:F20"/>
    <mergeCell ref="G20:I22"/>
    <mergeCell ref="J20:AI22"/>
    <mergeCell ref="A27:G28"/>
    <mergeCell ref="H27:J27"/>
    <mergeCell ref="K27:AF28"/>
    <mergeCell ref="AG27:AI28"/>
    <mergeCell ref="A21:F21"/>
    <mergeCell ref="A22:F22"/>
    <mergeCell ref="AC16:AH16"/>
    <mergeCell ref="A19:F19"/>
    <mergeCell ref="G19:I19"/>
    <mergeCell ref="J19:AI19"/>
    <mergeCell ref="AG33:AI33"/>
    <mergeCell ref="AG49:AI49"/>
    <mergeCell ref="W7:AF7"/>
    <mergeCell ref="A2:AI2"/>
    <mergeCell ref="F4:R4"/>
    <mergeCell ref="B4:E4"/>
    <mergeCell ref="B5:E5"/>
    <mergeCell ref="F5:Y5"/>
    <mergeCell ref="A9:AI9"/>
    <mergeCell ref="C11:I11"/>
    <mergeCell ref="D14:F14"/>
    <mergeCell ref="G14:U14"/>
    <mergeCell ref="V14:AB14"/>
    <mergeCell ref="AC14:AH14"/>
    <mergeCell ref="D16:F16"/>
    <mergeCell ref="G16:T16"/>
    <mergeCell ref="U16:AB16"/>
  </mergeCells>
  <phoneticPr fontId="11"/>
  <printOptions horizontalCentered="1"/>
  <pageMargins left="0.59055118110236227" right="0.39370078740157483" top="0.39370078740157483" bottom="0.19685039370078741" header="0.19685039370078741" footer="7.874015748031496E-2"/>
  <pageSetup paperSize="9" scale="77" orientation="portrait" r:id="rId1"/>
  <headerFooter>
    <oddFooter>&amp;R（令和２年７月開講訓練科から適用）</oddFooter>
  </headerFooter>
  <rowBreaks count="1" manualBreakCount="1">
    <brk id="52" max="35"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tabColor rgb="FFFFC000"/>
    <pageSetUpPr fitToPage="1"/>
  </sheetPr>
  <dimension ref="B1:AJ31"/>
  <sheetViews>
    <sheetView view="pageBreakPreview" zoomScaleNormal="110" zoomScaleSheetLayoutView="100" workbookViewId="0">
      <selection activeCell="S9" sqref="S9"/>
    </sheetView>
  </sheetViews>
  <sheetFormatPr defaultColWidth="3" defaultRowHeight="21" customHeight="1"/>
  <cols>
    <col min="1" max="28" width="3" style="161"/>
    <col min="29" max="30" width="3" style="161" customWidth="1"/>
    <col min="31" max="16384" width="3" style="161"/>
  </cols>
  <sheetData>
    <row r="1" spans="2:36" ht="11.25">
      <c r="AJ1" s="159" t="s">
        <v>1138</v>
      </c>
    </row>
    <row r="2" spans="2:36" ht="36" customHeight="1">
      <c r="B2" s="2318" t="s">
        <v>586</v>
      </c>
      <c r="C2" s="2319"/>
      <c r="D2" s="2319"/>
      <c r="E2" s="2319"/>
      <c r="F2" s="2319"/>
      <c r="G2" s="2319"/>
      <c r="H2" s="2319"/>
      <c r="I2" s="2319"/>
      <c r="J2" s="2319"/>
      <c r="K2" s="2319"/>
      <c r="L2" s="2319"/>
      <c r="M2" s="2319"/>
      <c r="N2" s="2319"/>
      <c r="O2" s="2319"/>
      <c r="P2" s="2319"/>
      <c r="Q2" s="2319"/>
      <c r="R2" s="2319"/>
      <c r="S2" s="2319"/>
      <c r="T2" s="2319"/>
      <c r="U2" s="2319"/>
      <c r="V2" s="2319"/>
      <c r="W2" s="2319"/>
      <c r="X2" s="2319"/>
      <c r="Y2" s="2319"/>
      <c r="Z2" s="2319"/>
      <c r="AA2" s="2319"/>
      <c r="AB2" s="2319"/>
      <c r="AC2" s="2319"/>
      <c r="AD2" s="2319"/>
      <c r="AE2" s="2319"/>
      <c r="AF2" s="2319"/>
      <c r="AG2" s="2319"/>
      <c r="AH2" s="2319"/>
      <c r="AI2" s="2319"/>
      <c r="AJ2" s="2319"/>
    </row>
    <row r="3" spans="2:36" ht="11.25"/>
    <row r="4" spans="2:36" ht="15" customHeight="1">
      <c r="C4" s="2320" t="s">
        <v>851</v>
      </c>
      <c r="D4" s="2320"/>
      <c r="E4" s="2320"/>
      <c r="F4" s="2320"/>
      <c r="G4" s="2317" t="str">
        <f>IF(様式13の１!F4="","",様式13の１!F4)</f>
        <v/>
      </c>
      <c r="H4" s="2317"/>
      <c r="I4" s="2317"/>
      <c r="J4" s="2317"/>
      <c r="K4" s="2317"/>
      <c r="L4" s="2317"/>
      <c r="M4" s="2317"/>
      <c r="N4" s="2317"/>
      <c r="O4" s="2317"/>
      <c r="P4" s="2317"/>
      <c r="Q4" s="2317"/>
      <c r="R4" s="2317"/>
      <c r="S4" s="2317"/>
      <c r="T4" s="2317"/>
      <c r="U4" s="2317"/>
      <c r="V4" s="2317"/>
    </row>
    <row r="5" spans="2:36" ht="15" customHeight="1">
      <c r="C5" s="2320" t="s">
        <v>554</v>
      </c>
      <c r="D5" s="2320"/>
      <c r="E5" s="2320"/>
      <c r="F5" s="2320"/>
      <c r="G5" s="2321" t="str">
        <f>IF(様式1!G36="","",様式1!G36)</f>
        <v>ビジネスアプリケーション基礎科</v>
      </c>
      <c r="H5" s="2321"/>
      <c r="I5" s="2321"/>
      <c r="J5" s="2321"/>
      <c r="K5" s="2321"/>
      <c r="L5" s="2321"/>
      <c r="M5" s="2321"/>
      <c r="N5" s="2321"/>
      <c r="O5" s="2321"/>
      <c r="P5" s="2321"/>
      <c r="Q5" s="2321"/>
      <c r="R5" s="2321"/>
      <c r="S5" s="2321"/>
      <c r="T5" s="2321"/>
      <c r="U5" s="2321"/>
      <c r="V5" s="2321"/>
      <c r="W5" s="2321"/>
      <c r="X5" s="2321"/>
      <c r="Y5" s="2321"/>
    </row>
    <row r="6" spans="2:36" ht="15" customHeight="1">
      <c r="D6" s="122"/>
      <c r="E6" s="122"/>
      <c r="F6" s="122"/>
      <c r="G6" s="569"/>
      <c r="H6" s="569"/>
      <c r="I6" s="569"/>
      <c r="J6" s="569"/>
      <c r="K6" s="569"/>
      <c r="L6" s="569"/>
      <c r="M6" s="569"/>
      <c r="N6" s="569"/>
      <c r="O6" s="569"/>
      <c r="P6" s="569"/>
      <c r="Q6" s="569"/>
      <c r="R6" s="569"/>
      <c r="S6" s="569"/>
      <c r="T6" s="569"/>
      <c r="U6" s="569"/>
      <c r="V6" s="569"/>
    </row>
    <row r="7" spans="2:36" ht="15" customHeight="1">
      <c r="W7" s="161" t="s">
        <v>555</v>
      </c>
      <c r="AA7" s="2321" t="str">
        <f>IF(様式13の１!W7="","",様式13の１!W7)</f>
        <v/>
      </c>
      <c r="AB7" s="2321"/>
      <c r="AC7" s="2321"/>
      <c r="AD7" s="2321"/>
      <c r="AE7" s="2321"/>
      <c r="AF7" s="2321"/>
      <c r="AG7" s="2321"/>
      <c r="AH7" s="2321"/>
      <c r="AI7" s="2321"/>
      <c r="AJ7" s="2321"/>
    </row>
    <row r="8" spans="2:36" ht="11.25"/>
    <row r="9" spans="2:36" ht="21" customHeight="1">
      <c r="C9" s="161" t="s">
        <v>580</v>
      </c>
    </row>
    <row r="10" spans="2:36" ht="11.25"/>
    <row r="11" spans="2:36" ht="15" customHeight="1" thickBot="1">
      <c r="B11" s="570" t="s">
        <v>581</v>
      </c>
    </row>
    <row r="12" spans="2:36" ht="15" customHeight="1">
      <c r="B12" s="2356" t="s">
        <v>632</v>
      </c>
      <c r="C12" s="2357"/>
      <c r="D12" s="2357"/>
      <c r="E12" s="2357"/>
      <c r="F12" s="2357"/>
      <c r="G12" s="2357"/>
      <c r="H12" s="2358"/>
      <c r="I12" s="2329" t="s">
        <v>582</v>
      </c>
      <c r="J12" s="2328"/>
      <c r="K12" s="2328"/>
      <c r="L12" s="2328"/>
      <c r="M12" s="2328"/>
      <c r="N12" s="2330"/>
      <c r="O12" s="2362" t="s">
        <v>583</v>
      </c>
      <c r="P12" s="2357"/>
      <c r="Q12" s="2357"/>
      <c r="R12" s="2357"/>
      <c r="S12" s="2357"/>
      <c r="T12" s="2357"/>
      <c r="U12" s="2357"/>
      <c r="V12" s="2357"/>
      <c r="W12" s="2357"/>
      <c r="X12" s="2357"/>
      <c r="Y12" s="2357"/>
      <c r="Z12" s="2357"/>
      <c r="AA12" s="2357"/>
      <c r="AB12" s="2357"/>
      <c r="AC12" s="2357"/>
      <c r="AD12" s="2357"/>
      <c r="AE12" s="2357"/>
      <c r="AF12" s="2357"/>
      <c r="AG12" s="2357"/>
      <c r="AH12" s="2357"/>
      <c r="AI12" s="2357"/>
      <c r="AJ12" s="2364"/>
    </row>
    <row r="13" spans="2:36" ht="15" customHeight="1">
      <c r="B13" s="2464"/>
      <c r="C13" s="2320"/>
      <c r="D13" s="2320"/>
      <c r="E13" s="2320"/>
      <c r="F13" s="2320"/>
      <c r="G13" s="2320"/>
      <c r="H13" s="2465"/>
      <c r="I13" s="2468" t="s">
        <v>584</v>
      </c>
      <c r="J13" s="2469"/>
      <c r="K13" s="2470"/>
      <c r="L13" s="2468" t="s">
        <v>585</v>
      </c>
      <c r="M13" s="2469"/>
      <c r="N13" s="2470"/>
      <c r="O13" s="2466"/>
      <c r="P13" s="2320"/>
      <c r="Q13" s="2320"/>
      <c r="R13" s="2320"/>
      <c r="S13" s="2320"/>
      <c r="T13" s="2320"/>
      <c r="U13" s="2320"/>
      <c r="V13" s="2320"/>
      <c r="W13" s="2320"/>
      <c r="X13" s="2320"/>
      <c r="Y13" s="2320"/>
      <c r="Z13" s="2320"/>
      <c r="AA13" s="2320"/>
      <c r="AB13" s="2320"/>
      <c r="AC13" s="2320"/>
      <c r="AD13" s="2320"/>
      <c r="AE13" s="2320"/>
      <c r="AF13" s="2320"/>
      <c r="AG13" s="2320"/>
      <c r="AH13" s="2320"/>
      <c r="AI13" s="2320"/>
      <c r="AJ13" s="2467"/>
    </row>
    <row r="14" spans="2:36" ht="15" customHeight="1">
      <c r="B14" s="2359"/>
      <c r="C14" s="2360"/>
      <c r="D14" s="2360"/>
      <c r="E14" s="2360"/>
      <c r="F14" s="2360"/>
      <c r="G14" s="2360"/>
      <c r="H14" s="2361"/>
      <c r="I14" s="571" t="s">
        <v>633</v>
      </c>
      <c r="J14" s="572" t="s">
        <v>634</v>
      </c>
      <c r="K14" s="573" t="s">
        <v>635</v>
      </c>
      <c r="L14" s="571" t="s">
        <v>633</v>
      </c>
      <c r="M14" s="572" t="s">
        <v>634</v>
      </c>
      <c r="N14" s="573" t="s">
        <v>635</v>
      </c>
      <c r="O14" s="2360"/>
      <c r="P14" s="2360"/>
      <c r="Q14" s="2360"/>
      <c r="R14" s="2360"/>
      <c r="S14" s="2360"/>
      <c r="T14" s="2360"/>
      <c r="U14" s="2360"/>
      <c r="V14" s="2360"/>
      <c r="W14" s="2360"/>
      <c r="X14" s="2360"/>
      <c r="Y14" s="2360"/>
      <c r="Z14" s="2360"/>
      <c r="AA14" s="2360"/>
      <c r="AB14" s="2360"/>
      <c r="AC14" s="2360"/>
      <c r="AD14" s="2360"/>
      <c r="AE14" s="2360"/>
      <c r="AF14" s="2360"/>
      <c r="AG14" s="2360"/>
      <c r="AH14" s="2360"/>
      <c r="AI14" s="2360"/>
      <c r="AJ14" s="2365"/>
    </row>
    <row r="15" spans="2:36" s="1023" customFormat="1" ht="21" customHeight="1">
      <c r="B15" s="2461" t="s">
        <v>533</v>
      </c>
      <c r="C15" s="2449" t="s">
        <v>534</v>
      </c>
      <c r="D15" s="2381" t="s">
        <v>1689</v>
      </c>
      <c r="E15" s="2382"/>
      <c r="F15" s="2382"/>
      <c r="G15" s="2382"/>
      <c r="H15" s="2383"/>
      <c r="I15" s="1031"/>
      <c r="J15" s="1032"/>
      <c r="K15" s="1033"/>
      <c r="L15" s="1031"/>
      <c r="M15" s="1032"/>
      <c r="N15" s="1033"/>
      <c r="O15" s="1018" t="s">
        <v>569</v>
      </c>
      <c r="P15" s="2471" t="s">
        <v>1690</v>
      </c>
      <c r="Q15" s="2471"/>
      <c r="R15" s="2471"/>
      <c r="S15" s="2471"/>
      <c r="T15" s="2471"/>
      <c r="U15" s="2471"/>
      <c r="V15" s="2471"/>
      <c r="W15" s="2471"/>
      <c r="X15" s="2471"/>
      <c r="Y15" s="2471"/>
      <c r="Z15" s="2471"/>
      <c r="AA15" s="2471"/>
      <c r="AB15" s="2471"/>
      <c r="AC15" s="2471"/>
      <c r="AD15" s="2471"/>
      <c r="AE15" s="2471"/>
      <c r="AF15" s="2471"/>
      <c r="AG15" s="2471"/>
      <c r="AH15" s="2471"/>
      <c r="AI15" s="2471"/>
      <c r="AJ15" s="2472"/>
    </row>
    <row r="16" spans="2:36" s="1023" customFormat="1" ht="21" customHeight="1">
      <c r="B16" s="2462"/>
      <c r="C16" s="2450"/>
      <c r="D16" s="2381" t="s">
        <v>1691</v>
      </c>
      <c r="E16" s="2382"/>
      <c r="F16" s="2382"/>
      <c r="G16" s="2382"/>
      <c r="H16" s="2383"/>
      <c r="I16" s="1031"/>
      <c r="J16" s="1032"/>
      <c r="K16" s="1033"/>
      <c r="L16" s="1031"/>
      <c r="M16" s="1032"/>
      <c r="N16" s="1033"/>
      <c r="O16" s="1018" t="s">
        <v>569</v>
      </c>
      <c r="P16" s="2471" t="s">
        <v>1692</v>
      </c>
      <c r="Q16" s="2471"/>
      <c r="R16" s="2471"/>
      <c r="S16" s="2471"/>
      <c r="T16" s="2471"/>
      <c r="U16" s="2471"/>
      <c r="V16" s="2471"/>
      <c r="W16" s="2471"/>
      <c r="X16" s="2471"/>
      <c r="Y16" s="2471"/>
      <c r="Z16" s="2471"/>
      <c r="AA16" s="2471"/>
      <c r="AB16" s="2471"/>
      <c r="AC16" s="2471"/>
      <c r="AD16" s="2471"/>
      <c r="AE16" s="2471"/>
      <c r="AF16" s="2471"/>
      <c r="AG16" s="2471"/>
      <c r="AH16" s="2471"/>
      <c r="AI16" s="2471"/>
      <c r="AJ16" s="2472"/>
    </row>
    <row r="17" spans="2:36" s="1023" customFormat="1" ht="21" customHeight="1">
      <c r="B17" s="2462"/>
      <c r="C17" s="2450"/>
      <c r="D17" s="2384"/>
      <c r="E17" s="2385"/>
      <c r="F17" s="2385"/>
      <c r="G17" s="2385"/>
      <c r="H17" s="2386"/>
      <c r="I17" s="1034"/>
      <c r="J17" s="1035"/>
      <c r="K17" s="1036"/>
      <c r="L17" s="1034"/>
      <c r="M17" s="1035"/>
      <c r="N17" s="1036"/>
      <c r="O17" s="1020" t="s">
        <v>486</v>
      </c>
      <c r="P17" s="2473" t="s">
        <v>1693</v>
      </c>
      <c r="Q17" s="2473"/>
      <c r="R17" s="2473"/>
      <c r="S17" s="2473"/>
      <c r="T17" s="2473"/>
      <c r="U17" s="2473"/>
      <c r="V17" s="2473"/>
      <c r="W17" s="2473"/>
      <c r="X17" s="2473"/>
      <c r="Y17" s="2473"/>
      <c r="Z17" s="2473"/>
      <c r="AA17" s="2473"/>
      <c r="AB17" s="2473"/>
      <c r="AC17" s="2473"/>
      <c r="AD17" s="2473"/>
      <c r="AE17" s="2473"/>
      <c r="AF17" s="2473"/>
      <c r="AG17" s="2473"/>
      <c r="AH17" s="2473"/>
      <c r="AI17" s="2473"/>
      <c r="AJ17" s="2474"/>
    </row>
    <row r="18" spans="2:36" s="1023" customFormat="1" ht="21" customHeight="1">
      <c r="B18" s="2462"/>
      <c r="C18" s="2450"/>
      <c r="D18" s="2381" t="s">
        <v>1435</v>
      </c>
      <c r="E18" s="2382"/>
      <c r="F18" s="2382"/>
      <c r="G18" s="2382"/>
      <c r="H18" s="2383"/>
      <c r="I18" s="1031"/>
      <c r="J18" s="1032"/>
      <c r="K18" s="1033"/>
      <c r="L18" s="1031"/>
      <c r="M18" s="1032"/>
      <c r="N18" s="1033"/>
      <c r="O18" s="1018" t="s">
        <v>569</v>
      </c>
      <c r="P18" s="2471" t="s">
        <v>1694</v>
      </c>
      <c r="Q18" s="2471"/>
      <c r="R18" s="2471"/>
      <c r="S18" s="2471"/>
      <c r="T18" s="2471"/>
      <c r="U18" s="2471"/>
      <c r="V18" s="2471"/>
      <c r="W18" s="2471"/>
      <c r="X18" s="2471"/>
      <c r="Y18" s="2471"/>
      <c r="Z18" s="2471"/>
      <c r="AA18" s="2471"/>
      <c r="AB18" s="2471"/>
      <c r="AC18" s="2471"/>
      <c r="AD18" s="2471"/>
      <c r="AE18" s="2471"/>
      <c r="AF18" s="2471"/>
      <c r="AG18" s="2471"/>
      <c r="AH18" s="2471"/>
      <c r="AI18" s="2471"/>
      <c r="AJ18" s="2472"/>
    </row>
    <row r="19" spans="2:36" s="1023" customFormat="1" ht="21" customHeight="1">
      <c r="B19" s="2462"/>
      <c r="C19" s="2450"/>
      <c r="D19" s="2384"/>
      <c r="E19" s="2385"/>
      <c r="F19" s="2385"/>
      <c r="G19" s="2385"/>
      <c r="H19" s="2386"/>
      <c r="I19" s="1034"/>
      <c r="J19" s="1035"/>
      <c r="K19" s="1036"/>
      <c r="L19" s="1034"/>
      <c r="M19" s="1035"/>
      <c r="N19" s="1036"/>
      <c r="O19" s="1020" t="s">
        <v>486</v>
      </c>
      <c r="P19" s="2473" t="s">
        <v>1695</v>
      </c>
      <c r="Q19" s="2473"/>
      <c r="R19" s="2473"/>
      <c r="S19" s="2473"/>
      <c r="T19" s="2473"/>
      <c r="U19" s="2473"/>
      <c r="V19" s="2473"/>
      <c r="W19" s="2473"/>
      <c r="X19" s="2473"/>
      <c r="Y19" s="2473"/>
      <c r="Z19" s="2473"/>
      <c r="AA19" s="2473"/>
      <c r="AB19" s="2473"/>
      <c r="AC19" s="2473"/>
      <c r="AD19" s="2473"/>
      <c r="AE19" s="2473"/>
      <c r="AF19" s="2473"/>
      <c r="AG19" s="2473"/>
      <c r="AH19" s="2473"/>
      <c r="AI19" s="2473"/>
      <c r="AJ19" s="2474"/>
    </row>
    <row r="20" spans="2:36" s="1023" customFormat="1" ht="21" customHeight="1">
      <c r="B20" s="2462"/>
      <c r="C20" s="2450"/>
      <c r="D20" s="2381" t="s">
        <v>1436</v>
      </c>
      <c r="E20" s="2382"/>
      <c r="F20" s="2382"/>
      <c r="G20" s="2382"/>
      <c r="H20" s="2383"/>
      <c r="I20" s="1031"/>
      <c r="J20" s="1032"/>
      <c r="K20" s="1033"/>
      <c r="L20" s="1031"/>
      <c r="M20" s="1032"/>
      <c r="N20" s="1033"/>
      <c r="O20" s="1018" t="s">
        <v>569</v>
      </c>
      <c r="P20" s="2471" t="s">
        <v>1696</v>
      </c>
      <c r="Q20" s="2471"/>
      <c r="R20" s="2471"/>
      <c r="S20" s="2471"/>
      <c r="T20" s="2471"/>
      <c r="U20" s="2471"/>
      <c r="V20" s="2471"/>
      <c r="W20" s="2471"/>
      <c r="X20" s="2471"/>
      <c r="Y20" s="2471"/>
      <c r="Z20" s="2471"/>
      <c r="AA20" s="2471"/>
      <c r="AB20" s="2471"/>
      <c r="AC20" s="2471"/>
      <c r="AD20" s="2471"/>
      <c r="AE20" s="2471"/>
      <c r="AF20" s="2471"/>
      <c r="AG20" s="2471"/>
      <c r="AH20" s="2471"/>
      <c r="AI20" s="2471"/>
      <c r="AJ20" s="2472"/>
    </row>
    <row r="21" spans="2:36" s="1023" customFormat="1" ht="21" customHeight="1">
      <c r="B21" s="2462"/>
      <c r="C21" s="2450"/>
      <c r="D21" s="2384"/>
      <c r="E21" s="2385"/>
      <c r="F21" s="2385"/>
      <c r="G21" s="2385"/>
      <c r="H21" s="2386"/>
      <c r="I21" s="1037"/>
      <c r="J21" s="1038"/>
      <c r="K21" s="1039"/>
      <c r="L21" s="1037"/>
      <c r="M21" s="1038"/>
      <c r="N21" s="1039"/>
      <c r="O21" s="1020" t="s">
        <v>486</v>
      </c>
      <c r="P21" s="2473" t="s">
        <v>1697</v>
      </c>
      <c r="Q21" s="2473"/>
      <c r="R21" s="2473"/>
      <c r="S21" s="2473"/>
      <c r="T21" s="2473"/>
      <c r="U21" s="2473"/>
      <c r="V21" s="2473"/>
      <c r="W21" s="2473"/>
      <c r="X21" s="2473"/>
      <c r="Y21" s="2473"/>
      <c r="Z21" s="2473"/>
      <c r="AA21" s="2473"/>
      <c r="AB21" s="2473"/>
      <c r="AC21" s="2473"/>
      <c r="AD21" s="2473"/>
      <c r="AE21" s="2473"/>
      <c r="AF21" s="2473"/>
      <c r="AG21" s="2473"/>
      <c r="AH21" s="2473"/>
      <c r="AI21" s="2473"/>
      <c r="AJ21" s="2474"/>
    </row>
    <row r="22" spans="2:36" s="1023" customFormat="1" ht="21" customHeight="1">
      <c r="B22" s="2462"/>
      <c r="C22" s="2449" t="s">
        <v>535</v>
      </c>
      <c r="D22" s="2381" t="s">
        <v>1698</v>
      </c>
      <c r="E22" s="2382"/>
      <c r="F22" s="2382"/>
      <c r="G22" s="2382"/>
      <c r="H22" s="2383"/>
      <c r="I22" s="1031"/>
      <c r="J22" s="1032"/>
      <c r="K22" s="1033"/>
      <c r="L22" s="1031"/>
      <c r="M22" s="1032"/>
      <c r="N22" s="1033"/>
      <c r="O22" s="1018" t="s">
        <v>569</v>
      </c>
      <c r="P22" s="2471" t="s">
        <v>1699</v>
      </c>
      <c r="Q22" s="2471"/>
      <c r="R22" s="2471"/>
      <c r="S22" s="2471"/>
      <c r="T22" s="2471"/>
      <c r="U22" s="2471"/>
      <c r="V22" s="2471"/>
      <c r="W22" s="2471"/>
      <c r="X22" s="2471"/>
      <c r="Y22" s="2471"/>
      <c r="Z22" s="2471"/>
      <c r="AA22" s="2471"/>
      <c r="AB22" s="2471"/>
      <c r="AC22" s="2471"/>
      <c r="AD22" s="2471"/>
      <c r="AE22" s="2471"/>
      <c r="AF22" s="2471"/>
      <c r="AG22" s="2471"/>
      <c r="AH22" s="2471"/>
      <c r="AI22" s="2471"/>
      <c r="AJ22" s="2472"/>
    </row>
    <row r="23" spans="2:36" s="1023" customFormat="1" ht="21" customHeight="1">
      <c r="B23" s="2462"/>
      <c r="C23" s="2450"/>
      <c r="D23" s="2452" t="s">
        <v>1439</v>
      </c>
      <c r="E23" s="2453"/>
      <c r="F23" s="2453"/>
      <c r="G23" s="2453"/>
      <c r="H23" s="2454"/>
      <c r="I23" s="1031"/>
      <c r="J23" s="1032"/>
      <c r="K23" s="1033"/>
      <c r="L23" s="1031"/>
      <c r="M23" s="1032"/>
      <c r="N23" s="1033"/>
      <c r="O23" s="1018" t="s">
        <v>569</v>
      </c>
      <c r="P23" s="2471" t="s">
        <v>1700</v>
      </c>
      <c r="Q23" s="2471"/>
      <c r="R23" s="2471"/>
      <c r="S23" s="2471"/>
      <c r="T23" s="2471"/>
      <c r="U23" s="2471"/>
      <c r="V23" s="2471"/>
      <c r="W23" s="2471"/>
      <c r="X23" s="2471"/>
      <c r="Y23" s="2471"/>
      <c r="Z23" s="2471"/>
      <c r="AA23" s="2471"/>
      <c r="AB23" s="2471"/>
      <c r="AC23" s="2471"/>
      <c r="AD23" s="2471"/>
      <c r="AE23" s="2471"/>
      <c r="AF23" s="2471"/>
      <c r="AG23" s="2471"/>
      <c r="AH23" s="2471"/>
      <c r="AI23" s="2471"/>
      <c r="AJ23" s="2472"/>
    </row>
    <row r="24" spans="2:36" s="1023" customFormat="1" ht="21" customHeight="1">
      <c r="B24" s="2462"/>
      <c r="C24" s="2450"/>
      <c r="D24" s="2455"/>
      <c r="E24" s="2456"/>
      <c r="F24" s="2456"/>
      <c r="G24" s="2456"/>
      <c r="H24" s="2457"/>
      <c r="I24" s="1040"/>
      <c r="J24" s="1041"/>
      <c r="K24" s="1042"/>
      <c r="L24" s="1040"/>
      <c r="M24" s="1041"/>
      <c r="N24" s="1042"/>
      <c r="O24" s="1020" t="s">
        <v>486</v>
      </c>
      <c r="P24" s="2483" t="s">
        <v>1701</v>
      </c>
      <c r="Q24" s="2483"/>
      <c r="R24" s="2483"/>
      <c r="S24" s="2483"/>
      <c r="T24" s="2483"/>
      <c r="U24" s="2483"/>
      <c r="V24" s="2483"/>
      <c r="W24" s="2483"/>
      <c r="X24" s="2483"/>
      <c r="Y24" s="2483"/>
      <c r="Z24" s="2483"/>
      <c r="AA24" s="2483"/>
      <c r="AB24" s="2483"/>
      <c r="AC24" s="2483"/>
      <c r="AD24" s="2483"/>
      <c r="AE24" s="2483"/>
      <c r="AF24" s="2483"/>
      <c r="AG24" s="2483"/>
      <c r="AH24" s="2483"/>
      <c r="AI24" s="2483"/>
      <c r="AJ24" s="2484"/>
    </row>
    <row r="25" spans="2:36" s="1023" customFormat="1" ht="21" customHeight="1">
      <c r="B25" s="2462"/>
      <c r="C25" s="2450"/>
      <c r="D25" s="2455"/>
      <c r="E25" s="2456"/>
      <c r="F25" s="2456"/>
      <c r="G25" s="2456"/>
      <c r="H25" s="2457"/>
      <c r="I25" s="1037"/>
      <c r="J25" s="1038"/>
      <c r="K25" s="1039"/>
      <c r="L25" s="1037"/>
      <c r="M25" s="1038"/>
      <c r="N25" s="1039"/>
      <c r="O25" s="1020" t="s">
        <v>487</v>
      </c>
      <c r="P25" s="2475" t="s">
        <v>1702</v>
      </c>
      <c r="Q25" s="2475"/>
      <c r="R25" s="2475"/>
      <c r="S25" s="2475"/>
      <c r="T25" s="2475"/>
      <c r="U25" s="2475"/>
      <c r="V25" s="2475"/>
      <c r="W25" s="2475"/>
      <c r="X25" s="2475"/>
      <c r="Y25" s="2475"/>
      <c r="Z25" s="2475"/>
      <c r="AA25" s="2475"/>
      <c r="AB25" s="2475"/>
      <c r="AC25" s="2475"/>
      <c r="AD25" s="2475"/>
      <c r="AE25" s="2475"/>
      <c r="AF25" s="2475"/>
      <c r="AG25" s="2475"/>
      <c r="AH25" s="2475"/>
      <c r="AI25" s="2475"/>
      <c r="AJ25" s="2476"/>
    </row>
    <row r="26" spans="2:36" s="1023" customFormat="1" ht="21" customHeight="1">
      <c r="B26" s="2462"/>
      <c r="C26" s="2450"/>
      <c r="D26" s="2458"/>
      <c r="E26" s="2459"/>
      <c r="F26" s="2459"/>
      <c r="G26" s="2459"/>
      <c r="H26" s="2460"/>
      <c r="I26" s="1043"/>
      <c r="J26" s="1044"/>
      <c r="K26" s="1045"/>
      <c r="L26" s="1043"/>
      <c r="M26" s="1044"/>
      <c r="N26" s="1045"/>
      <c r="O26" s="1020" t="s">
        <v>488</v>
      </c>
      <c r="P26" s="2459" t="s">
        <v>1703</v>
      </c>
      <c r="Q26" s="2459"/>
      <c r="R26" s="2459"/>
      <c r="S26" s="2459"/>
      <c r="T26" s="2459"/>
      <c r="U26" s="2459"/>
      <c r="V26" s="2459"/>
      <c r="W26" s="2459"/>
      <c r="X26" s="2459"/>
      <c r="Y26" s="2459"/>
      <c r="Z26" s="2459"/>
      <c r="AA26" s="2459"/>
      <c r="AB26" s="2459"/>
      <c r="AC26" s="2459"/>
      <c r="AD26" s="2459"/>
      <c r="AE26" s="2459"/>
      <c r="AF26" s="2459"/>
      <c r="AG26" s="2459"/>
      <c r="AH26" s="2459"/>
      <c r="AI26" s="2459"/>
      <c r="AJ26" s="2477"/>
    </row>
    <row r="27" spans="2:36" s="1023" customFormat="1" ht="21" customHeight="1">
      <c r="B27" s="2462"/>
      <c r="C27" s="2450"/>
      <c r="D27" s="2452" t="s">
        <v>1440</v>
      </c>
      <c r="E27" s="2453"/>
      <c r="F27" s="2453"/>
      <c r="G27" s="2453"/>
      <c r="H27" s="2454"/>
      <c r="I27" s="1046"/>
      <c r="J27" s="1047"/>
      <c r="K27" s="1048"/>
      <c r="L27" s="1046"/>
      <c r="M27" s="1047"/>
      <c r="N27" s="1048"/>
      <c r="O27" s="1018" t="s">
        <v>569</v>
      </c>
      <c r="P27" s="2471" t="s">
        <v>1704</v>
      </c>
      <c r="Q27" s="2471"/>
      <c r="R27" s="2471"/>
      <c r="S27" s="2471"/>
      <c r="T27" s="2471"/>
      <c r="U27" s="2471"/>
      <c r="V27" s="2471"/>
      <c r="W27" s="2471"/>
      <c r="X27" s="2471"/>
      <c r="Y27" s="2471"/>
      <c r="Z27" s="2471"/>
      <c r="AA27" s="2471"/>
      <c r="AB27" s="2471"/>
      <c r="AC27" s="2471"/>
      <c r="AD27" s="2471"/>
      <c r="AE27" s="2471"/>
      <c r="AF27" s="2471"/>
      <c r="AG27" s="2471"/>
      <c r="AH27" s="2471"/>
      <c r="AI27" s="2471"/>
      <c r="AJ27" s="2472"/>
    </row>
    <row r="28" spans="2:36" s="1023" customFormat="1" ht="21" customHeight="1">
      <c r="B28" s="2462"/>
      <c r="C28" s="2450"/>
      <c r="D28" s="2455"/>
      <c r="E28" s="2456"/>
      <c r="F28" s="2456"/>
      <c r="G28" s="2456"/>
      <c r="H28" s="2457"/>
      <c r="I28" s="1037"/>
      <c r="J28" s="1038"/>
      <c r="K28" s="1039"/>
      <c r="L28" s="1037"/>
      <c r="M28" s="1038"/>
      <c r="N28" s="1039"/>
      <c r="O28" s="1020" t="s">
        <v>486</v>
      </c>
      <c r="P28" s="2475" t="s">
        <v>1705</v>
      </c>
      <c r="Q28" s="2475"/>
      <c r="R28" s="2475"/>
      <c r="S28" s="2475"/>
      <c r="T28" s="2475"/>
      <c r="U28" s="2475"/>
      <c r="V28" s="2475"/>
      <c r="W28" s="2475"/>
      <c r="X28" s="2475"/>
      <c r="Y28" s="2475"/>
      <c r="Z28" s="2475"/>
      <c r="AA28" s="2475"/>
      <c r="AB28" s="2475"/>
      <c r="AC28" s="2475"/>
      <c r="AD28" s="2475"/>
      <c r="AE28" s="2475"/>
      <c r="AF28" s="2475"/>
      <c r="AG28" s="2475"/>
      <c r="AH28" s="2475"/>
      <c r="AI28" s="2475"/>
      <c r="AJ28" s="2476"/>
    </row>
    <row r="29" spans="2:36" s="1023" customFormat="1" ht="21" customHeight="1">
      <c r="B29" s="2462"/>
      <c r="C29" s="2450"/>
      <c r="D29" s="2458"/>
      <c r="E29" s="2459"/>
      <c r="F29" s="2459"/>
      <c r="G29" s="2459"/>
      <c r="H29" s="2460"/>
      <c r="I29" s="1043"/>
      <c r="J29" s="1044"/>
      <c r="K29" s="1045"/>
      <c r="L29" s="1043"/>
      <c r="M29" s="1044"/>
      <c r="N29" s="1045"/>
      <c r="O29" s="1049" t="s">
        <v>487</v>
      </c>
      <c r="P29" s="2459" t="s">
        <v>1706</v>
      </c>
      <c r="Q29" s="2459"/>
      <c r="R29" s="2459"/>
      <c r="S29" s="2459"/>
      <c r="T29" s="2459"/>
      <c r="U29" s="2459"/>
      <c r="V29" s="2459"/>
      <c r="W29" s="2459"/>
      <c r="X29" s="2459"/>
      <c r="Y29" s="2459"/>
      <c r="Z29" s="2459"/>
      <c r="AA29" s="2459"/>
      <c r="AB29" s="2459"/>
      <c r="AC29" s="2459"/>
      <c r="AD29" s="2459"/>
      <c r="AE29" s="2459"/>
      <c r="AF29" s="2459"/>
      <c r="AG29" s="2459"/>
      <c r="AH29" s="2459"/>
      <c r="AI29" s="2459"/>
      <c r="AJ29" s="2477"/>
    </row>
    <row r="30" spans="2:36" s="1023" customFormat="1" ht="21" customHeight="1">
      <c r="B30" s="2462"/>
      <c r="C30" s="2450"/>
      <c r="D30" s="2381" t="s">
        <v>1441</v>
      </c>
      <c r="E30" s="2382"/>
      <c r="F30" s="2382"/>
      <c r="G30" s="2382"/>
      <c r="H30" s="2383"/>
      <c r="I30" s="1031"/>
      <c r="J30" s="1032"/>
      <c r="K30" s="1033"/>
      <c r="L30" s="1031"/>
      <c r="M30" s="1032"/>
      <c r="N30" s="1033"/>
      <c r="O30" s="1018" t="s">
        <v>569</v>
      </c>
      <c r="P30" s="2471" t="s">
        <v>1707</v>
      </c>
      <c r="Q30" s="2471"/>
      <c r="R30" s="2471"/>
      <c r="S30" s="2471"/>
      <c r="T30" s="2471"/>
      <c r="U30" s="2471"/>
      <c r="V30" s="2471"/>
      <c r="W30" s="2471"/>
      <c r="X30" s="2471"/>
      <c r="Y30" s="2471"/>
      <c r="Z30" s="2471"/>
      <c r="AA30" s="2471"/>
      <c r="AB30" s="2471"/>
      <c r="AC30" s="2471"/>
      <c r="AD30" s="2471"/>
      <c r="AE30" s="2471"/>
      <c r="AF30" s="2471"/>
      <c r="AG30" s="2471"/>
      <c r="AH30" s="2471"/>
      <c r="AI30" s="2471"/>
      <c r="AJ30" s="2472"/>
    </row>
    <row r="31" spans="2:36" s="1023" customFormat="1" ht="21" customHeight="1" thickBot="1">
      <c r="B31" s="2463"/>
      <c r="C31" s="2451"/>
      <c r="D31" s="2478"/>
      <c r="E31" s="2479"/>
      <c r="F31" s="2479"/>
      <c r="G31" s="2479"/>
      <c r="H31" s="2480"/>
      <c r="I31" s="1050"/>
      <c r="J31" s="1051"/>
      <c r="K31" s="1052"/>
      <c r="L31" s="1050"/>
      <c r="M31" s="1051"/>
      <c r="N31" s="1052"/>
      <c r="O31" s="1053" t="s">
        <v>486</v>
      </c>
      <c r="P31" s="2481" t="s">
        <v>1708</v>
      </c>
      <c r="Q31" s="2481"/>
      <c r="R31" s="2481"/>
      <c r="S31" s="2481"/>
      <c r="T31" s="2481"/>
      <c r="U31" s="2481"/>
      <c r="V31" s="2481"/>
      <c r="W31" s="2481"/>
      <c r="X31" s="2481"/>
      <c r="Y31" s="2481"/>
      <c r="Z31" s="2481"/>
      <c r="AA31" s="2481"/>
      <c r="AB31" s="2481"/>
      <c r="AC31" s="2481"/>
      <c r="AD31" s="2481"/>
      <c r="AE31" s="2481"/>
      <c r="AF31" s="2481"/>
      <c r="AG31" s="2481"/>
      <c r="AH31" s="2481"/>
      <c r="AI31" s="2481"/>
      <c r="AJ31" s="2482"/>
    </row>
  </sheetData>
  <mergeCells count="39">
    <mergeCell ref="AA7:AJ7"/>
    <mergeCell ref="P20:AJ20"/>
    <mergeCell ref="P21:AJ21"/>
    <mergeCell ref="P22:AJ22"/>
    <mergeCell ref="D27:H29"/>
    <mergeCell ref="P27:AJ27"/>
    <mergeCell ref="P28:AJ28"/>
    <mergeCell ref="P29:AJ29"/>
    <mergeCell ref="D16:H17"/>
    <mergeCell ref="D18:H19"/>
    <mergeCell ref="D20:H21"/>
    <mergeCell ref="P23:AJ23"/>
    <mergeCell ref="P24:AJ24"/>
    <mergeCell ref="B15:B31"/>
    <mergeCell ref="B12:H14"/>
    <mergeCell ref="I12:N12"/>
    <mergeCell ref="O12:AJ14"/>
    <mergeCell ref="I13:K13"/>
    <mergeCell ref="L13:N13"/>
    <mergeCell ref="P15:AJ15"/>
    <mergeCell ref="P16:AJ16"/>
    <mergeCell ref="P17:AJ17"/>
    <mergeCell ref="P25:AJ25"/>
    <mergeCell ref="P26:AJ26"/>
    <mergeCell ref="D30:H31"/>
    <mergeCell ref="P30:AJ30"/>
    <mergeCell ref="P31:AJ31"/>
    <mergeCell ref="P18:AJ18"/>
    <mergeCell ref="P19:AJ19"/>
    <mergeCell ref="B2:AJ2"/>
    <mergeCell ref="G4:V4"/>
    <mergeCell ref="C4:F4"/>
    <mergeCell ref="C5:F5"/>
    <mergeCell ref="G5:Y5"/>
    <mergeCell ref="C15:C21"/>
    <mergeCell ref="D15:H15"/>
    <mergeCell ref="C22:C31"/>
    <mergeCell ref="D22:H22"/>
    <mergeCell ref="D23:H26"/>
  </mergeCells>
  <phoneticPr fontId="11"/>
  <printOptions horizontalCentered="1"/>
  <pageMargins left="0.59055118110236227" right="0.39370078740157483" top="0.39370078740157483" bottom="0.19685039370078741" header="0.19685039370078741" footer="7.874015748031496E-2"/>
  <pageSetup paperSize="9" scale="89" fitToHeight="0" orientation="portrait" r:id="rId1"/>
  <headerFooter>
    <oddFooter>&amp;R(令和２年７月開講訓練科から適用)</oddFooter>
  </headerFooter>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1:S79"/>
  <sheetViews>
    <sheetView view="pageBreakPreview" zoomScale="60" zoomScaleNormal="70" workbookViewId="0">
      <selection activeCell="B18" sqref="B18"/>
    </sheetView>
  </sheetViews>
  <sheetFormatPr defaultRowHeight="13.5"/>
  <cols>
    <col min="1" max="1" width="2.75" style="521" customWidth="1"/>
    <col min="2" max="2" width="22" style="521" customWidth="1"/>
    <col min="3" max="3" width="17.125" style="524" customWidth="1"/>
    <col min="4" max="4" width="25.375" style="524" customWidth="1"/>
    <col min="5" max="5" width="28.125" style="524" customWidth="1"/>
    <col min="6" max="6" width="12.5" style="521" customWidth="1"/>
    <col min="7" max="7" width="5" style="525" customWidth="1"/>
    <col min="8" max="8" width="12.375" style="521" customWidth="1"/>
    <col min="9" max="9" width="8.875" style="521" customWidth="1"/>
    <col min="10" max="16" width="9" style="521"/>
    <col min="17" max="17" width="9.125" style="521" bestFit="1" customWidth="1"/>
    <col min="18" max="19" width="7.5" style="528" customWidth="1"/>
    <col min="20" max="20" width="9" style="521"/>
    <col min="21" max="21" width="9" style="521" customWidth="1"/>
    <col min="22" max="260" width="9" style="521"/>
    <col min="261" max="261" width="2.75" style="521" customWidth="1"/>
    <col min="262" max="262" width="22" style="521" customWidth="1"/>
    <col min="263" max="263" width="17.125" style="521" customWidth="1"/>
    <col min="264" max="264" width="25.375" style="521" customWidth="1"/>
    <col min="265" max="265" width="28.125" style="521" customWidth="1"/>
    <col min="266" max="266" width="12.5" style="521" customWidth="1"/>
    <col min="267" max="267" width="5" style="521" customWidth="1"/>
    <col min="268" max="268" width="12.375" style="521" customWidth="1"/>
    <col min="269" max="269" width="8.875" style="521" customWidth="1"/>
    <col min="270" max="274" width="9" style="521"/>
    <col min="275" max="275" width="7.5" style="521" customWidth="1"/>
    <col min="276" max="516" width="9" style="521"/>
    <col min="517" max="517" width="2.75" style="521" customWidth="1"/>
    <col min="518" max="518" width="22" style="521" customWidth="1"/>
    <col min="519" max="519" width="17.125" style="521" customWidth="1"/>
    <col min="520" max="520" width="25.375" style="521" customWidth="1"/>
    <col min="521" max="521" width="28.125" style="521" customWidth="1"/>
    <col min="522" max="522" width="12.5" style="521" customWidth="1"/>
    <col min="523" max="523" width="5" style="521" customWidth="1"/>
    <col min="524" max="524" width="12.375" style="521" customWidth="1"/>
    <col min="525" max="525" width="8.875" style="521" customWidth="1"/>
    <col min="526" max="530" width="9" style="521"/>
    <col min="531" max="531" width="7.5" style="521" customWidth="1"/>
    <col min="532" max="772" width="9" style="521"/>
    <col min="773" max="773" width="2.75" style="521" customWidth="1"/>
    <col min="774" max="774" width="22" style="521" customWidth="1"/>
    <col min="775" max="775" width="17.125" style="521" customWidth="1"/>
    <col min="776" max="776" width="25.375" style="521" customWidth="1"/>
    <col min="777" max="777" width="28.125" style="521" customWidth="1"/>
    <col min="778" max="778" width="12.5" style="521" customWidth="1"/>
    <col min="779" max="779" width="5" style="521" customWidth="1"/>
    <col min="780" max="780" width="12.375" style="521" customWidth="1"/>
    <col min="781" max="781" width="8.875" style="521" customWidth="1"/>
    <col min="782" max="786" width="9" style="521"/>
    <col min="787" max="787" width="7.5" style="521" customWidth="1"/>
    <col min="788" max="1028" width="9" style="521"/>
    <col min="1029" max="1029" width="2.75" style="521" customWidth="1"/>
    <col min="1030" max="1030" width="22" style="521" customWidth="1"/>
    <col min="1031" max="1031" width="17.125" style="521" customWidth="1"/>
    <col min="1032" max="1032" width="25.375" style="521" customWidth="1"/>
    <col min="1033" max="1033" width="28.125" style="521" customWidth="1"/>
    <col min="1034" max="1034" width="12.5" style="521" customWidth="1"/>
    <col min="1035" max="1035" width="5" style="521" customWidth="1"/>
    <col min="1036" max="1036" width="12.375" style="521" customWidth="1"/>
    <col min="1037" max="1037" width="8.875" style="521" customWidth="1"/>
    <col min="1038" max="1042" width="9" style="521"/>
    <col min="1043" max="1043" width="7.5" style="521" customWidth="1"/>
    <col min="1044" max="1284" width="9" style="521"/>
    <col min="1285" max="1285" width="2.75" style="521" customWidth="1"/>
    <col min="1286" max="1286" width="22" style="521" customWidth="1"/>
    <col min="1287" max="1287" width="17.125" style="521" customWidth="1"/>
    <col min="1288" max="1288" width="25.375" style="521" customWidth="1"/>
    <col min="1289" max="1289" width="28.125" style="521" customWidth="1"/>
    <col min="1290" max="1290" width="12.5" style="521" customWidth="1"/>
    <col min="1291" max="1291" width="5" style="521" customWidth="1"/>
    <col min="1292" max="1292" width="12.375" style="521" customWidth="1"/>
    <col min="1293" max="1293" width="8.875" style="521" customWidth="1"/>
    <col min="1294" max="1298" width="9" style="521"/>
    <col min="1299" max="1299" width="7.5" style="521" customWidth="1"/>
    <col min="1300" max="1540" width="9" style="521"/>
    <col min="1541" max="1541" width="2.75" style="521" customWidth="1"/>
    <col min="1542" max="1542" width="22" style="521" customWidth="1"/>
    <col min="1543" max="1543" width="17.125" style="521" customWidth="1"/>
    <col min="1544" max="1544" width="25.375" style="521" customWidth="1"/>
    <col min="1545" max="1545" width="28.125" style="521" customWidth="1"/>
    <col min="1546" max="1546" width="12.5" style="521" customWidth="1"/>
    <col min="1547" max="1547" width="5" style="521" customWidth="1"/>
    <col min="1548" max="1548" width="12.375" style="521" customWidth="1"/>
    <col min="1549" max="1549" width="8.875" style="521" customWidth="1"/>
    <col min="1550" max="1554" width="9" style="521"/>
    <col min="1555" max="1555" width="7.5" style="521" customWidth="1"/>
    <col min="1556" max="1796" width="9" style="521"/>
    <col min="1797" max="1797" width="2.75" style="521" customWidth="1"/>
    <col min="1798" max="1798" width="22" style="521" customWidth="1"/>
    <col min="1799" max="1799" width="17.125" style="521" customWidth="1"/>
    <col min="1800" max="1800" width="25.375" style="521" customWidth="1"/>
    <col min="1801" max="1801" width="28.125" style="521" customWidth="1"/>
    <col min="1802" max="1802" width="12.5" style="521" customWidth="1"/>
    <col min="1803" max="1803" width="5" style="521" customWidth="1"/>
    <col min="1804" max="1804" width="12.375" style="521" customWidth="1"/>
    <col min="1805" max="1805" width="8.875" style="521" customWidth="1"/>
    <col min="1806" max="1810" width="9" style="521"/>
    <col min="1811" max="1811" width="7.5" style="521" customWidth="1"/>
    <col min="1812" max="2052" width="9" style="521"/>
    <col min="2053" max="2053" width="2.75" style="521" customWidth="1"/>
    <col min="2054" max="2054" width="22" style="521" customWidth="1"/>
    <col min="2055" max="2055" width="17.125" style="521" customWidth="1"/>
    <col min="2056" max="2056" width="25.375" style="521" customWidth="1"/>
    <col min="2057" max="2057" width="28.125" style="521" customWidth="1"/>
    <col min="2058" max="2058" width="12.5" style="521" customWidth="1"/>
    <col min="2059" max="2059" width="5" style="521" customWidth="1"/>
    <col min="2060" max="2060" width="12.375" style="521" customWidth="1"/>
    <col min="2061" max="2061" width="8.875" style="521" customWidth="1"/>
    <col min="2062" max="2066" width="9" style="521"/>
    <col min="2067" max="2067" width="7.5" style="521" customWidth="1"/>
    <col min="2068" max="2308" width="9" style="521"/>
    <col min="2309" max="2309" width="2.75" style="521" customWidth="1"/>
    <col min="2310" max="2310" width="22" style="521" customWidth="1"/>
    <col min="2311" max="2311" width="17.125" style="521" customWidth="1"/>
    <col min="2312" max="2312" width="25.375" style="521" customWidth="1"/>
    <col min="2313" max="2313" width="28.125" style="521" customWidth="1"/>
    <col min="2314" max="2314" width="12.5" style="521" customWidth="1"/>
    <col min="2315" max="2315" width="5" style="521" customWidth="1"/>
    <col min="2316" max="2316" width="12.375" style="521" customWidth="1"/>
    <col min="2317" max="2317" width="8.875" style="521" customWidth="1"/>
    <col min="2318" max="2322" width="9" style="521"/>
    <col min="2323" max="2323" width="7.5" style="521" customWidth="1"/>
    <col min="2324" max="2564" width="9" style="521"/>
    <col min="2565" max="2565" width="2.75" style="521" customWidth="1"/>
    <col min="2566" max="2566" width="22" style="521" customWidth="1"/>
    <col min="2567" max="2567" width="17.125" style="521" customWidth="1"/>
    <col min="2568" max="2568" width="25.375" style="521" customWidth="1"/>
    <col min="2569" max="2569" width="28.125" style="521" customWidth="1"/>
    <col min="2570" max="2570" width="12.5" style="521" customWidth="1"/>
    <col min="2571" max="2571" width="5" style="521" customWidth="1"/>
    <col min="2572" max="2572" width="12.375" style="521" customWidth="1"/>
    <col min="2573" max="2573" width="8.875" style="521" customWidth="1"/>
    <col min="2574" max="2578" width="9" style="521"/>
    <col min="2579" max="2579" width="7.5" style="521" customWidth="1"/>
    <col min="2580" max="2820" width="9" style="521"/>
    <col min="2821" max="2821" width="2.75" style="521" customWidth="1"/>
    <col min="2822" max="2822" width="22" style="521" customWidth="1"/>
    <col min="2823" max="2823" width="17.125" style="521" customWidth="1"/>
    <col min="2824" max="2824" width="25.375" style="521" customWidth="1"/>
    <col min="2825" max="2825" width="28.125" style="521" customWidth="1"/>
    <col min="2826" max="2826" width="12.5" style="521" customWidth="1"/>
    <col min="2827" max="2827" width="5" style="521" customWidth="1"/>
    <col min="2828" max="2828" width="12.375" style="521" customWidth="1"/>
    <col min="2829" max="2829" width="8.875" style="521" customWidth="1"/>
    <col min="2830" max="2834" width="9" style="521"/>
    <col min="2835" max="2835" width="7.5" style="521" customWidth="1"/>
    <col min="2836" max="3076" width="9" style="521"/>
    <col min="3077" max="3077" width="2.75" style="521" customWidth="1"/>
    <col min="3078" max="3078" width="22" style="521" customWidth="1"/>
    <col min="3079" max="3079" width="17.125" style="521" customWidth="1"/>
    <col min="3080" max="3080" width="25.375" style="521" customWidth="1"/>
    <col min="3081" max="3081" width="28.125" style="521" customWidth="1"/>
    <col min="3082" max="3082" width="12.5" style="521" customWidth="1"/>
    <col min="3083" max="3083" width="5" style="521" customWidth="1"/>
    <col min="3084" max="3084" width="12.375" style="521" customWidth="1"/>
    <col min="3085" max="3085" width="8.875" style="521" customWidth="1"/>
    <col min="3086" max="3090" width="9" style="521"/>
    <col min="3091" max="3091" width="7.5" style="521" customWidth="1"/>
    <col min="3092" max="3332" width="9" style="521"/>
    <col min="3333" max="3333" width="2.75" style="521" customWidth="1"/>
    <col min="3334" max="3334" width="22" style="521" customWidth="1"/>
    <col min="3335" max="3335" width="17.125" style="521" customWidth="1"/>
    <col min="3336" max="3336" width="25.375" style="521" customWidth="1"/>
    <col min="3337" max="3337" width="28.125" style="521" customWidth="1"/>
    <col min="3338" max="3338" width="12.5" style="521" customWidth="1"/>
    <col min="3339" max="3339" width="5" style="521" customWidth="1"/>
    <col min="3340" max="3340" width="12.375" style="521" customWidth="1"/>
    <col min="3341" max="3341" width="8.875" style="521" customWidth="1"/>
    <col min="3342" max="3346" width="9" style="521"/>
    <col min="3347" max="3347" width="7.5" style="521" customWidth="1"/>
    <col min="3348" max="3588" width="9" style="521"/>
    <col min="3589" max="3589" width="2.75" style="521" customWidth="1"/>
    <col min="3590" max="3590" width="22" style="521" customWidth="1"/>
    <col min="3591" max="3591" width="17.125" style="521" customWidth="1"/>
    <col min="3592" max="3592" width="25.375" style="521" customWidth="1"/>
    <col min="3593" max="3593" width="28.125" style="521" customWidth="1"/>
    <col min="3594" max="3594" width="12.5" style="521" customWidth="1"/>
    <col min="3595" max="3595" width="5" style="521" customWidth="1"/>
    <col min="3596" max="3596" width="12.375" style="521" customWidth="1"/>
    <col min="3597" max="3597" width="8.875" style="521" customWidth="1"/>
    <col min="3598" max="3602" width="9" style="521"/>
    <col min="3603" max="3603" width="7.5" style="521" customWidth="1"/>
    <col min="3604" max="3844" width="9" style="521"/>
    <col min="3845" max="3845" width="2.75" style="521" customWidth="1"/>
    <col min="3846" max="3846" width="22" style="521" customWidth="1"/>
    <col min="3847" max="3847" width="17.125" style="521" customWidth="1"/>
    <col min="3848" max="3848" width="25.375" style="521" customWidth="1"/>
    <col min="3849" max="3849" width="28.125" style="521" customWidth="1"/>
    <col min="3850" max="3850" width="12.5" style="521" customWidth="1"/>
    <col min="3851" max="3851" width="5" style="521" customWidth="1"/>
    <col min="3852" max="3852" width="12.375" style="521" customWidth="1"/>
    <col min="3853" max="3853" width="8.875" style="521" customWidth="1"/>
    <col min="3854" max="3858" width="9" style="521"/>
    <col min="3859" max="3859" width="7.5" style="521" customWidth="1"/>
    <col min="3860" max="4100" width="9" style="521"/>
    <col min="4101" max="4101" width="2.75" style="521" customWidth="1"/>
    <col min="4102" max="4102" width="22" style="521" customWidth="1"/>
    <col min="4103" max="4103" width="17.125" style="521" customWidth="1"/>
    <col min="4104" max="4104" width="25.375" style="521" customWidth="1"/>
    <col min="4105" max="4105" width="28.125" style="521" customWidth="1"/>
    <col min="4106" max="4106" width="12.5" style="521" customWidth="1"/>
    <col min="4107" max="4107" width="5" style="521" customWidth="1"/>
    <col min="4108" max="4108" width="12.375" style="521" customWidth="1"/>
    <col min="4109" max="4109" width="8.875" style="521" customWidth="1"/>
    <col min="4110" max="4114" width="9" style="521"/>
    <col min="4115" max="4115" width="7.5" style="521" customWidth="1"/>
    <col min="4116" max="4356" width="9" style="521"/>
    <col min="4357" max="4357" width="2.75" style="521" customWidth="1"/>
    <col min="4358" max="4358" width="22" style="521" customWidth="1"/>
    <col min="4359" max="4359" width="17.125" style="521" customWidth="1"/>
    <col min="4360" max="4360" width="25.375" style="521" customWidth="1"/>
    <col min="4361" max="4361" width="28.125" style="521" customWidth="1"/>
    <col min="4362" max="4362" width="12.5" style="521" customWidth="1"/>
    <col min="4363" max="4363" width="5" style="521" customWidth="1"/>
    <col min="4364" max="4364" width="12.375" style="521" customWidth="1"/>
    <col min="4365" max="4365" width="8.875" style="521" customWidth="1"/>
    <col min="4366" max="4370" width="9" style="521"/>
    <col min="4371" max="4371" width="7.5" style="521" customWidth="1"/>
    <col min="4372" max="4612" width="9" style="521"/>
    <col min="4613" max="4613" width="2.75" style="521" customWidth="1"/>
    <col min="4614" max="4614" width="22" style="521" customWidth="1"/>
    <col min="4615" max="4615" width="17.125" style="521" customWidth="1"/>
    <col min="4616" max="4616" width="25.375" style="521" customWidth="1"/>
    <col min="4617" max="4617" width="28.125" style="521" customWidth="1"/>
    <col min="4618" max="4618" width="12.5" style="521" customWidth="1"/>
    <col min="4619" max="4619" width="5" style="521" customWidth="1"/>
    <col min="4620" max="4620" width="12.375" style="521" customWidth="1"/>
    <col min="4621" max="4621" width="8.875" style="521" customWidth="1"/>
    <col min="4622" max="4626" width="9" style="521"/>
    <col min="4627" max="4627" width="7.5" style="521" customWidth="1"/>
    <col min="4628" max="4868" width="9" style="521"/>
    <col min="4869" max="4869" width="2.75" style="521" customWidth="1"/>
    <col min="4870" max="4870" width="22" style="521" customWidth="1"/>
    <col min="4871" max="4871" width="17.125" style="521" customWidth="1"/>
    <col min="4872" max="4872" width="25.375" style="521" customWidth="1"/>
    <col min="4873" max="4873" width="28.125" style="521" customWidth="1"/>
    <col min="4874" max="4874" width="12.5" style="521" customWidth="1"/>
    <col min="4875" max="4875" width="5" style="521" customWidth="1"/>
    <col min="4876" max="4876" width="12.375" style="521" customWidth="1"/>
    <col min="4877" max="4877" width="8.875" style="521" customWidth="1"/>
    <col min="4878" max="4882" width="9" style="521"/>
    <col min="4883" max="4883" width="7.5" style="521" customWidth="1"/>
    <col min="4884" max="5124" width="9" style="521"/>
    <col min="5125" max="5125" width="2.75" style="521" customWidth="1"/>
    <col min="5126" max="5126" width="22" style="521" customWidth="1"/>
    <col min="5127" max="5127" width="17.125" style="521" customWidth="1"/>
    <col min="5128" max="5128" width="25.375" style="521" customWidth="1"/>
    <col min="5129" max="5129" width="28.125" style="521" customWidth="1"/>
    <col min="5130" max="5130" width="12.5" style="521" customWidth="1"/>
    <col min="5131" max="5131" width="5" style="521" customWidth="1"/>
    <col min="5132" max="5132" width="12.375" style="521" customWidth="1"/>
    <col min="5133" max="5133" width="8.875" style="521" customWidth="1"/>
    <col min="5134" max="5138" width="9" style="521"/>
    <col min="5139" max="5139" width="7.5" style="521" customWidth="1"/>
    <col min="5140" max="5380" width="9" style="521"/>
    <col min="5381" max="5381" width="2.75" style="521" customWidth="1"/>
    <col min="5382" max="5382" width="22" style="521" customWidth="1"/>
    <col min="5383" max="5383" width="17.125" style="521" customWidth="1"/>
    <col min="5384" max="5384" width="25.375" style="521" customWidth="1"/>
    <col min="5385" max="5385" width="28.125" style="521" customWidth="1"/>
    <col min="5386" max="5386" width="12.5" style="521" customWidth="1"/>
    <col min="5387" max="5387" width="5" style="521" customWidth="1"/>
    <col min="5388" max="5388" width="12.375" style="521" customWidth="1"/>
    <col min="5389" max="5389" width="8.875" style="521" customWidth="1"/>
    <col min="5390" max="5394" width="9" style="521"/>
    <col min="5395" max="5395" width="7.5" style="521" customWidth="1"/>
    <col min="5396" max="5636" width="9" style="521"/>
    <col min="5637" max="5637" width="2.75" style="521" customWidth="1"/>
    <col min="5638" max="5638" width="22" style="521" customWidth="1"/>
    <col min="5639" max="5639" width="17.125" style="521" customWidth="1"/>
    <col min="5640" max="5640" width="25.375" style="521" customWidth="1"/>
    <col min="5641" max="5641" width="28.125" style="521" customWidth="1"/>
    <col min="5642" max="5642" width="12.5" style="521" customWidth="1"/>
    <col min="5643" max="5643" width="5" style="521" customWidth="1"/>
    <col min="5644" max="5644" width="12.375" style="521" customWidth="1"/>
    <col min="5645" max="5645" width="8.875" style="521" customWidth="1"/>
    <col min="5646" max="5650" width="9" style="521"/>
    <col min="5651" max="5651" width="7.5" style="521" customWidth="1"/>
    <col min="5652" max="5892" width="9" style="521"/>
    <col min="5893" max="5893" width="2.75" style="521" customWidth="1"/>
    <col min="5894" max="5894" width="22" style="521" customWidth="1"/>
    <col min="5895" max="5895" width="17.125" style="521" customWidth="1"/>
    <col min="5896" max="5896" width="25.375" style="521" customWidth="1"/>
    <col min="5897" max="5897" width="28.125" style="521" customWidth="1"/>
    <col min="5898" max="5898" width="12.5" style="521" customWidth="1"/>
    <col min="5899" max="5899" width="5" style="521" customWidth="1"/>
    <col min="5900" max="5900" width="12.375" style="521" customWidth="1"/>
    <col min="5901" max="5901" width="8.875" style="521" customWidth="1"/>
    <col min="5902" max="5906" width="9" style="521"/>
    <col min="5907" max="5907" width="7.5" style="521" customWidth="1"/>
    <col min="5908" max="6148" width="9" style="521"/>
    <col min="6149" max="6149" width="2.75" style="521" customWidth="1"/>
    <col min="6150" max="6150" width="22" style="521" customWidth="1"/>
    <col min="6151" max="6151" width="17.125" style="521" customWidth="1"/>
    <col min="6152" max="6152" width="25.375" style="521" customWidth="1"/>
    <col min="6153" max="6153" width="28.125" style="521" customWidth="1"/>
    <col min="6154" max="6154" width="12.5" style="521" customWidth="1"/>
    <col min="6155" max="6155" width="5" style="521" customWidth="1"/>
    <col min="6156" max="6156" width="12.375" style="521" customWidth="1"/>
    <col min="6157" max="6157" width="8.875" style="521" customWidth="1"/>
    <col min="6158" max="6162" width="9" style="521"/>
    <col min="6163" max="6163" width="7.5" style="521" customWidth="1"/>
    <col min="6164" max="6404" width="9" style="521"/>
    <col min="6405" max="6405" width="2.75" style="521" customWidth="1"/>
    <col min="6406" max="6406" width="22" style="521" customWidth="1"/>
    <col min="6407" max="6407" width="17.125" style="521" customWidth="1"/>
    <col min="6408" max="6408" width="25.375" style="521" customWidth="1"/>
    <col min="6409" max="6409" width="28.125" style="521" customWidth="1"/>
    <col min="6410" max="6410" width="12.5" style="521" customWidth="1"/>
    <col min="6411" max="6411" width="5" style="521" customWidth="1"/>
    <col min="6412" max="6412" width="12.375" style="521" customWidth="1"/>
    <col min="6413" max="6413" width="8.875" style="521" customWidth="1"/>
    <col min="6414" max="6418" width="9" style="521"/>
    <col min="6419" max="6419" width="7.5" style="521" customWidth="1"/>
    <col min="6420" max="6660" width="9" style="521"/>
    <col min="6661" max="6661" width="2.75" style="521" customWidth="1"/>
    <col min="6662" max="6662" width="22" style="521" customWidth="1"/>
    <col min="6663" max="6663" width="17.125" style="521" customWidth="1"/>
    <col min="6664" max="6664" width="25.375" style="521" customWidth="1"/>
    <col min="6665" max="6665" width="28.125" style="521" customWidth="1"/>
    <col min="6666" max="6666" width="12.5" style="521" customWidth="1"/>
    <col min="6667" max="6667" width="5" style="521" customWidth="1"/>
    <col min="6668" max="6668" width="12.375" style="521" customWidth="1"/>
    <col min="6669" max="6669" width="8.875" style="521" customWidth="1"/>
    <col min="6670" max="6674" width="9" style="521"/>
    <col min="6675" max="6675" width="7.5" style="521" customWidth="1"/>
    <col min="6676" max="6916" width="9" style="521"/>
    <col min="6917" max="6917" width="2.75" style="521" customWidth="1"/>
    <col min="6918" max="6918" width="22" style="521" customWidth="1"/>
    <col min="6919" max="6919" width="17.125" style="521" customWidth="1"/>
    <col min="6920" max="6920" width="25.375" style="521" customWidth="1"/>
    <col min="6921" max="6921" width="28.125" style="521" customWidth="1"/>
    <col min="6922" max="6922" width="12.5" style="521" customWidth="1"/>
    <col min="6923" max="6923" width="5" style="521" customWidth="1"/>
    <col min="6924" max="6924" width="12.375" style="521" customWidth="1"/>
    <col min="6925" max="6925" width="8.875" style="521" customWidth="1"/>
    <col min="6926" max="6930" width="9" style="521"/>
    <col min="6931" max="6931" width="7.5" style="521" customWidth="1"/>
    <col min="6932" max="7172" width="9" style="521"/>
    <col min="7173" max="7173" width="2.75" style="521" customWidth="1"/>
    <col min="7174" max="7174" width="22" style="521" customWidth="1"/>
    <col min="7175" max="7175" width="17.125" style="521" customWidth="1"/>
    <col min="7176" max="7176" width="25.375" style="521" customWidth="1"/>
    <col min="7177" max="7177" width="28.125" style="521" customWidth="1"/>
    <col min="7178" max="7178" width="12.5" style="521" customWidth="1"/>
    <col min="7179" max="7179" width="5" style="521" customWidth="1"/>
    <col min="7180" max="7180" width="12.375" style="521" customWidth="1"/>
    <col min="7181" max="7181" width="8.875" style="521" customWidth="1"/>
    <col min="7182" max="7186" width="9" style="521"/>
    <col min="7187" max="7187" width="7.5" style="521" customWidth="1"/>
    <col min="7188" max="7428" width="9" style="521"/>
    <col min="7429" max="7429" width="2.75" style="521" customWidth="1"/>
    <col min="7430" max="7430" width="22" style="521" customWidth="1"/>
    <col min="7431" max="7431" width="17.125" style="521" customWidth="1"/>
    <col min="7432" max="7432" width="25.375" style="521" customWidth="1"/>
    <col min="7433" max="7433" width="28.125" style="521" customWidth="1"/>
    <col min="7434" max="7434" width="12.5" style="521" customWidth="1"/>
    <col min="7435" max="7435" width="5" style="521" customWidth="1"/>
    <col min="7436" max="7436" width="12.375" style="521" customWidth="1"/>
    <col min="7437" max="7437" width="8.875" style="521" customWidth="1"/>
    <col min="7438" max="7442" width="9" style="521"/>
    <col min="7443" max="7443" width="7.5" style="521" customWidth="1"/>
    <col min="7444" max="7684" width="9" style="521"/>
    <col min="7685" max="7685" width="2.75" style="521" customWidth="1"/>
    <col min="7686" max="7686" width="22" style="521" customWidth="1"/>
    <col min="7687" max="7687" width="17.125" style="521" customWidth="1"/>
    <col min="7688" max="7688" width="25.375" style="521" customWidth="1"/>
    <col min="7689" max="7689" width="28.125" style="521" customWidth="1"/>
    <col min="7690" max="7690" width="12.5" style="521" customWidth="1"/>
    <col min="7691" max="7691" width="5" style="521" customWidth="1"/>
    <col min="7692" max="7692" width="12.375" style="521" customWidth="1"/>
    <col min="7693" max="7693" width="8.875" style="521" customWidth="1"/>
    <col min="7694" max="7698" width="9" style="521"/>
    <col min="7699" max="7699" width="7.5" style="521" customWidth="1"/>
    <col min="7700" max="7940" width="9" style="521"/>
    <col min="7941" max="7941" width="2.75" style="521" customWidth="1"/>
    <col min="7942" max="7942" width="22" style="521" customWidth="1"/>
    <col min="7943" max="7943" width="17.125" style="521" customWidth="1"/>
    <col min="7944" max="7944" width="25.375" style="521" customWidth="1"/>
    <col min="7945" max="7945" width="28.125" style="521" customWidth="1"/>
    <col min="7946" max="7946" width="12.5" style="521" customWidth="1"/>
    <col min="7947" max="7947" width="5" style="521" customWidth="1"/>
    <col min="7948" max="7948" width="12.375" style="521" customWidth="1"/>
    <col min="7949" max="7949" width="8.875" style="521" customWidth="1"/>
    <col min="7950" max="7954" width="9" style="521"/>
    <col min="7955" max="7955" width="7.5" style="521" customWidth="1"/>
    <col min="7956" max="8196" width="9" style="521"/>
    <col min="8197" max="8197" width="2.75" style="521" customWidth="1"/>
    <col min="8198" max="8198" width="22" style="521" customWidth="1"/>
    <col min="8199" max="8199" width="17.125" style="521" customWidth="1"/>
    <col min="8200" max="8200" width="25.375" style="521" customWidth="1"/>
    <col min="8201" max="8201" width="28.125" style="521" customWidth="1"/>
    <col min="8202" max="8202" width="12.5" style="521" customWidth="1"/>
    <col min="8203" max="8203" width="5" style="521" customWidth="1"/>
    <col min="8204" max="8204" width="12.375" style="521" customWidth="1"/>
    <col min="8205" max="8205" width="8.875" style="521" customWidth="1"/>
    <col min="8206" max="8210" width="9" style="521"/>
    <col min="8211" max="8211" width="7.5" style="521" customWidth="1"/>
    <col min="8212" max="8452" width="9" style="521"/>
    <col min="8453" max="8453" width="2.75" style="521" customWidth="1"/>
    <col min="8454" max="8454" width="22" style="521" customWidth="1"/>
    <col min="8455" max="8455" width="17.125" style="521" customWidth="1"/>
    <col min="8456" max="8456" width="25.375" style="521" customWidth="1"/>
    <col min="8457" max="8457" width="28.125" style="521" customWidth="1"/>
    <col min="8458" max="8458" width="12.5" style="521" customWidth="1"/>
    <col min="8459" max="8459" width="5" style="521" customWidth="1"/>
    <col min="8460" max="8460" width="12.375" style="521" customWidth="1"/>
    <col min="8461" max="8461" width="8.875" style="521" customWidth="1"/>
    <col min="8462" max="8466" width="9" style="521"/>
    <col min="8467" max="8467" width="7.5" style="521" customWidth="1"/>
    <col min="8468" max="8708" width="9" style="521"/>
    <col min="8709" max="8709" width="2.75" style="521" customWidth="1"/>
    <col min="8710" max="8710" width="22" style="521" customWidth="1"/>
    <col min="8711" max="8711" width="17.125" style="521" customWidth="1"/>
    <col min="8712" max="8712" width="25.375" style="521" customWidth="1"/>
    <col min="8713" max="8713" width="28.125" style="521" customWidth="1"/>
    <col min="8714" max="8714" width="12.5" style="521" customWidth="1"/>
    <col min="8715" max="8715" width="5" style="521" customWidth="1"/>
    <col min="8716" max="8716" width="12.375" style="521" customWidth="1"/>
    <col min="8717" max="8717" width="8.875" style="521" customWidth="1"/>
    <col min="8718" max="8722" width="9" style="521"/>
    <col min="8723" max="8723" width="7.5" style="521" customWidth="1"/>
    <col min="8724" max="8964" width="9" style="521"/>
    <col min="8965" max="8965" width="2.75" style="521" customWidth="1"/>
    <col min="8966" max="8966" width="22" style="521" customWidth="1"/>
    <col min="8967" max="8967" width="17.125" style="521" customWidth="1"/>
    <col min="8968" max="8968" width="25.375" style="521" customWidth="1"/>
    <col min="8969" max="8969" width="28.125" style="521" customWidth="1"/>
    <col min="8970" max="8970" width="12.5" style="521" customWidth="1"/>
    <col min="8971" max="8971" width="5" style="521" customWidth="1"/>
    <col min="8972" max="8972" width="12.375" style="521" customWidth="1"/>
    <col min="8973" max="8973" width="8.875" style="521" customWidth="1"/>
    <col min="8974" max="8978" width="9" style="521"/>
    <col min="8979" max="8979" width="7.5" style="521" customWidth="1"/>
    <col min="8980" max="9220" width="9" style="521"/>
    <col min="9221" max="9221" width="2.75" style="521" customWidth="1"/>
    <col min="9222" max="9222" width="22" style="521" customWidth="1"/>
    <col min="9223" max="9223" width="17.125" style="521" customWidth="1"/>
    <col min="9224" max="9224" width="25.375" style="521" customWidth="1"/>
    <col min="9225" max="9225" width="28.125" style="521" customWidth="1"/>
    <col min="9226" max="9226" width="12.5" style="521" customWidth="1"/>
    <col min="9227" max="9227" width="5" style="521" customWidth="1"/>
    <col min="9228" max="9228" width="12.375" style="521" customWidth="1"/>
    <col min="9229" max="9229" width="8.875" style="521" customWidth="1"/>
    <col min="9230" max="9234" width="9" style="521"/>
    <col min="9235" max="9235" width="7.5" style="521" customWidth="1"/>
    <col min="9236" max="9476" width="9" style="521"/>
    <col min="9477" max="9477" width="2.75" style="521" customWidth="1"/>
    <col min="9478" max="9478" width="22" style="521" customWidth="1"/>
    <col min="9479" max="9479" width="17.125" style="521" customWidth="1"/>
    <col min="9480" max="9480" width="25.375" style="521" customWidth="1"/>
    <col min="9481" max="9481" width="28.125" style="521" customWidth="1"/>
    <col min="9482" max="9482" width="12.5" style="521" customWidth="1"/>
    <col min="9483" max="9483" width="5" style="521" customWidth="1"/>
    <col min="9484" max="9484" width="12.375" style="521" customWidth="1"/>
    <col min="9485" max="9485" width="8.875" style="521" customWidth="1"/>
    <col min="9486" max="9490" width="9" style="521"/>
    <col min="9491" max="9491" width="7.5" style="521" customWidth="1"/>
    <col min="9492" max="9732" width="9" style="521"/>
    <col min="9733" max="9733" width="2.75" style="521" customWidth="1"/>
    <col min="9734" max="9734" width="22" style="521" customWidth="1"/>
    <col min="9735" max="9735" width="17.125" style="521" customWidth="1"/>
    <col min="9736" max="9736" width="25.375" style="521" customWidth="1"/>
    <col min="9737" max="9737" width="28.125" style="521" customWidth="1"/>
    <col min="9738" max="9738" width="12.5" style="521" customWidth="1"/>
    <col min="9739" max="9739" width="5" style="521" customWidth="1"/>
    <col min="9740" max="9740" width="12.375" style="521" customWidth="1"/>
    <col min="9741" max="9741" width="8.875" style="521" customWidth="1"/>
    <col min="9742" max="9746" width="9" style="521"/>
    <col min="9747" max="9747" width="7.5" style="521" customWidth="1"/>
    <col min="9748" max="9988" width="9" style="521"/>
    <col min="9989" max="9989" width="2.75" style="521" customWidth="1"/>
    <col min="9990" max="9990" width="22" style="521" customWidth="1"/>
    <col min="9991" max="9991" width="17.125" style="521" customWidth="1"/>
    <col min="9992" max="9992" width="25.375" style="521" customWidth="1"/>
    <col min="9993" max="9993" width="28.125" style="521" customWidth="1"/>
    <col min="9994" max="9994" width="12.5" style="521" customWidth="1"/>
    <col min="9995" max="9995" width="5" style="521" customWidth="1"/>
    <col min="9996" max="9996" width="12.375" style="521" customWidth="1"/>
    <col min="9997" max="9997" width="8.875" style="521" customWidth="1"/>
    <col min="9998" max="10002" width="9" style="521"/>
    <col min="10003" max="10003" width="7.5" style="521" customWidth="1"/>
    <col min="10004" max="10244" width="9" style="521"/>
    <col min="10245" max="10245" width="2.75" style="521" customWidth="1"/>
    <col min="10246" max="10246" width="22" style="521" customWidth="1"/>
    <col min="10247" max="10247" width="17.125" style="521" customWidth="1"/>
    <col min="10248" max="10248" width="25.375" style="521" customWidth="1"/>
    <col min="10249" max="10249" width="28.125" style="521" customWidth="1"/>
    <col min="10250" max="10250" width="12.5" style="521" customWidth="1"/>
    <col min="10251" max="10251" width="5" style="521" customWidth="1"/>
    <col min="10252" max="10252" width="12.375" style="521" customWidth="1"/>
    <col min="10253" max="10253" width="8.875" style="521" customWidth="1"/>
    <col min="10254" max="10258" width="9" style="521"/>
    <col min="10259" max="10259" width="7.5" style="521" customWidth="1"/>
    <col min="10260" max="10500" width="9" style="521"/>
    <col min="10501" max="10501" width="2.75" style="521" customWidth="1"/>
    <col min="10502" max="10502" width="22" style="521" customWidth="1"/>
    <col min="10503" max="10503" width="17.125" style="521" customWidth="1"/>
    <col min="10504" max="10504" width="25.375" style="521" customWidth="1"/>
    <col min="10505" max="10505" width="28.125" style="521" customWidth="1"/>
    <col min="10506" max="10506" width="12.5" style="521" customWidth="1"/>
    <col min="10507" max="10507" width="5" style="521" customWidth="1"/>
    <col min="10508" max="10508" width="12.375" style="521" customWidth="1"/>
    <col min="10509" max="10509" width="8.875" style="521" customWidth="1"/>
    <col min="10510" max="10514" width="9" style="521"/>
    <col min="10515" max="10515" width="7.5" style="521" customWidth="1"/>
    <col min="10516" max="10756" width="9" style="521"/>
    <col min="10757" max="10757" width="2.75" style="521" customWidth="1"/>
    <col min="10758" max="10758" width="22" style="521" customWidth="1"/>
    <col min="10759" max="10759" width="17.125" style="521" customWidth="1"/>
    <col min="10760" max="10760" width="25.375" style="521" customWidth="1"/>
    <col min="10761" max="10761" width="28.125" style="521" customWidth="1"/>
    <col min="10762" max="10762" width="12.5" style="521" customWidth="1"/>
    <col min="10763" max="10763" width="5" style="521" customWidth="1"/>
    <col min="10764" max="10764" width="12.375" style="521" customWidth="1"/>
    <col min="10765" max="10765" width="8.875" style="521" customWidth="1"/>
    <col min="10766" max="10770" width="9" style="521"/>
    <col min="10771" max="10771" width="7.5" style="521" customWidth="1"/>
    <col min="10772" max="11012" width="9" style="521"/>
    <col min="11013" max="11013" width="2.75" style="521" customWidth="1"/>
    <col min="11014" max="11014" width="22" style="521" customWidth="1"/>
    <col min="11015" max="11015" width="17.125" style="521" customWidth="1"/>
    <col min="11016" max="11016" width="25.375" style="521" customWidth="1"/>
    <col min="11017" max="11017" width="28.125" style="521" customWidth="1"/>
    <col min="11018" max="11018" width="12.5" style="521" customWidth="1"/>
    <col min="11019" max="11019" width="5" style="521" customWidth="1"/>
    <col min="11020" max="11020" width="12.375" style="521" customWidth="1"/>
    <col min="11021" max="11021" width="8.875" style="521" customWidth="1"/>
    <col min="11022" max="11026" width="9" style="521"/>
    <col min="11027" max="11027" width="7.5" style="521" customWidth="1"/>
    <col min="11028" max="11268" width="9" style="521"/>
    <col min="11269" max="11269" width="2.75" style="521" customWidth="1"/>
    <col min="11270" max="11270" width="22" style="521" customWidth="1"/>
    <col min="11271" max="11271" width="17.125" style="521" customWidth="1"/>
    <col min="11272" max="11272" width="25.375" style="521" customWidth="1"/>
    <col min="11273" max="11273" width="28.125" style="521" customWidth="1"/>
    <col min="11274" max="11274" width="12.5" style="521" customWidth="1"/>
    <col min="11275" max="11275" width="5" style="521" customWidth="1"/>
    <col min="11276" max="11276" width="12.375" style="521" customWidth="1"/>
    <col min="11277" max="11277" width="8.875" style="521" customWidth="1"/>
    <col min="11278" max="11282" width="9" style="521"/>
    <col min="11283" max="11283" width="7.5" style="521" customWidth="1"/>
    <col min="11284" max="11524" width="9" style="521"/>
    <col min="11525" max="11525" width="2.75" style="521" customWidth="1"/>
    <col min="11526" max="11526" width="22" style="521" customWidth="1"/>
    <col min="11527" max="11527" width="17.125" style="521" customWidth="1"/>
    <col min="11528" max="11528" width="25.375" style="521" customWidth="1"/>
    <col min="11529" max="11529" width="28.125" style="521" customWidth="1"/>
    <col min="11530" max="11530" width="12.5" style="521" customWidth="1"/>
    <col min="11531" max="11531" width="5" style="521" customWidth="1"/>
    <col min="11532" max="11532" width="12.375" style="521" customWidth="1"/>
    <col min="11533" max="11533" width="8.875" style="521" customWidth="1"/>
    <col min="11534" max="11538" width="9" style="521"/>
    <col min="11539" max="11539" width="7.5" style="521" customWidth="1"/>
    <col min="11540" max="11780" width="9" style="521"/>
    <col min="11781" max="11781" width="2.75" style="521" customWidth="1"/>
    <col min="11782" max="11782" width="22" style="521" customWidth="1"/>
    <col min="11783" max="11783" width="17.125" style="521" customWidth="1"/>
    <col min="11784" max="11784" width="25.375" style="521" customWidth="1"/>
    <col min="11785" max="11785" width="28.125" style="521" customWidth="1"/>
    <col min="11786" max="11786" width="12.5" style="521" customWidth="1"/>
    <col min="11787" max="11787" width="5" style="521" customWidth="1"/>
    <col min="11788" max="11788" width="12.375" style="521" customWidth="1"/>
    <col min="11789" max="11789" width="8.875" style="521" customWidth="1"/>
    <col min="11790" max="11794" width="9" style="521"/>
    <col min="11795" max="11795" width="7.5" style="521" customWidth="1"/>
    <col min="11796" max="12036" width="9" style="521"/>
    <col min="12037" max="12037" width="2.75" style="521" customWidth="1"/>
    <col min="12038" max="12038" width="22" style="521" customWidth="1"/>
    <col min="12039" max="12039" width="17.125" style="521" customWidth="1"/>
    <col min="12040" max="12040" width="25.375" style="521" customWidth="1"/>
    <col min="12041" max="12041" width="28.125" style="521" customWidth="1"/>
    <col min="12042" max="12042" width="12.5" style="521" customWidth="1"/>
    <col min="12043" max="12043" width="5" style="521" customWidth="1"/>
    <col min="12044" max="12044" width="12.375" style="521" customWidth="1"/>
    <col min="12045" max="12045" width="8.875" style="521" customWidth="1"/>
    <col min="12046" max="12050" width="9" style="521"/>
    <col min="12051" max="12051" width="7.5" style="521" customWidth="1"/>
    <col min="12052" max="12292" width="9" style="521"/>
    <col min="12293" max="12293" width="2.75" style="521" customWidth="1"/>
    <col min="12294" max="12294" width="22" style="521" customWidth="1"/>
    <col min="12295" max="12295" width="17.125" style="521" customWidth="1"/>
    <col min="12296" max="12296" width="25.375" style="521" customWidth="1"/>
    <col min="12297" max="12297" width="28.125" style="521" customWidth="1"/>
    <col min="12298" max="12298" width="12.5" style="521" customWidth="1"/>
    <col min="12299" max="12299" width="5" style="521" customWidth="1"/>
    <col min="12300" max="12300" width="12.375" style="521" customWidth="1"/>
    <col min="12301" max="12301" width="8.875" style="521" customWidth="1"/>
    <col min="12302" max="12306" width="9" style="521"/>
    <col min="12307" max="12307" width="7.5" style="521" customWidth="1"/>
    <col min="12308" max="12548" width="9" style="521"/>
    <col min="12549" max="12549" width="2.75" style="521" customWidth="1"/>
    <col min="12550" max="12550" width="22" style="521" customWidth="1"/>
    <col min="12551" max="12551" width="17.125" style="521" customWidth="1"/>
    <col min="12552" max="12552" width="25.375" style="521" customWidth="1"/>
    <col min="12553" max="12553" width="28.125" style="521" customWidth="1"/>
    <col min="12554" max="12554" width="12.5" style="521" customWidth="1"/>
    <col min="12555" max="12555" width="5" style="521" customWidth="1"/>
    <col min="12556" max="12556" width="12.375" style="521" customWidth="1"/>
    <col min="12557" max="12557" width="8.875" style="521" customWidth="1"/>
    <col min="12558" max="12562" width="9" style="521"/>
    <col min="12563" max="12563" width="7.5" style="521" customWidth="1"/>
    <col min="12564" max="12804" width="9" style="521"/>
    <col min="12805" max="12805" width="2.75" style="521" customWidth="1"/>
    <col min="12806" max="12806" width="22" style="521" customWidth="1"/>
    <col min="12807" max="12807" width="17.125" style="521" customWidth="1"/>
    <col min="12808" max="12808" width="25.375" style="521" customWidth="1"/>
    <col min="12809" max="12809" width="28.125" style="521" customWidth="1"/>
    <col min="12810" max="12810" width="12.5" style="521" customWidth="1"/>
    <col min="12811" max="12811" width="5" style="521" customWidth="1"/>
    <col min="12812" max="12812" width="12.375" style="521" customWidth="1"/>
    <col min="12813" max="12813" width="8.875" style="521" customWidth="1"/>
    <col min="12814" max="12818" width="9" style="521"/>
    <col min="12819" max="12819" width="7.5" style="521" customWidth="1"/>
    <col min="12820" max="13060" width="9" style="521"/>
    <col min="13061" max="13061" width="2.75" style="521" customWidth="1"/>
    <col min="13062" max="13062" width="22" style="521" customWidth="1"/>
    <col min="13063" max="13063" width="17.125" style="521" customWidth="1"/>
    <col min="13064" max="13064" width="25.375" style="521" customWidth="1"/>
    <col min="13065" max="13065" width="28.125" style="521" customWidth="1"/>
    <col min="13066" max="13066" width="12.5" style="521" customWidth="1"/>
    <col min="13067" max="13067" width="5" style="521" customWidth="1"/>
    <col min="13068" max="13068" width="12.375" style="521" customWidth="1"/>
    <col min="13069" max="13069" width="8.875" style="521" customWidth="1"/>
    <col min="13070" max="13074" width="9" style="521"/>
    <col min="13075" max="13075" width="7.5" style="521" customWidth="1"/>
    <col min="13076" max="13316" width="9" style="521"/>
    <col min="13317" max="13317" width="2.75" style="521" customWidth="1"/>
    <col min="13318" max="13318" width="22" style="521" customWidth="1"/>
    <col min="13319" max="13319" width="17.125" style="521" customWidth="1"/>
    <col min="13320" max="13320" width="25.375" style="521" customWidth="1"/>
    <col min="13321" max="13321" width="28.125" style="521" customWidth="1"/>
    <col min="13322" max="13322" width="12.5" style="521" customWidth="1"/>
    <col min="13323" max="13323" width="5" style="521" customWidth="1"/>
    <col min="13324" max="13324" width="12.375" style="521" customWidth="1"/>
    <col min="13325" max="13325" width="8.875" style="521" customWidth="1"/>
    <col min="13326" max="13330" width="9" style="521"/>
    <col min="13331" max="13331" width="7.5" style="521" customWidth="1"/>
    <col min="13332" max="13572" width="9" style="521"/>
    <col min="13573" max="13573" width="2.75" style="521" customWidth="1"/>
    <col min="13574" max="13574" width="22" style="521" customWidth="1"/>
    <col min="13575" max="13575" width="17.125" style="521" customWidth="1"/>
    <col min="13576" max="13576" width="25.375" style="521" customWidth="1"/>
    <col min="13577" max="13577" width="28.125" style="521" customWidth="1"/>
    <col min="13578" max="13578" width="12.5" style="521" customWidth="1"/>
    <col min="13579" max="13579" width="5" style="521" customWidth="1"/>
    <col min="13580" max="13580" width="12.375" style="521" customWidth="1"/>
    <col min="13581" max="13581" width="8.875" style="521" customWidth="1"/>
    <col min="13582" max="13586" width="9" style="521"/>
    <col min="13587" max="13587" width="7.5" style="521" customWidth="1"/>
    <col min="13588" max="13828" width="9" style="521"/>
    <col min="13829" max="13829" width="2.75" style="521" customWidth="1"/>
    <col min="13830" max="13830" width="22" style="521" customWidth="1"/>
    <col min="13831" max="13831" width="17.125" style="521" customWidth="1"/>
    <col min="13832" max="13832" width="25.375" style="521" customWidth="1"/>
    <col min="13833" max="13833" width="28.125" style="521" customWidth="1"/>
    <col min="13834" max="13834" width="12.5" style="521" customWidth="1"/>
    <col min="13835" max="13835" width="5" style="521" customWidth="1"/>
    <col min="13836" max="13836" width="12.375" style="521" customWidth="1"/>
    <col min="13837" max="13837" width="8.875" style="521" customWidth="1"/>
    <col min="13838" max="13842" width="9" style="521"/>
    <col min="13843" max="13843" width="7.5" style="521" customWidth="1"/>
    <col min="13844" max="14084" width="9" style="521"/>
    <col min="14085" max="14085" width="2.75" style="521" customWidth="1"/>
    <col min="14086" max="14086" width="22" style="521" customWidth="1"/>
    <col min="14087" max="14087" width="17.125" style="521" customWidth="1"/>
    <col min="14088" max="14088" width="25.375" style="521" customWidth="1"/>
    <col min="14089" max="14089" width="28.125" style="521" customWidth="1"/>
    <col min="14090" max="14090" width="12.5" style="521" customWidth="1"/>
    <col min="14091" max="14091" width="5" style="521" customWidth="1"/>
    <col min="14092" max="14092" width="12.375" style="521" customWidth="1"/>
    <col min="14093" max="14093" width="8.875" style="521" customWidth="1"/>
    <col min="14094" max="14098" width="9" style="521"/>
    <col min="14099" max="14099" width="7.5" style="521" customWidth="1"/>
    <col min="14100" max="14340" width="9" style="521"/>
    <col min="14341" max="14341" width="2.75" style="521" customWidth="1"/>
    <col min="14342" max="14342" width="22" style="521" customWidth="1"/>
    <col min="14343" max="14343" width="17.125" style="521" customWidth="1"/>
    <col min="14344" max="14344" width="25.375" style="521" customWidth="1"/>
    <col min="14345" max="14345" width="28.125" style="521" customWidth="1"/>
    <col min="14346" max="14346" width="12.5" style="521" customWidth="1"/>
    <col min="14347" max="14347" width="5" style="521" customWidth="1"/>
    <col min="14348" max="14348" width="12.375" style="521" customWidth="1"/>
    <col min="14349" max="14349" width="8.875" style="521" customWidth="1"/>
    <col min="14350" max="14354" width="9" style="521"/>
    <col min="14355" max="14355" width="7.5" style="521" customWidth="1"/>
    <col min="14356" max="14596" width="9" style="521"/>
    <col min="14597" max="14597" width="2.75" style="521" customWidth="1"/>
    <col min="14598" max="14598" width="22" style="521" customWidth="1"/>
    <col min="14599" max="14599" width="17.125" style="521" customWidth="1"/>
    <col min="14600" max="14600" width="25.375" style="521" customWidth="1"/>
    <col min="14601" max="14601" width="28.125" style="521" customWidth="1"/>
    <col min="14602" max="14602" width="12.5" style="521" customWidth="1"/>
    <col min="14603" max="14603" width="5" style="521" customWidth="1"/>
    <col min="14604" max="14604" width="12.375" style="521" customWidth="1"/>
    <col min="14605" max="14605" width="8.875" style="521" customWidth="1"/>
    <col min="14606" max="14610" width="9" style="521"/>
    <col min="14611" max="14611" width="7.5" style="521" customWidth="1"/>
    <col min="14612" max="14852" width="9" style="521"/>
    <col min="14853" max="14853" width="2.75" style="521" customWidth="1"/>
    <col min="14854" max="14854" width="22" style="521" customWidth="1"/>
    <col min="14855" max="14855" width="17.125" style="521" customWidth="1"/>
    <col min="14856" max="14856" width="25.375" style="521" customWidth="1"/>
    <col min="14857" max="14857" width="28.125" style="521" customWidth="1"/>
    <col min="14858" max="14858" width="12.5" style="521" customWidth="1"/>
    <col min="14859" max="14859" width="5" style="521" customWidth="1"/>
    <col min="14860" max="14860" width="12.375" style="521" customWidth="1"/>
    <col min="14861" max="14861" width="8.875" style="521" customWidth="1"/>
    <col min="14862" max="14866" width="9" style="521"/>
    <col min="14867" max="14867" width="7.5" style="521" customWidth="1"/>
    <col min="14868" max="15108" width="9" style="521"/>
    <col min="15109" max="15109" width="2.75" style="521" customWidth="1"/>
    <col min="15110" max="15110" width="22" style="521" customWidth="1"/>
    <col min="15111" max="15111" width="17.125" style="521" customWidth="1"/>
    <col min="15112" max="15112" width="25.375" style="521" customWidth="1"/>
    <col min="15113" max="15113" width="28.125" style="521" customWidth="1"/>
    <col min="15114" max="15114" width="12.5" style="521" customWidth="1"/>
    <col min="15115" max="15115" width="5" style="521" customWidth="1"/>
    <col min="15116" max="15116" width="12.375" style="521" customWidth="1"/>
    <col min="15117" max="15117" width="8.875" style="521" customWidth="1"/>
    <col min="15118" max="15122" width="9" style="521"/>
    <col min="15123" max="15123" width="7.5" style="521" customWidth="1"/>
    <col min="15124" max="15364" width="9" style="521"/>
    <col min="15365" max="15365" width="2.75" style="521" customWidth="1"/>
    <col min="15366" max="15366" width="22" style="521" customWidth="1"/>
    <col min="15367" max="15367" width="17.125" style="521" customWidth="1"/>
    <col min="15368" max="15368" width="25.375" style="521" customWidth="1"/>
    <col min="15369" max="15369" width="28.125" style="521" customWidth="1"/>
    <col min="15370" max="15370" width="12.5" style="521" customWidth="1"/>
    <col min="15371" max="15371" width="5" style="521" customWidth="1"/>
    <col min="15372" max="15372" width="12.375" style="521" customWidth="1"/>
    <col min="15373" max="15373" width="8.875" style="521" customWidth="1"/>
    <col min="15374" max="15378" width="9" style="521"/>
    <col min="15379" max="15379" width="7.5" style="521" customWidth="1"/>
    <col min="15380" max="15620" width="9" style="521"/>
    <col min="15621" max="15621" width="2.75" style="521" customWidth="1"/>
    <col min="15622" max="15622" width="22" style="521" customWidth="1"/>
    <col min="15623" max="15623" width="17.125" style="521" customWidth="1"/>
    <col min="15624" max="15624" width="25.375" style="521" customWidth="1"/>
    <col min="15625" max="15625" width="28.125" style="521" customWidth="1"/>
    <col min="15626" max="15626" width="12.5" style="521" customWidth="1"/>
    <col min="15627" max="15627" width="5" style="521" customWidth="1"/>
    <col min="15628" max="15628" width="12.375" style="521" customWidth="1"/>
    <col min="15629" max="15629" width="8.875" style="521" customWidth="1"/>
    <col min="15630" max="15634" width="9" style="521"/>
    <col min="15635" max="15635" width="7.5" style="521" customWidth="1"/>
    <col min="15636" max="15876" width="9" style="521"/>
    <col min="15877" max="15877" width="2.75" style="521" customWidth="1"/>
    <col min="15878" max="15878" width="22" style="521" customWidth="1"/>
    <col min="15879" max="15879" width="17.125" style="521" customWidth="1"/>
    <col min="15880" max="15880" width="25.375" style="521" customWidth="1"/>
    <col min="15881" max="15881" width="28.125" style="521" customWidth="1"/>
    <col min="15882" max="15882" width="12.5" style="521" customWidth="1"/>
    <col min="15883" max="15883" width="5" style="521" customWidth="1"/>
    <col min="15884" max="15884" width="12.375" style="521" customWidth="1"/>
    <col min="15885" max="15885" width="8.875" style="521" customWidth="1"/>
    <col min="15886" max="15890" width="9" style="521"/>
    <col min="15891" max="15891" width="7.5" style="521" customWidth="1"/>
    <col min="15892" max="16132" width="9" style="521"/>
    <col min="16133" max="16133" width="2.75" style="521" customWidth="1"/>
    <col min="16134" max="16134" width="22" style="521" customWidth="1"/>
    <col min="16135" max="16135" width="17.125" style="521" customWidth="1"/>
    <col min="16136" max="16136" width="25.375" style="521" customWidth="1"/>
    <col min="16137" max="16137" width="28.125" style="521" customWidth="1"/>
    <col min="16138" max="16138" width="12.5" style="521" customWidth="1"/>
    <col min="16139" max="16139" width="5" style="521" customWidth="1"/>
    <col min="16140" max="16140" width="12.375" style="521" customWidth="1"/>
    <col min="16141" max="16141" width="8.875" style="521" customWidth="1"/>
    <col min="16142" max="16146" width="9" style="521"/>
    <col min="16147" max="16147" width="7.5" style="521" customWidth="1"/>
    <col min="16148" max="16384" width="9" style="521"/>
  </cols>
  <sheetData>
    <row r="1" spans="1:19">
      <c r="B1" s="522"/>
      <c r="C1" s="523"/>
      <c r="R1" s="526" t="s">
        <v>774</v>
      </c>
      <c r="S1" s="526"/>
    </row>
    <row r="2" spans="1:19" s="527" customFormat="1" ht="28.5" customHeight="1">
      <c r="B2" s="2485" t="s">
        <v>387</v>
      </c>
      <c r="C2" s="2485"/>
      <c r="D2" s="2485"/>
      <c r="E2" s="2485"/>
      <c r="F2" s="2485"/>
      <c r="G2" s="2485"/>
      <c r="H2" s="2485"/>
      <c r="I2" s="2485"/>
      <c r="J2" s="2485"/>
      <c r="K2" s="2485"/>
      <c r="L2" s="2485"/>
      <c r="M2" s="2485"/>
      <c r="N2" s="2485"/>
      <c r="O2" s="2485"/>
      <c r="P2" s="2485"/>
      <c r="Q2" s="2485"/>
      <c r="R2" s="2485"/>
      <c r="S2" s="898"/>
    </row>
    <row r="3" spans="1:19" ht="7.5" customHeight="1"/>
    <row r="4" spans="1:19" ht="28.5" customHeight="1">
      <c r="B4" s="529" t="s">
        <v>388</v>
      </c>
      <c r="C4" s="2486" t="str">
        <f>IF(様式1!L11="","",様式1!L11)</f>
        <v>株式会社○○○○</v>
      </c>
      <c r="D4" s="2487"/>
      <c r="E4" s="530"/>
      <c r="F4" s="530"/>
      <c r="J4" s="531"/>
      <c r="R4" s="521"/>
      <c r="S4" s="521"/>
    </row>
    <row r="5" spans="1:19" ht="28.5" customHeight="1">
      <c r="B5" s="529" t="s">
        <v>389</v>
      </c>
      <c r="C5" s="2488" t="str">
        <f>IF(様式1!G36="","",様式1!G36)</f>
        <v>ビジネスアプリケーション基礎科</v>
      </c>
      <c r="D5" s="2489"/>
      <c r="E5" s="530"/>
      <c r="F5" s="530"/>
      <c r="J5" s="531"/>
      <c r="R5" s="521"/>
      <c r="S5" s="521"/>
    </row>
    <row r="6" spans="1:19" ht="18.75" customHeight="1">
      <c r="J6" s="531"/>
      <c r="L6" s="531"/>
      <c r="M6" s="530"/>
      <c r="N6" s="530"/>
      <c r="O6" s="530"/>
      <c r="P6" s="530"/>
      <c r="Q6" s="530"/>
      <c r="R6" s="530"/>
      <c r="S6" s="530"/>
    </row>
    <row r="7" spans="1:19" ht="9" customHeight="1">
      <c r="J7" s="531"/>
      <c r="L7" s="531"/>
      <c r="M7" s="530"/>
      <c r="N7" s="530"/>
      <c r="O7" s="530"/>
      <c r="P7" s="530"/>
      <c r="Q7" s="530"/>
      <c r="R7" s="530"/>
      <c r="S7" s="530"/>
    </row>
    <row r="8" spans="1:19" ht="18.75" customHeight="1">
      <c r="B8" s="532"/>
      <c r="J8" s="531"/>
      <c r="L8" s="531"/>
      <c r="M8" s="530"/>
      <c r="N8" s="530"/>
      <c r="O8" s="530"/>
      <c r="P8" s="530"/>
      <c r="Q8" s="530"/>
      <c r="R8" s="530"/>
      <c r="S8" s="530"/>
    </row>
    <row r="9" spans="1:19" ht="7.5" customHeight="1"/>
    <row r="10" spans="1:19" ht="18.75" customHeight="1">
      <c r="B10" s="2490" t="s">
        <v>390</v>
      </c>
      <c r="C10" s="2490" t="s">
        <v>856</v>
      </c>
      <c r="D10" s="2490" t="s">
        <v>391</v>
      </c>
      <c r="E10" s="2490" t="s">
        <v>392</v>
      </c>
      <c r="F10" s="2495" t="s">
        <v>393</v>
      </c>
      <c r="G10" s="2496"/>
      <c r="H10" s="2497"/>
      <c r="I10" s="533" t="s">
        <v>501</v>
      </c>
      <c r="J10" s="2504" t="s">
        <v>502</v>
      </c>
      <c r="K10" s="2505"/>
      <c r="L10" s="2504" t="s">
        <v>506</v>
      </c>
      <c r="M10" s="2505"/>
      <c r="N10" s="2511" t="s">
        <v>708</v>
      </c>
      <c r="O10" s="2511" t="s">
        <v>709</v>
      </c>
      <c r="P10" s="2512" t="s">
        <v>710</v>
      </c>
      <c r="Q10" s="2513" t="s">
        <v>1135</v>
      </c>
      <c r="R10" s="2513" t="s">
        <v>1136</v>
      </c>
      <c r="S10" s="534"/>
    </row>
    <row r="11" spans="1:19" ht="18.75" customHeight="1">
      <c r="B11" s="2491"/>
      <c r="C11" s="2493"/>
      <c r="D11" s="2493"/>
      <c r="E11" s="2493"/>
      <c r="F11" s="2498"/>
      <c r="G11" s="2499"/>
      <c r="H11" s="2500"/>
      <c r="I11" s="535" t="s">
        <v>394</v>
      </c>
      <c r="J11" s="536" t="s">
        <v>395</v>
      </c>
      <c r="K11" s="2516" t="s">
        <v>396</v>
      </c>
      <c r="L11" s="536" t="s">
        <v>397</v>
      </c>
      <c r="M11" s="2516" t="s">
        <v>849</v>
      </c>
      <c r="N11" s="2511"/>
      <c r="O11" s="2511"/>
      <c r="P11" s="2512"/>
      <c r="Q11" s="2514"/>
      <c r="R11" s="2514"/>
      <c r="S11" s="537"/>
    </row>
    <row r="12" spans="1:19" ht="18.75" customHeight="1">
      <c r="B12" s="2491"/>
      <c r="C12" s="2493"/>
      <c r="D12" s="2493"/>
      <c r="E12" s="2493"/>
      <c r="F12" s="2498"/>
      <c r="G12" s="2499"/>
      <c r="H12" s="2500"/>
      <c r="I12" s="536"/>
      <c r="J12" s="536"/>
      <c r="K12" s="2517"/>
      <c r="L12" s="536"/>
      <c r="M12" s="2519"/>
      <c r="N12" s="2511"/>
      <c r="O12" s="2511"/>
      <c r="P12" s="2512"/>
      <c r="Q12" s="2514"/>
      <c r="R12" s="2514"/>
      <c r="S12" s="537"/>
    </row>
    <row r="13" spans="1:19" ht="151.5" customHeight="1">
      <c r="B13" s="2492"/>
      <c r="C13" s="2494"/>
      <c r="D13" s="2494"/>
      <c r="E13" s="2494"/>
      <c r="F13" s="2501"/>
      <c r="G13" s="2502"/>
      <c r="H13" s="2503"/>
      <c r="I13" s="538"/>
      <c r="J13" s="538"/>
      <c r="K13" s="2518"/>
      <c r="L13" s="539"/>
      <c r="M13" s="2520"/>
      <c r="N13" s="2511"/>
      <c r="O13" s="2511"/>
      <c r="P13" s="2512"/>
      <c r="Q13" s="2515"/>
      <c r="R13" s="2515"/>
      <c r="S13" s="537"/>
    </row>
    <row r="14" spans="1:19" ht="28.5" customHeight="1">
      <c r="B14" s="540" t="s">
        <v>398</v>
      </c>
      <c r="C14" s="541"/>
      <c r="D14" s="541"/>
      <c r="E14" s="542"/>
      <c r="F14" s="543"/>
      <c r="G14" s="544"/>
      <c r="H14" s="544"/>
      <c r="I14" s="545"/>
      <c r="J14" s="545"/>
      <c r="K14" s="545"/>
      <c r="L14" s="545"/>
      <c r="M14" s="545"/>
      <c r="N14" s="545"/>
      <c r="O14" s="545"/>
      <c r="P14" s="545"/>
      <c r="Q14" s="545"/>
      <c r="R14" s="545"/>
    </row>
    <row r="15" spans="1:19" ht="28.5" customHeight="1">
      <c r="B15" s="546" t="s">
        <v>953</v>
      </c>
      <c r="C15" s="547" t="s">
        <v>711</v>
      </c>
      <c r="D15" s="548" t="s">
        <v>952</v>
      </c>
      <c r="E15" s="548" t="s">
        <v>399</v>
      </c>
      <c r="F15" s="549">
        <v>42461</v>
      </c>
      <c r="G15" s="550" t="s">
        <v>712</v>
      </c>
      <c r="H15" s="551">
        <v>42643</v>
      </c>
      <c r="I15" s="552">
        <v>25</v>
      </c>
      <c r="J15" s="552">
        <v>5</v>
      </c>
      <c r="K15" s="552">
        <v>3</v>
      </c>
      <c r="L15" s="552">
        <v>20</v>
      </c>
      <c r="M15" s="552" t="s">
        <v>746</v>
      </c>
      <c r="N15" s="552">
        <v>4</v>
      </c>
      <c r="O15" s="552">
        <v>15</v>
      </c>
      <c r="P15" s="552">
        <v>9</v>
      </c>
      <c r="Q15" s="553"/>
      <c r="R15" s="553"/>
    </row>
    <row r="16" spans="1:19" ht="28.5" customHeight="1">
      <c r="A16" s="521">
        <v>1</v>
      </c>
      <c r="B16" s="1070" t="s">
        <v>1736</v>
      </c>
      <c r="C16" s="1071" t="s">
        <v>403</v>
      </c>
      <c r="D16" s="1063" t="s">
        <v>745</v>
      </c>
      <c r="E16" s="1072" t="s">
        <v>1395</v>
      </c>
      <c r="F16" s="1075" t="s">
        <v>1735</v>
      </c>
      <c r="G16" s="1073" t="s">
        <v>712</v>
      </c>
      <c r="H16" s="1076" t="s">
        <v>1734</v>
      </c>
      <c r="I16" s="1074">
        <v>15</v>
      </c>
      <c r="J16" s="1074">
        <v>2</v>
      </c>
      <c r="K16" s="1074">
        <v>0</v>
      </c>
      <c r="L16" s="1074">
        <v>13</v>
      </c>
      <c r="M16" s="1074">
        <v>0</v>
      </c>
      <c r="N16" s="1074">
        <v>0</v>
      </c>
      <c r="O16" s="1074">
        <v>13</v>
      </c>
      <c r="P16" s="1074">
        <v>12</v>
      </c>
      <c r="Q16" s="2506"/>
      <c r="R16" s="2506"/>
    </row>
    <row r="17" spans="1:19" ht="28.5" customHeight="1">
      <c r="A17" s="521">
        <v>2</v>
      </c>
      <c r="B17" s="1070" t="s">
        <v>1737</v>
      </c>
      <c r="C17" s="1071" t="s">
        <v>403</v>
      </c>
      <c r="D17" s="1063" t="s">
        <v>745</v>
      </c>
      <c r="E17" s="1072" t="s">
        <v>1395</v>
      </c>
      <c r="F17" s="1075" t="s">
        <v>1734</v>
      </c>
      <c r="G17" s="1073" t="s">
        <v>52</v>
      </c>
      <c r="H17" s="1076" t="s">
        <v>1734</v>
      </c>
      <c r="I17" s="1074">
        <v>15</v>
      </c>
      <c r="J17" s="1074">
        <v>2</v>
      </c>
      <c r="K17" s="1074">
        <v>0</v>
      </c>
      <c r="L17" s="1074">
        <v>13</v>
      </c>
      <c r="M17" s="1074">
        <v>0</v>
      </c>
      <c r="N17" s="1074">
        <v>0</v>
      </c>
      <c r="O17" s="1074">
        <v>13</v>
      </c>
      <c r="P17" s="1074">
        <v>12</v>
      </c>
      <c r="Q17" s="2507"/>
      <c r="R17" s="2507"/>
      <c r="S17" s="555"/>
    </row>
    <row r="18" spans="1:19" ht="28.5" customHeight="1" thickBot="1">
      <c r="A18" s="521">
        <v>3</v>
      </c>
      <c r="B18" s="1064"/>
      <c r="C18" s="554"/>
      <c r="D18" s="1063"/>
      <c r="E18" s="1065"/>
      <c r="F18" s="1066"/>
      <c r="G18" s="1067" t="s">
        <v>712</v>
      </c>
      <c r="H18" s="1068"/>
      <c r="I18" s="1069"/>
      <c r="J18" s="1069"/>
      <c r="K18" s="1069"/>
      <c r="L18" s="1069"/>
      <c r="M18" s="1069"/>
      <c r="N18" s="1069"/>
      <c r="O18" s="1069"/>
      <c r="P18" s="1069"/>
      <c r="Q18" s="2508"/>
      <c r="R18" s="2508"/>
      <c r="S18" s="555"/>
    </row>
    <row r="19" spans="1:19" ht="30.75" customHeight="1" thickTop="1">
      <c r="B19" s="556"/>
      <c r="C19" s="557"/>
      <c r="D19" s="558"/>
      <c r="E19" s="2509" t="s">
        <v>400</v>
      </c>
      <c r="F19" s="2510"/>
      <c r="G19" s="2510"/>
      <c r="H19" s="2510"/>
      <c r="I19" s="559">
        <f t="shared" ref="I19:P19" si="0">SUM(I16:I18)</f>
        <v>30</v>
      </c>
      <c r="J19" s="560">
        <f t="shared" si="0"/>
        <v>4</v>
      </c>
      <c r="K19" s="560">
        <f t="shared" si="0"/>
        <v>0</v>
      </c>
      <c r="L19" s="560">
        <f t="shared" si="0"/>
        <v>26</v>
      </c>
      <c r="M19" s="560">
        <f>SUM(M16:M18)</f>
        <v>0</v>
      </c>
      <c r="N19" s="560">
        <f t="shared" si="0"/>
        <v>0</v>
      </c>
      <c r="O19" s="560">
        <f t="shared" si="0"/>
        <v>26</v>
      </c>
      <c r="P19" s="560">
        <f t="shared" si="0"/>
        <v>24</v>
      </c>
      <c r="Q19" s="561">
        <f>ROUNDDOWN(O19/(K19+L19-M19),4)</f>
        <v>1</v>
      </c>
      <c r="R19" s="561">
        <f>ROUNDDOWN(P19/(K19+L19-M19-N19),4)</f>
        <v>0.92300000000000004</v>
      </c>
    </row>
    <row r="20" spans="1:19" s="562" customFormat="1" ht="12">
      <c r="C20" s="563"/>
      <c r="D20" s="563"/>
      <c r="E20" s="563"/>
      <c r="G20" s="564"/>
      <c r="R20" s="565"/>
      <c r="S20" s="565"/>
    </row>
    <row r="21" spans="1:19" ht="21" customHeight="1">
      <c r="B21" s="566" t="s">
        <v>1137</v>
      </c>
      <c r="J21" s="531"/>
      <c r="L21" s="531"/>
      <c r="M21" s="530"/>
      <c r="N21" s="530"/>
      <c r="O21" s="530"/>
      <c r="P21" s="530"/>
      <c r="Q21" s="530"/>
      <c r="R21" s="530"/>
      <c r="S21" s="530"/>
    </row>
    <row r="22" spans="1:19" ht="21" customHeight="1">
      <c r="B22" s="566" t="s">
        <v>700</v>
      </c>
      <c r="J22" s="531"/>
      <c r="L22" s="531"/>
      <c r="M22" s="530"/>
      <c r="N22" s="530"/>
      <c r="O22" s="530"/>
      <c r="P22" s="530"/>
      <c r="Q22" s="530"/>
      <c r="R22" s="530"/>
      <c r="S22" s="530"/>
    </row>
    <row r="23" spans="1:19" ht="21" customHeight="1">
      <c r="B23" s="566" t="s">
        <v>713</v>
      </c>
      <c r="J23" s="531"/>
      <c r="L23" s="531"/>
      <c r="M23" s="530"/>
      <c r="N23" s="530"/>
      <c r="O23" s="530"/>
      <c r="P23" s="530"/>
      <c r="Q23" s="530"/>
      <c r="R23" s="530"/>
      <c r="S23" s="530"/>
    </row>
    <row r="24" spans="1:19" ht="21" customHeight="1">
      <c r="B24" s="566" t="s">
        <v>699</v>
      </c>
      <c r="J24" s="531"/>
      <c r="L24" s="531"/>
      <c r="M24" s="530"/>
      <c r="N24" s="530"/>
      <c r="O24" s="530"/>
      <c r="P24" s="530"/>
      <c r="Q24" s="530"/>
      <c r="R24" s="530"/>
      <c r="S24" s="530"/>
    </row>
    <row r="25" spans="1:19" ht="21" customHeight="1">
      <c r="B25" s="566" t="s">
        <v>702</v>
      </c>
      <c r="J25" s="531"/>
      <c r="L25" s="531"/>
      <c r="M25" s="530"/>
      <c r="N25" s="530"/>
      <c r="O25" s="530"/>
      <c r="P25" s="530"/>
      <c r="Q25" s="530"/>
      <c r="R25" s="530"/>
      <c r="S25" s="530"/>
    </row>
    <row r="26" spans="1:19" ht="21" customHeight="1">
      <c r="B26" s="566" t="s">
        <v>698</v>
      </c>
      <c r="J26" s="531"/>
      <c r="L26" s="531"/>
      <c r="M26" s="530"/>
      <c r="N26" s="530"/>
      <c r="O26" s="530"/>
      <c r="P26" s="530"/>
      <c r="Q26" s="530"/>
      <c r="R26" s="530"/>
      <c r="S26" s="530"/>
    </row>
    <row r="27" spans="1:19" ht="21" customHeight="1">
      <c r="B27" s="566" t="s">
        <v>1168</v>
      </c>
      <c r="J27" s="531"/>
      <c r="L27" s="531"/>
      <c r="M27" s="530"/>
      <c r="N27" s="530"/>
      <c r="O27" s="530"/>
      <c r="P27" s="530"/>
      <c r="Q27" s="530"/>
      <c r="R27" s="530"/>
      <c r="S27" s="530"/>
    </row>
    <row r="28" spans="1:19" ht="21.75" customHeight="1">
      <c r="B28" s="566" t="s">
        <v>714</v>
      </c>
      <c r="J28" s="531"/>
      <c r="L28" s="531"/>
      <c r="M28" s="530"/>
      <c r="N28" s="530"/>
      <c r="O28" s="530"/>
      <c r="P28" s="530"/>
      <c r="Q28" s="530"/>
      <c r="R28" s="530"/>
      <c r="S28" s="530"/>
    </row>
    <row r="29" spans="1:19" ht="21.75" customHeight="1">
      <c r="B29" s="566" t="s">
        <v>1174</v>
      </c>
    </row>
    <row r="30" spans="1:19" ht="21.75" customHeight="1">
      <c r="B30" s="566" t="s">
        <v>1175</v>
      </c>
    </row>
    <row r="44" spans="1:19" ht="14.25">
      <c r="A44" s="567" t="s">
        <v>401</v>
      </c>
      <c r="B44" s="567"/>
    </row>
    <row r="45" spans="1:19" ht="14.25">
      <c r="A45" s="567" t="s">
        <v>402</v>
      </c>
      <c r="B45" s="567"/>
    </row>
    <row r="46" spans="1:19" ht="14.25">
      <c r="A46" s="567" t="s">
        <v>403</v>
      </c>
      <c r="B46" s="567"/>
    </row>
    <row r="47" spans="1:19" s="524" customFormat="1" ht="14.25">
      <c r="A47" s="567"/>
      <c r="B47" s="567"/>
      <c r="F47" s="521"/>
      <c r="G47" s="525"/>
      <c r="H47" s="521"/>
      <c r="I47" s="521"/>
      <c r="J47" s="521"/>
      <c r="K47" s="521"/>
      <c r="L47" s="521"/>
      <c r="M47" s="521"/>
      <c r="N47" s="521"/>
      <c r="O47" s="521"/>
      <c r="P47" s="521"/>
      <c r="Q47" s="521"/>
      <c r="R47" s="528"/>
      <c r="S47" s="528"/>
    </row>
    <row r="48" spans="1:19" s="524" customFormat="1" ht="14.25">
      <c r="A48" s="567" t="s">
        <v>404</v>
      </c>
      <c r="B48" s="567"/>
      <c r="F48" s="521"/>
      <c r="G48" s="525"/>
      <c r="H48" s="521"/>
      <c r="I48" s="521"/>
      <c r="J48" s="521"/>
      <c r="K48" s="521"/>
      <c r="L48" s="521"/>
      <c r="M48" s="521"/>
      <c r="N48" s="521"/>
      <c r="O48" s="521"/>
      <c r="P48" s="521"/>
      <c r="Q48" s="521"/>
      <c r="R48" s="528"/>
      <c r="S48" s="528"/>
    </row>
    <row r="49" spans="1:19" s="524" customFormat="1" ht="14.25">
      <c r="A49" s="568" t="s">
        <v>745</v>
      </c>
      <c r="B49" s="567"/>
      <c r="F49" s="521"/>
      <c r="G49" s="525"/>
      <c r="H49" s="521"/>
      <c r="I49" s="521"/>
      <c r="J49" s="521"/>
      <c r="K49" s="521"/>
      <c r="L49" s="521"/>
      <c r="M49" s="521"/>
      <c r="N49" s="521"/>
      <c r="O49" s="521"/>
      <c r="P49" s="521"/>
      <c r="Q49" s="521"/>
      <c r="R49" s="528"/>
      <c r="S49" s="528"/>
    </row>
    <row r="50" spans="1:19" s="524" customFormat="1" ht="14.25">
      <c r="A50" s="567" t="s">
        <v>715</v>
      </c>
      <c r="B50" s="567"/>
      <c r="F50" s="521"/>
      <c r="G50" s="525"/>
      <c r="H50" s="521"/>
      <c r="I50" s="521"/>
      <c r="J50" s="521"/>
      <c r="K50" s="521"/>
      <c r="L50" s="521"/>
      <c r="M50" s="521"/>
      <c r="N50" s="521"/>
      <c r="O50" s="521"/>
      <c r="P50" s="521"/>
      <c r="Q50" s="521"/>
      <c r="R50" s="528"/>
      <c r="S50" s="528"/>
    </row>
    <row r="51" spans="1:19" s="524" customFormat="1" ht="14.25">
      <c r="A51" s="567" t="s">
        <v>716</v>
      </c>
      <c r="B51" s="567"/>
      <c r="F51" s="521"/>
      <c r="G51" s="525"/>
      <c r="H51" s="521"/>
      <c r="I51" s="521"/>
      <c r="J51" s="521"/>
      <c r="K51" s="521"/>
      <c r="L51" s="521"/>
      <c r="M51" s="521"/>
      <c r="N51" s="521"/>
      <c r="O51" s="521"/>
      <c r="P51" s="521"/>
      <c r="Q51" s="521"/>
      <c r="R51" s="528"/>
      <c r="S51" s="528"/>
    </row>
    <row r="52" spans="1:19" s="524" customFormat="1" ht="14.25">
      <c r="A52" s="567" t="s">
        <v>717</v>
      </c>
      <c r="B52" s="567"/>
      <c r="F52" s="521"/>
      <c r="G52" s="525"/>
      <c r="H52" s="521"/>
      <c r="I52" s="521"/>
      <c r="J52" s="521"/>
      <c r="K52" s="521"/>
      <c r="L52" s="521"/>
      <c r="M52" s="521"/>
      <c r="N52" s="521"/>
      <c r="O52" s="521"/>
      <c r="P52" s="521"/>
      <c r="Q52" s="521"/>
      <c r="R52" s="528"/>
      <c r="S52" s="528"/>
    </row>
    <row r="53" spans="1:19" s="524" customFormat="1" ht="14.25">
      <c r="A53" s="567" t="s">
        <v>952</v>
      </c>
      <c r="B53" s="567"/>
      <c r="F53" s="521"/>
      <c r="G53" s="525"/>
      <c r="H53" s="521"/>
      <c r="I53" s="521"/>
      <c r="J53" s="521"/>
      <c r="K53" s="521"/>
      <c r="L53" s="521"/>
      <c r="M53" s="521"/>
      <c r="N53" s="521"/>
      <c r="O53" s="521"/>
      <c r="P53" s="521"/>
      <c r="Q53" s="521"/>
      <c r="R53" s="528"/>
      <c r="S53" s="528"/>
    </row>
    <row r="54" spans="1:19" s="524" customFormat="1" ht="14.25">
      <c r="A54" s="567" t="s">
        <v>718</v>
      </c>
      <c r="B54" s="567"/>
      <c r="F54" s="521"/>
      <c r="G54" s="525"/>
      <c r="H54" s="521"/>
      <c r="I54" s="521"/>
      <c r="J54" s="521"/>
      <c r="K54" s="521"/>
      <c r="L54" s="521"/>
      <c r="M54" s="521"/>
      <c r="N54" s="521"/>
      <c r="O54" s="521"/>
      <c r="P54" s="521"/>
      <c r="Q54" s="521"/>
      <c r="R54" s="528"/>
      <c r="S54" s="528"/>
    </row>
    <row r="55" spans="1:19" s="524" customFormat="1" ht="14.25">
      <c r="A55" s="567" t="s">
        <v>719</v>
      </c>
      <c r="B55" s="567"/>
      <c r="F55" s="521"/>
      <c r="G55" s="525"/>
      <c r="H55" s="521"/>
      <c r="I55" s="521"/>
      <c r="J55" s="521"/>
      <c r="K55" s="521"/>
      <c r="L55" s="521"/>
      <c r="M55" s="521"/>
      <c r="N55" s="521"/>
      <c r="O55" s="521"/>
      <c r="P55" s="521"/>
      <c r="Q55" s="521"/>
      <c r="R55" s="528"/>
      <c r="S55" s="528"/>
    </row>
    <row r="56" spans="1:19" s="524" customFormat="1" ht="14.25">
      <c r="A56" s="567" t="s">
        <v>405</v>
      </c>
      <c r="B56" s="567"/>
      <c r="F56" s="521"/>
      <c r="G56" s="525"/>
      <c r="H56" s="521"/>
      <c r="I56" s="521"/>
      <c r="J56" s="521"/>
      <c r="K56" s="521"/>
      <c r="L56" s="521"/>
      <c r="M56" s="521"/>
      <c r="N56" s="521"/>
      <c r="O56" s="521"/>
      <c r="P56" s="521"/>
      <c r="Q56" s="521"/>
      <c r="R56" s="528"/>
      <c r="S56" s="528"/>
    </row>
    <row r="57" spans="1:19" s="524" customFormat="1" ht="14.25">
      <c r="A57" s="567" t="s">
        <v>720</v>
      </c>
      <c r="B57" s="567"/>
      <c r="F57" s="521"/>
      <c r="G57" s="525"/>
      <c r="H57" s="521"/>
      <c r="I57" s="521"/>
      <c r="J57" s="521"/>
      <c r="K57" s="521"/>
      <c r="L57" s="521"/>
      <c r="M57" s="521"/>
      <c r="N57" s="521"/>
      <c r="O57" s="521"/>
      <c r="P57" s="521"/>
      <c r="Q57" s="521"/>
      <c r="R57" s="528"/>
      <c r="S57" s="528"/>
    </row>
    <row r="58" spans="1:19" s="524" customFormat="1" ht="14.25">
      <c r="A58" s="567" t="s">
        <v>721</v>
      </c>
      <c r="B58" s="567"/>
      <c r="F58" s="521"/>
      <c r="G58" s="525"/>
      <c r="H58" s="521"/>
      <c r="I58" s="521"/>
      <c r="J58" s="521"/>
      <c r="K58" s="521"/>
      <c r="L58" s="521"/>
      <c r="M58" s="521"/>
      <c r="N58" s="521"/>
      <c r="O58" s="521"/>
      <c r="P58" s="521"/>
      <c r="Q58" s="521"/>
      <c r="R58" s="528"/>
      <c r="S58" s="528"/>
    </row>
    <row r="59" spans="1:19" s="524" customFormat="1" ht="14.25">
      <c r="A59" s="567" t="s">
        <v>722</v>
      </c>
      <c r="B59" s="567"/>
      <c r="F59" s="521"/>
      <c r="G59" s="525"/>
      <c r="H59" s="521"/>
      <c r="I59" s="521"/>
      <c r="J59" s="521"/>
      <c r="K59" s="521"/>
      <c r="L59" s="521"/>
      <c r="M59" s="521"/>
      <c r="N59" s="521"/>
      <c r="O59" s="521"/>
      <c r="P59" s="521"/>
      <c r="Q59" s="521"/>
      <c r="R59" s="528"/>
      <c r="S59" s="528"/>
    </row>
    <row r="60" spans="1:19" s="524" customFormat="1" ht="14.25">
      <c r="A60" s="567" t="s">
        <v>723</v>
      </c>
      <c r="B60" s="567"/>
      <c r="F60" s="521"/>
      <c r="G60" s="525"/>
      <c r="H60" s="521"/>
      <c r="I60" s="521"/>
      <c r="J60" s="521"/>
      <c r="K60" s="521"/>
      <c r="L60" s="521"/>
      <c r="M60" s="521"/>
      <c r="N60" s="521"/>
      <c r="O60" s="521"/>
      <c r="P60" s="521"/>
      <c r="Q60" s="521"/>
      <c r="R60" s="528"/>
      <c r="S60" s="528"/>
    </row>
    <row r="61" spans="1:19" s="524" customFormat="1" ht="14.25">
      <c r="A61" s="567" t="s">
        <v>724</v>
      </c>
      <c r="B61" s="567"/>
      <c r="F61" s="521"/>
      <c r="G61" s="525"/>
      <c r="H61" s="521"/>
      <c r="I61" s="521"/>
      <c r="J61" s="521"/>
      <c r="K61" s="521"/>
      <c r="L61" s="521"/>
      <c r="M61" s="521"/>
      <c r="N61" s="521"/>
      <c r="O61" s="521"/>
      <c r="P61" s="521"/>
      <c r="Q61" s="521"/>
      <c r="R61" s="528"/>
      <c r="S61" s="528"/>
    </row>
    <row r="62" spans="1:19" s="524" customFormat="1" ht="14.25">
      <c r="A62" s="567" t="s">
        <v>725</v>
      </c>
      <c r="B62" s="567"/>
      <c r="F62" s="521"/>
      <c r="G62" s="525"/>
      <c r="H62" s="521"/>
      <c r="I62" s="521"/>
      <c r="J62" s="521"/>
      <c r="K62" s="521"/>
      <c r="L62" s="521"/>
      <c r="M62" s="521"/>
      <c r="N62" s="521"/>
      <c r="O62" s="521"/>
      <c r="P62" s="521"/>
      <c r="Q62" s="521"/>
      <c r="R62" s="528"/>
      <c r="S62" s="528"/>
    </row>
    <row r="63" spans="1:19" s="524" customFormat="1" ht="14.25">
      <c r="A63" s="567" t="s">
        <v>726</v>
      </c>
      <c r="B63" s="567"/>
      <c r="F63" s="521"/>
      <c r="G63" s="525"/>
      <c r="H63" s="521"/>
      <c r="I63" s="521"/>
      <c r="J63" s="521"/>
      <c r="K63" s="521"/>
      <c r="L63" s="521"/>
      <c r="M63" s="521"/>
      <c r="N63" s="521"/>
      <c r="O63" s="521"/>
      <c r="P63" s="521"/>
      <c r="Q63" s="521"/>
      <c r="R63" s="528"/>
      <c r="S63" s="528"/>
    </row>
    <row r="64" spans="1:19" s="524" customFormat="1" ht="14.25">
      <c r="A64" s="567" t="s">
        <v>727</v>
      </c>
      <c r="B64" s="567"/>
      <c r="F64" s="521"/>
      <c r="G64" s="525"/>
      <c r="H64" s="521"/>
      <c r="I64" s="521"/>
      <c r="J64" s="521"/>
      <c r="K64" s="521"/>
      <c r="L64" s="521"/>
      <c r="M64" s="521"/>
      <c r="N64" s="521"/>
      <c r="O64" s="521"/>
      <c r="P64" s="521"/>
      <c r="Q64" s="521"/>
      <c r="R64" s="528"/>
      <c r="S64" s="528"/>
    </row>
    <row r="65" spans="1:19" s="524" customFormat="1" ht="14.25">
      <c r="A65" s="567" t="s">
        <v>728</v>
      </c>
      <c r="B65" s="567"/>
      <c r="F65" s="521"/>
      <c r="G65" s="525"/>
      <c r="H65" s="521"/>
      <c r="I65" s="521"/>
      <c r="J65" s="521"/>
      <c r="K65" s="521"/>
      <c r="L65" s="521"/>
      <c r="M65" s="521"/>
      <c r="N65" s="521"/>
      <c r="O65" s="521"/>
      <c r="P65" s="521"/>
      <c r="Q65" s="521"/>
      <c r="R65" s="528"/>
      <c r="S65" s="528"/>
    </row>
    <row r="66" spans="1:19" s="524" customFormat="1" ht="14.25">
      <c r="A66" s="567" t="s">
        <v>729</v>
      </c>
      <c r="B66" s="567"/>
      <c r="F66" s="521"/>
      <c r="G66" s="525"/>
      <c r="H66" s="521"/>
      <c r="I66" s="521"/>
      <c r="J66" s="521"/>
      <c r="K66" s="521"/>
      <c r="L66" s="521"/>
      <c r="M66" s="521"/>
      <c r="N66" s="521"/>
      <c r="O66" s="521"/>
      <c r="P66" s="521"/>
      <c r="Q66" s="521"/>
      <c r="R66" s="528"/>
      <c r="S66" s="528"/>
    </row>
    <row r="67" spans="1:19" s="524" customFormat="1" ht="14.25">
      <c r="A67" s="567" t="s">
        <v>730</v>
      </c>
      <c r="B67" s="567"/>
      <c r="F67" s="521"/>
      <c r="G67" s="525"/>
      <c r="H67" s="521"/>
      <c r="I67" s="521"/>
      <c r="J67" s="521"/>
      <c r="K67" s="521"/>
      <c r="L67" s="521"/>
      <c r="M67" s="521"/>
      <c r="N67" s="521"/>
      <c r="O67" s="521"/>
      <c r="P67" s="521"/>
      <c r="Q67" s="521"/>
      <c r="R67" s="528"/>
      <c r="S67" s="528"/>
    </row>
    <row r="68" spans="1:19" s="524" customFormat="1" ht="14.25">
      <c r="A68" s="567" t="s">
        <v>406</v>
      </c>
      <c r="B68" s="567"/>
      <c r="F68" s="521"/>
      <c r="G68" s="525"/>
      <c r="H68" s="521"/>
      <c r="I68" s="521"/>
      <c r="J68" s="521"/>
      <c r="K68" s="521"/>
      <c r="L68" s="521"/>
      <c r="M68" s="521"/>
      <c r="N68" s="521"/>
      <c r="O68" s="521"/>
      <c r="P68" s="521"/>
      <c r="Q68" s="521"/>
      <c r="R68" s="528"/>
      <c r="S68" s="528"/>
    </row>
    <row r="69" spans="1:19" s="524" customFormat="1" ht="14.25">
      <c r="A69" s="567"/>
      <c r="B69" s="567"/>
      <c r="F69" s="521"/>
      <c r="G69" s="525"/>
      <c r="H69" s="521"/>
      <c r="I69" s="521"/>
      <c r="J69" s="521"/>
      <c r="K69" s="521"/>
      <c r="L69" s="521"/>
      <c r="M69" s="521"/>
      <c r="N69" s="521"/>
      <c r="O69" s="521"/>
      <c r="P69" s="521"/>
      <c r="Q69" s="521"/>
      <c r="R69" s="528"/>
      <c r="S69" s="528"/>
    </row>
    <row r="70" spans="1:19" s="524" customFormat="1" ht="14.25">
      <c r="A70" s="567"/>
      <c r="B70" s="567"/>
      <c r="F70" s="521"/>
      <c r="G70" s="525"/>
      <c r="H70" s="521"/>
      <c r="I70" s="521"/>
      <c r="J70" s="521"/>
      <c r="K70" s="521"/>
      <c r="L70" s="521"/>
      <c r="M70" s="521"/>
      <c r="N70" s="521"/>
      <c r="O70" s="521"/>
      <c r="P70" s="521"/>
      <c r="Q70" s="521"/>
      <c r="R70" s="528"/>
      <c r="S70" s="528"/>
    </row>
    <row r="71" spans="1:19" s="524" customFormat="1" ht="14.25">
      <c r="A71" s="567"/>
      <c r="B71" s="567"/>
      <c r="F71" s="521"/>
      <c r="G71" s="525"/>
      <c r="H71" s="521"/>
      <c r="I71" s="521"/>
      <c r="J71" s="521"/>
      <c r="K71" s="521"/>
      <c r="L71" s="521"/>
      <c r="M71" s="521"/>
      <c r="N71" s="521"/>
      <c r="O71" s="521"/>
      <c r="P71" s="521"/>
      <c r="Q71" s="521"/>
      <c r="R71" s="528"/>
      <c r="S71" s="528"/>
    </row>
    <row r="72" spans="1:19" s="524" customFormat="1" ht="14.25">
      <c r="A72" s="567"/>
      <c r="B72" s="567"/>
      <c r="F72" s="521"/>
      <c r="G72" s="525"/>
      <c r="H72" s="521"/>
      <c r="I72" s="521"/>
      <c r="J72" s="521"/>
      <c r="K72" s="521"/>
      <c r="L72" s="521"/>
      <c r="M72" s="521"/>
      <c r="N72" s="521"/>
      <c r="O72" s="521"/>
      <c r="P72" s="521"/>
      <c r="Q72" s="521"/>
      <c r="R72" s="528"/>
      <c r="S72" s="528"/>
    </row>
    <row r="73" spans="1:19" s="524" customFormat="1" ht="14.25">
      <c r="A73" s="567"/>
      <c r="B73" s="567"/>
      <c r="F73" s="521"/>
      <c r="G73" s="525"/>
      <c r="H73" s="521"/>
      <c r="I73" s="521"/>
      <c r="J73" s="521"/>
      <c r="K73" s="521"/>
      <c r="L73" s="521"/>
      <c r="M73" s="521"/>
      <c r="N73" s="521"/>
      <c r="O73" s="521"/>
      <c r="P73" s="521"/>
      <c r="Q73" s="521"/>
      <c r="R73" s="528"/>
      <c r="S73" s="528"/>
    </row>
    <row r="74" spans="1:19" s="524" customFormat="1" ht="14.25">
      <c r="A74" s="567"/>
      <c r="B74" s="567"/>
      <c r="F74" s="521"/>
      <c r="G74" s="525"/>
      <c r="H74" s="521"/>
      <c r="I74" s="521"/>
      <c r="J74" s="521"/>
      <c r="K74" s="521"/>
      <c r="L74" s="521"/>
      <c r="M74" s="521"/>
      <c r="N74" s="521"/>
      <c r="O74" s="521"/>
      <c r="P74" s="521"/>
      <c r="Q74" s="521"/>
      <c r="R74" s="528"/>
      <c r="S74" s="528"/>
    </row>
    <row r="75" spans="1:19" s="524" customFormat="1" ht="14.25">
      <c r="A75" s="567"/>
      <c r="B75" s="567"/>
      <c r="F75" s="521"/>
      <c r="G75" s="525"/>
      <c r="H75" s="521"/>
      <c r="I75" s="521"/>
      <c r="J75" s="521"/>
      <c r="K75" s="521"/>
      <c r="L75" s="521"/>
      <c r="M75" s="521"/>
      <c r="N75" s="521"/>
      <c r="O75" s="521"/>
      <c r="P75" s="521"/>
      <c r="Q75" s="521"/>
      <c r="R75" s="528"/>
      <c r="S75" s="528"/>
    </row>
    <row r="76" spans="1:19" s="524" customFormat="1" ht="14.25">
      <c r="A76" s="567"/>
      <c r="B76" s="567"/>
      <c r="F76" s="521"/>
      <c r="G76" s="525"/>
      <c r="H76" s="521"/>
      <c r="I76" s="521"/>
      <c r="J76" s="521"/>
      <c r="K76" s="521"/>
      <c r="L76" s="521"/>
      <c r="M76" s="521"/>
      <c r="N76" s="521"/>
      <c r="O76" s="521"/>
      <c r="P76" s="521"/>
      <c r="Q76" s="521"/>
      <c r="R76" s="528"/>
      <c r="S76" s="528"/>
    </row>
    <row r="77" spans="1:19" s="524" customFormat="1" ht="14.25">
      <c r="A77" s="567"/>
      <c r="B77" s="567"/>
      <c r="F77" s="521"/>
      <c r="G77" s="525"/>
      <c r="H77" s="521"/>
      <c r="I77" s="521"/>
      <c r="J77" s="521"/>
      <c r="K77" s="521"/>
      <c r="L77" s="521"/>
      <c r="M77" s="521"/>
      <c r="N77" s="521"/>
      <c r="O77" s="521"/>
      <c r="P77" s="521"/>
      <c r="Q77" s="521"/>
      <c r="R77" s="528"/>
      <c r="S77" s="528"/>
    </row>
    <row r="78" spans="1:19" s="524" customFormat="1" ht="14.25">
      <c r="A78" s="567"/>
      <c r="B78" s="567"/>
      <c r="F78" s="521"/>
      <c r="G78" s="525"/>
      <c r="H78" s="521"/>
      <c r="I78" s="521"/>
      <c r="J78" s="521"/>
      <c r="K78" s="521"/>
      <c r="L78" s="521"/>
      <c r="M78" s="521"/>
      <c r="N78" s="521"/>
      <c r="O78" s="521"/>
      <c r="P78" s="521"/>
      <c r="Q78" s="521"/>
      <c r="R78" s="528"/>
      <c r="S78" s="528"/>
    </row>
    <row r="79" spans="1:19" s="524" customFormat="1" ht="14.25">
      <c r="A79" s="567"/>
      <c r="B79" s="567"/>
      <c r="F79" s="521"/>
      <c r="G79" s="525"/>
      <c r="H79" s="521"/>
      <c r="I79" s="521"/>
      <c r="J79" s="521"/>
      <c r="K79" s="521"/>
      <c r="L79" s="521"/>
      <c r="M79" s="521"/>
      <c r="N79" s="521"/>
      <c r="O79" s="521"/>
      <c r="P79" s="521"/>
      <c r="Q79" s="521"/>
      <c r="R79" s="528"/>
      <c r="S79" s="528"/>
    </row>
  </sheetData>
  <mergeCells count="20">
    <mergeCell ref="Q16:Q18"/>
    <mergeCell ref="R16:R18"/>
    <mergeCell ref="E19:H19"/>
    <mergeCell ref="N10:N13"/>
    <mergeCell ref="O10:O13"/>
    <mergeCell ref="P10:P13"/>
    <mergeCell ref="Q10:Q13"/>
    <mergeCell ref="R10:R13"/>
    <mergeCell ref="K11:K13"/>
    <mergeCell ref="M11:M13"/>
    <mergeCell ref="B2:R2"/>
    <mergeCell ref="C4:D4"/>
    <mergeCell ref="C5:D5"/>
    <mergeCell ref="B10:B13"/>
    <mergeCell ref="C10:C13"/>
    <mergeCell ref="D10:D13"/>
    <mergeCell ref="E10:E13"/>
    <mergeCell ref="F10:H13"/>
    <mergeCell ref="J10:K10"/>
    <mergeCell ref="L10:M10"/>
  </mergeCells>
  <phoneticPr fontId="11"/>
  <dataValidations count="5">
    <dataValidation type="list" allowBlank="1" showInputMessage="1" showErrorMessage="1" sqref="JD65511 D1048551 D983015 D917479 D851943 D786407 D720871 D655335 D589799 D524263 D458727 D393191 D327655 D262119 D196583 D131047 D65511 WVP1048551 WLT1048551 WBX1048551 VSB1048551 VIF1048551 UYJ1048551 UON1048551 UER1048551 TUV1048551 TKZ1048551 TBD1048551 SRH1048551 SHL1048551 RXP1048551 RNT1048551 RDX1048551 QUB1048551 QKF1048551 QAJ1048551 PQN1048551 PGR1048551 OWV1048551 OMZ1048551 ODD1048551 NTH1048551 NJL1048551 MZP1048551 MPT1048551 MFX1048551 LWB1048551 LMF1048551 LCJ1048551 KSN1048551 KIR1048551 JYV1048551 JOZ1048551 JFD1048551 IVH1048551 ILL1048551 IBP1048551 HRT1048551 HHX1048551 GYB1048551 GOF1048551 GEJ1048551 FUN1048551 FKR1048551 FAV1048551 EQZ1048551 EHD1048551 DXH1048551 DNL1048551 DDP1048551 CTT1048551 CJX1048551 CAB1048551 BQF1048551 BGJ1048551 AWN1048551 AMR1048551 ACV1048551 SZ1048551 JD1048551 WVP983015 WLT983015 WBX983015 VSB983015 VIF983015 UYJ983015 UON983015 UER983015 TUV983015 TKZ983015 TBD983015 SRH983015 SHL983015 RXP983015 RNT983015 RDX983015 QUB983015 QKF983015 QAJ983015 PQN983015 PGR983015 OWV983015 OMZ983015 ODD983015 NTH983015 NJL983015 MZP983015 MPT983015 MFX983015 LWB983015 LMF983015 LCJ983015 KSN983015 KIR983015 JYV983015 JOZ983015 JFD983015 IVH983015 ILL983015 IBP983015 HRT983015 HHX983015 GYB983015 GOF983015 GEJ983015 FUN983015 FKR983015 FAV983015 EQZ983015 EHD983015 DXH983015 DNL983015 DDP983015 CTT983015 CJX983015 CAB983015 BQF983015 BGJ983015 AWN983015 AMR983015 ACV983015 SZ983015 JD983015 WVP917479 WLT917479 WBX917479 VSB917479 VIF917479 UYJ917479 UON917479 UER917479 TUV917479 TKZ917479 TBD917479 SRH917479 SHL917479 RXP917479 RNT917479 RDX917479 QUB917479 QKF917479 QAJ917479 PQN917479 PGR917479 OWV917479 OMZ917479 ODD917479 NTH917479 NJL917479 MZP917479 MPT917479 MFX917479 LWB917479 LMF917479 LCJ917479 KSN917479 KIR917479 JYV917479 JOZ917479 JFD917479 IVH917479 ILL917479 IBP917479 HRT917479 HHX917479 GYB917479 GOF917479 GEJ917479 FUN917479 FKR917479 FAV917479 EQZ917479 EHD917479 DXH917479 DNL917479 DDP917479 CTT917479 CJX917479 CAB917479 BQF917479 BGJ917479 AWN917479 AMR917479 ACV917479 SZ917479 JD917479 WVP851943 WLT851943 WBX851943 VSB851943 VIF851943 UYJ851943 UON851943 UER851943 TUV851943 TKZ851943 TBD851943 SRH851943 SHL851943 RXP851943 RNT851943 RDX851943 QUB851943 QKF851943 QAJ851943 PQN851943 PGR851943 OWV851943 OMZ851943 ODD851943 NTH851943 NJL851943 MZP851943 MPT851943 MFX851943 LWB851943 LMF851943 LCJ851943 KSN851943 KIR851943 JYV851943 JOZ851943 JFD851943 IVH851943 ILL851943 IBP851943 HRT851943 HHX851943 GYB851943 GOF851943 GEJ851943 FUN851943 FKR851943 FAV851943 EQZ851943 EHD851943 DXH851943 DNL851943 DDP851943 CTT851943 CJX851943 CAB851943 BQF851943 BGJ851943 AWN851943 AMR851943 ACV851943 SZ851943 JD851943 WVP786407 WLT786407 WBX786407 VSB786407 VIF786407 UYJ786407 UON786407 UER786407 TUV786407 TKZ786407 TBD786407 SRH786407 SHL786407 RXP786407 RNT786407 RDX786407 QUB786407 QKF786407 QAJ786407 PQN786407 PGR786407 OWV786407 OMZ786407 ODD786407 NTH786407 NJL786407 MZP786407 MPT786407 MFX786407 LWB786407 LMF786407 LCJ786407 KSN786407 KIR786407 JYV786407 JOZ786407 JFD786407 IVH786407 ILL786407 IBP786407 HRT786407 HHX786407 GYB786407 GOF786407 GEJ786407 FUN786407 FKR786407 FAV786407 EQZ786407 EHD786407 DXH786407 DNL786407 DDP786407 CTT786407 CJX786407 CAB786407 BQF786407 BGJ786407 AWN786407 AMR786407 ACV786407 SZ786407 JD786407 WVP720871 WLT720871 WBX720871 VSB720871 VIF720871 UYJ720871 UON720871 UER720871 TUV720871 TKZ720871 TBD720871 SRH720871 SHL720871 RXP720871 RNT720871 RDX720871 QUB720871 QKF720871 QAJ720871 PQN720871 PGR720871 OWV720871 OMZ720871 ODD720871 NTH720871 NJL720871 MZP720871 MPT720871 MFX720871 LWB720871 LMF720871 LCJ720871 KSN720871 KIR720871 JYV720871 JOZ720871 JFD720871 IVH720871 ILL720871 IBP720871 HRT720871 HHX720871 GYB720871 GOF720871 GEJ720871 FUN720871 FKR720871 FAV720871 EQZ720871 EHD720871 DXH720871 DNL720871 DDP720871 CTT720871 CJX720871 CAB720871 BQF720871 BGJ720871 AWN720871 AMR720871 ACV720871 SZ720871 JD720871 WVP655335 WLT655335 WBX655335 VSB655335 VIF655335 UYJ655335 UON655335 UER655335 TUV655335 TKZ655335 TBD655335 SRH655335 SHL655335 RXP655335 RNT655335 RDX655335 QUB655335 QKF655335 QAJ655335 PQN655335 PGR655335 OWV655335 OMZ655335 ODD655335 NTH655335 NJL655335 MZP655335 MPT655335 MFX655335 LWB655335 LMF655335 LCJ655335 KSN655335 KIR655335 JYV655335 JOZ655335 JFD655335 IVH655335 ILL655335 IBP655335 HRT655335 HHX655335 GYB655335 GOF655335 GEJ655335 FUN655335 FKR655335 FAV655335 EQZ655335 EHD655335 DXH655335 DNL655335 DDP655335 CTT655335 CJX655335 CAB655335 BQF655335 BGJ655335 AWN655335 AMR655335 ACV655335 SZ655335 JD655335 WVP589799 WLT589799 WBX589799 VSB589799 VIF589799 UYJ589799 UON589799 UER589799 TUV589799 TKZ589799 TBD589799 SRH589799 SHL589799 RXP589799 RNT589799 RDX589799 QUB589799 QKF589799 QAJ589799 PQN589799 PGR589799 OWV589799 OMZ589799 ODD589799 NTH589799 NJL589799 MZP589799 MPT589799 MFX589799 LWB589799 LMF589799 LCJ589799 KSN589799 KIR589799 JYV589799 JOZ589799 JFD589799 IVH589799 ILL589799 IBP589799 HRT589799 HHX589799 GYB589799 GOF589799 GEJ589799 FUN589799 FKR589799 FAV589799 EQZ589799 EHD589799 DXH589799 DNL589799 DDP589799 CTT589799 CJX589799 CAB589799 BQF589799 BGJ589799 AWN589799 AMR589799 ACV589799 SZ589799 JD589799 WVP524263 WLT524263 WBX524263 VSB524263 VIF524263 UYJ524263 UON524263 UER524263 TUV524263 TKZ524263 TBD524263 SRH524263 SHL524263 RXP524263 RNT524263 RDX524263 QUB524263 QKF524263 QAJ524263 PQN524263 PGR524263 OWV524263 OMZ524263 ODD524263 NTH524263 NJL524263 MZP524263 MPT524263 MFX524263 LWB524263 LMF524263 LCJ524263 KSN524263 KIR524263 JYV524263 JOZ524263 JFD524263 IVH524263 ILL524263 IBP524263 HRT524263 HHX524263 GYB524263 GOF524263 GEJ524263 FUN524263 FKR524263 FAV524263 EQZ524263 EHD524263 DXH524263 DNL524263 DDP524263 CTT524263 CJX524263 CAB524263 BQF524263 BGJ524263 AWN524263 AMR524263 ACV524263 SZ524263 JD524263 WVP458727 WLT458727 WBX458727 VSB458727 VIF458727 UYJ458727 UON458727 UER458727 TUV458727 TKZ458727 TBD458727 SRH458727 SHL458727 RXP458727 RNT458727 RDX458727 QUB458727 QKF458727 QAJ458727 PQN458727 PGR458727 OWV458727 OMZ458727 ODD458727 NTH458727 NJL458727 MZP458727 MPT458727 MFX458727 LWB458727 LMF458727 LCJ458727 KSN458727 KIR458727 JYV458727 JOZ458727 JFD458727 IVH458727 ILL458727 IBP458727 HRT458727 HHX458727 GYB458727 GOF458727 GEJ458727 FUN458727 FKR458727 FAV458727 EQZ458727 EHD458727 DXH458727 DNL458727 DDP458727 CTT458727 CJX458727 CAB458727 BQF458727 BGJ458727 AWN458727 AMR458727 ACV458727 SZ458727 JD458727 WVP393191 WLT393191 WBX393191 VSB393191 VIF393191 UYJ393191 UON393191 UER393191 TUV393191 TKZ393191 TBD393191 SRH393191 SHL393191 RXP393191 RNT393191 RDX393191 QUB393191 QKF393191 QAJ393191 PQN393191 PGR393191 OWV393191 OMZ393191 ODD393191 NTH393191 NJL393191 MZP393191 MPT393191 MFX393191 LWB393191 LMF393191 LCJ393191 KSN393191 KIR393191 JYV393191 JOZ393191 JFD393191 IVH393191 ILL393191 IBP393191 HRT393191 HHX393191 GYB393191 GOF393191 GEJ393191 FUN393191 FKR393191 FAV393191 EQZ393191 EHD393191 DXH393191 DNL393191 DDP393191 CTT393191 CJX393191 CAB393191 BQF393191 BGJ393191 AWN393191 AMR393191 ACV393191 SZ393191 JD393191 WVP327655 WLT327655 WBX327655 VSB327655 VIF327655 UYJ327655 UON327655 UER327655 TUV327655 TKZ327655 TBD327655 SRH327655 SHL327655 RXP327655 RNT327655 RDX327655 QUB327655 QKF327655 QAJ327655 PQN327655 PGR327655 OWV327655 OMZ327655 ODD327655 NTH327655 NJL327655 MZP327655 MPT327655 MFX327655 LWB327655 LMF327655 LCJ327655 KSN327655 KIR327655 JYV327655 JOZ327655 JFD327655 IVH327655 ILL327655 IBP327655 HRT327655 HHX327655 GYB327655 GOF327655 GEJ327655 FUN327655 FKR327655 FAV327655 EQZ327655 EHD327655 DXH327655 DNL327655 DDP327655 CTT327655 CJX327655 CAB327655 BQF327655 BGJ327655 AWN327655 AMR327655 ACV327655 SZ327655 JD327655 WVP262119 WLT262119 WBX262119 VSB262119 VIF262119 UYJ262119 UON262119 UER262119 TUV262119 TKZ262119 TBD262119 SRH262119 SHL262119 RXP262119 RNT262119 RDX262119 QUB262119 QKF262119 QAJ262119 PQN262119 PGR262119 OWV262119 OMZ262119 ODD262119 NTH262119 NJL262119 MZP262119 MPT262119 MFX262119 LWB262119 LMF262119 LCJ262119 KSN262119 KIR262119 JYV262119 JOZ262119 JFD262119 IVH262119 ILL262119 IBP262119 HRT262119 HHX262119 GYB262119 GOF262119 GEJ262119 FUN262119 FKR262119 FAV262119 EQZ262119 EHD262119 DXH262119 DNL262119 DDP262119 CTT262119 CJX262119 CAB262119 BQF262119 BGJ262119 AWN262119 AMR262119 ACV262119 SZ262119 JD262119 WVP196583 WLT196583 WBX196583 VSB196583 VIF196583 UYJ196583 UON196583 UER196583 TUV196583 TKZ196583 TBD196583 SRH196583 SHL196583 RXP196583 RNT196583 RDX196583 QUB196583 QKF196583 QAJ196583 PQN196583 PGR196583 OWV196583 OMZ196583 ODD196583 NTH196583 NJL196583 MZP196583 MPT196583 MFX196583 LWB196583 LMF196583 LCJ196583 KSN196583 KIR196583 JYV196583 JOZ196583 JFD196583 IVH196583 ILL196583 IBP196583 HRT196583 HHX196583 GYB196583 GOF196583 GEJ196583 FUN196583 FKR196583 FAV196583 EQZ196583 EHD196583 DXH196583 DNL196583 DDP196583 CTT196583 CJX196583 CAB196583 BQF196583 BGJ196583 AWN196583 AMR196583 ACV196583 SZ196583 JD196583 WVP131047 WLT131047 WBX131047 VSB131047 VIF131047 UYJ131047 UON131047 UER131047 TUV131047 TKZ131047 TBD131047 SRH131047 SHL131047 RXP131047 RNT131047 RDX131047 QUB131047 QKF131047 QAJ131047 PQN131047 PGR131047 OWV131047 OMZ131047 ODD131047 NTH131047 NJL131047 MZP131047 MPT131047 MFX131047 LWB131047 LMF131047 LCJ131047 KSN131047 KIR131047 JYV131047 JOZ131047 JFD131047 IVH131047 ILL131047 IBP131047 HRT131047 HHX131047 GYB131047 GOF131047 GEJ131047 FUN131047 FKR131047 FAV131047 EQZ131047 EHD131047 DXH131047 DNL131047 DDP131047 CTT131047 CJX131047 CAB131047 BQF131047 BGJ131047 AWN131047 AMR131047 ACV131047 SZ131047 JD131047 WVP65511 WLT65511 WBX65511 VSB65511 VIF65511 UYJ65511 UON65511 UER65511 TUV65511 TKZ65511 TBD65511 SRH65511 SHL65511 RXP65511 RNT65511 RDX65511 QUB65511 QKF65511 QAJ65511 PQN65511 PGR65511 OWV65511 OMZ65511 ODD65511 NTH65511 NJL65511 MZP65511 MPT65511 MFX65511 LWB65511 LMF65511 LCJ65511 KSN65511 KIR65511 JYV65511 JOZ65511 JFD65511 IVH65511 ILL65511 IBP65511 HRT65511 HHX65511 GYB65511 GOF65511 GEJ65511 FUN65511 FKR65511 FAV65511 EQZ65511 EHD65511 DXH65511 DNL65511 DDP65511 CTT65511 CJX65511 CAB65511 BQF65511 BGJ65511 AWN65511 AMR65511 ACV65511 SZ65511" xr:uid="{00000000-0002-0000-1700-000000000000}">
      <formula1>$A$46:$A$68</formula1>
    </dataValidation>
    <dataValidation type="list" allowBlank="1" showInputMessage="1" showErrorMessage="1" sqref="JC65511:JC65513 SY65511:SY65513 ACU65511:ACU65513 AMQ65511:AMQ65513 AWM65511:AWM65513 BGI65511:BGI65513 BQE65511:BQE65513 CAA65511:CAA65513 CJW65511:CJW65513 CTS65511:CTS65513 DDO65511:DDO65513 DNK65511:DNK65513 DXG65511:DXG65513 EHC65511:EHC65513 EQY65511:EQY65513 FAU65511:FAU65513 FKQ65511:FKQ65513 FUM65511:FUM65513 GEI65511:GEI65513 GOE65511:GOE65513 GYA65511:GYA65513 HHW65511:HHW65513 HRS65511:HRS65513 IBO65511:IBO65513 ILK65511:ILK65513 IVG65511:IVG65513 JFC65511:JFC65513 JOY65511:JOY65513 JYU65511:JYU65513 KIQ65511:KIQ65513 KSM65511:KSM65513 LCI65511:LCI65513 LME65511:LME65513 LWA65511:LWA65513 MFW65511:MFW65513 MPS65511:MPS65513 MZO65511:MZO65513 NJK65511:NJK65513 NTG65511:NTG65513 ODC65511:ODC65513 OMY65511:OMY65513 OWU65511:OWU65513 PGQ65511:PGQ65513 PQM65511:PQM65513 QAI65511:QAI65513 QKE65511:QKE65513 QUA65511:QUA65513 RDW65511:RDW65513 RNS65511:RNS65513 RXO65511:RXO65513 SHK65511:SHK65513 SRG65511:SRG65513 TBC65511:TBC65513 TKY65511:TKY65513 TUU65511:TUU65513 UEQ65511:UEQ65513 UOM65511:UOM65513 UYI65511:UYI65513 VIE65511:VIE65513 VSA65511:VSA65513 WBW65511:WBW65513 WLS65511:WLS65513 WVO65511:WVO65513 JC131047:JC131049 SY131047:SY131049 ACU131047:ACU131049 AMQ131047:AMQ131049 AWM131047:AWM131049 BGI131047:BGI131049 BQE131047:BQE131049 CAA131047:CAA131049 CJW131047:CJW131049 CTS131047:CTS131049 DDO131047:DDO131049 DNK131047:DNK131049 DXG131047:DXG131049 EHC131047:EHC131049 EQY131047:EQY131049 FAU131047:FAU131049 FKQ131047:FKQ131049 FUM131047:FUM131049 GEI131047:GEI131049 GOE131047:GOE131049 GYA131047:GYA131049 HHW131047:HHW131049 HRS131047:HRS131049 IBO131047:IBO131049 ILK131047:ILK131049 IVG131047:IVG131049 JFC131047:JFC131049 JOY131047:JOY131049 JYU131047:JYU131049 KIQ131047:KIQ131049 KSM131047:KSM131049 LCI131047:LCI131049 LME131047:LME131049 LWA131047:LWA131049 MFW131047:MFW131049 MPS131047:MPS131049 MZO131047:MZO131049 NJK131047:NJK131049 NTG131047:NTG131049 ODC131047:ODC131049 OMY131047:OMY131049 OWU131047:OWU131049 PGQ131047:PGQ131049 PQM131047:PQM131049 QAI131047:QAI131049 QKE131047:QKE131049 QUA131047:QUA131049 RDW131047:RDW131049 RNS131047:RNS131049 RXO131047:RXO131049 SHK131047:SHK131049 SRG131047:SRG131049 TBC131047:TBC131049 TKY131047:TKY131049 TUU131047:TUU131049 UEQ131047:UEQ131049 UOM131047:UOM131049 UYI131047:UYI131049 VIE131047:VIE131049 VSA131047:VSA131049 WBW131047:WBW131049 WLS131047:WLS131049 WVO131047:WVO131049 JC196583:JC196585 SY196583:SY196585 ACU196583:ACU196585 AMQ196583:AMQ196585 AWM196583:AWM196585 BGI196583:BGI196585 BQE196583:BQE196585 CAA196583:CAA196585 CJW196583:CJW196585 CTS196583:CTS196585 DDO196583:DDO196585 DNK196583:DNK196585 DXG196583:DXG196585 EHC196583:EHC196585 EQY196583:EQY196585 FAU196583:FAU196585 FKQ196583:FKQ196585 FUM196583:FUM196585 GEI196583:GEI196585 GOE196583:GOE196585 GYA196583:GYA196585 HHW196583:HHW196585 HRS196583:HRS196585 IBO196583:IBO196585 ILK196583:ILK196585 IVG196583:IVG196585 JFC196583:JFC196585 JOY196583:JOY196585 JYU196583:JYU196585 KIQ196583:KIQ196585 KSM196583:KSM196585 LCI196583:LCI196585 LME196583:LME196585 LWA196583:LWA196585 MFW196583:MFW196585 MPS196583:MPS196585 MZO196583:MZO196585 NJK196583:NJK196585 NTG196583:NTG196585 ODC196583:ODC196585 OMY196583:OMY196585 OWU196583:OWU196585 PGQ196583:PGQ196585 PQM196583:PQM196585 QAI196583:QAI196585 QKE196583:QKE196585 QUA196583:QUA196585 RDW196583:RDW196585 RNS196583:RNS196585 RXO196583:RXO196585 SHK196583:SHK196585 SRG196583:SRG196585 TBC196583:TBC196585 TKY196583:TKY196585 TUU196583:TUU196585 UEQ196583:UEQ196585 UOM196583:UOM196585 UYI196583:UYI196585 VIE196583:VIE196585 VSA196583:VSA196585 WBW196583:WBW196585 WLS196583:WLS196585 WVO196583:WVO196585 JC262119:JC262121 SY262119:SY262121 ACU262119:ACU262121 AMQ262119:AMQ262121 AWM262119:AWM262121 BGI262119:BGI262121 BQE262119:BQE262121 CAA262119:CAA262121 CJW262119:CJW262121 CTS262119:CTS262121 DDO262119:DDO262121 DNK262119:DNK262121 DXG262119:DXG262121 EHC262119:EHC262121 EQY262119:EQY262121 FAU262119:FAU262121 FKQ262119:FKQ262121 FUM262119:FUM262121 GEI262119:GEI262121 GOE262119:GOE262121 GYA262119:GYA262121 HHW262119:HHW262121 HRS262119:HRS262121 IBO262119:IBO262121 ILK262119:ILK262121 IVG262119:IVG262121 JFC262119:JFC262121 JOY262119:JOY262121 JYU262119:JYU262121 KIQ262119:KIQ262121 KSM262119:KSM262121 LCI262119:LCI262121 LME262119:LME262121 LWA262119:LWA262121 MFW262119:MFW262121 MPS262119:MPS262121 MZO262119:MZO262121 NJK262119:NJK262121 NTG262119:NTG262121 ODC262119:ODC262121 OMY262119:OMY262121 OWU262119:OWU262121 PGQ262119:PGQ262121 PQM262119:PQM262121 QAI262119:QAI262121 QKE262119:QKE262121 QUA262119:QUA262121 RDW262119:RDW262121 RNS262119:RNS262121 RXO262119:RXO262121 SHK262119:SHK262121 SRG262119:SRG262121 TBC262119:TBC262121 TKY262119:TKY262121 TUU262119:TUU262121 UEQ262119:UEQ262121 UOM262119:UOM262121 UYI262119:UYI262121 VIE262119:VIE262121 VSA262119:VSA262121 WBW262119:WBW262121 WLS262119:WLS262121 WVO262119:WVO262121 JC327655:JC327657 SY327655:SY327657 ACU327655:ACU327657 AMQ327655:AMQ327657 AWM327655:AWM327657 BGI327655:BGI327657 BQE327655:BQE327657 CAA327655:CAA327657 CJW327655:CJW327657 CTS327655:CTS327657 DDO327655:DDO327657 DNK327655:DNK327657 DXG327655:DXG327657 EHC327655:EHC327657 EQY327655:EQY327657 FAU327655:FAU327657 FKQ327655:FKQ327657 FUM327655:FUM327657 GEI327655:GEI327657 GOE327655:GOE327657 GYA327655:GYA327657 HHW327655:HHW327657 HRS327655:HRS327657 IBO327655:IBO327657 ILK327655:ILK327657 IVG327655:IVG327657 JFC327655:JFC327657 JOY327655:JOY327657 JYU327655:JYU327657 KIQ327655:KIQ327657 KSM327655:KSM327657 LCI327655:LCI327657 LME327655:LME327657 LWA327655:LWA327657 MFW327655:MFW327657 MPS327655:MPS327657 MZO327655:MZO327657 NJK327655:NJK327657 NTG327655:NTG327657 ODC327655:ODC327657 OMY327655:OMY327657 OWU327655:OWU327657 PGQ327655:PGQ327657 PQM327655:PQM327657 QAI327655:QAI327657 QKE327655:QKE327657 QUA327655:QUA327657 RDW327655:RDW327657 RNS327655:RNS327657 RXO327655:RXO327657 SHK327655:SHK327657 SRG327655:SRG327657 TBC327655:TBC327657 TKY327655:TKY327657 TUU327655:TUU327657 UEQ327655:UEQ327657 UOM327655:UOM327657 UYI327655:UYI327657 VIE327655:VIE327657 VSA327655:VSA327657 WBW327655:WBW327657 WLS327655:WLS327657 WVO327655:WVO327657 JC393191:JC393193 SY393191:SY393193 ACU393191:ACU393193 AMQ393191:AMQ393193 AWM393191:AWM393193 BGI393191:BGI393193 BQE393191:BQE393193 CAA393191:CAA393193 CJW393191:CJW393193 CTS393191:CTS393193 DDO393191:DDO393193 DNK393191:DNK393193 DXG393191:DXG393193 EHC393191:EHC393193 EQY393191:EQY393193 FAU393191:FAU393193 FKQ393191:FKQ393193 FUM393191:FUM393193 GEI393191:GEI393193 GOE393191:GOE393193 GYA393191:GYA393193 HHW393191:HHW393193 HRS393191:HRS393193 IBO393191:IBO393193 ILK393191:ILK393193 IVG393191:IVG393193 JFC393191:JFC393193 JOY393191:JOY393193 JYU393191:JYU393193 KIQ393191:KIQ393193 KSM393191:KSM393193 LCI393191:LCI393193 LME393191:LME393193 LWA393191:LWA393193 MFW393191:MFW393193 MPS393191:MPS393193 MZO393191:MZO393193 NJK393191:NJK393193 NTG393191:NTG393193 ODC393191:ODC393193 OMY393191:OMY393193 OWU393191:OWU393193 PGQ393191:PGQ393193 PQM393191:PQM393193 QAI393191:QAI393193 QKE393191:QKE393193 QUA393191:QUA393193 RDW393191:RDW393193 RNS393191:RNS393193 RXO393191:RXO393193 SHK393191:SHK393193 SRG393191:SRG393193 TBC393191:TBC393193 TKY393191:TKY393193 TUU393191:TUU393193 UEQ393191:UEQ393193 UOM393191:UOM393193 UYI393191:UYI393193 VIE393191:VIE393193 VSA393191:VSA393193 WBW393191:WBW393193 WLS393191:WLS393193 WVO393191:WVO393193 JC458727:JC458729 SY458727:SY458729 ACU458727:ACU458729 AMQ458727:AMQ458729 AWM458727:AWM458729 BGI458727:BGI458729 BQE458727:BQE458729 CAA458727:CAA458729 CJW458727:CJW458729 CTS458727:CTS458729 DDO458727:DDO458729 DNK458727:DNK458729 DXG458727:DXG458729 EHC458727:EHC458729 EQY458727:EQY458729 FAU458727:FAU458729 FKQ458727:FKQ458729 FUM458727:FUM458729 GEI458727:GEI458729 GOE458727:GOE458729 GYA458727:GYA458729 HHW458727:HHW458729 HRS458727:HRS458729 IBO458727:IBO458729 ILK458727:ILK458729 IVG458727:IVG458729 JFC458727:JFC458729 JOY458727:JOY458729 JYU458727:JYU458729 KIQ458727:KIQ458729 KSM458727:KSM458729 LCI458727:LCI458729 LME458727:LME458729 LWA458727:LWA458729 MFW458727:MFW458729 MPS458727:MPS458729 MZO458727:MZO458729 NJK458727:NJK458729 NTG458727:NTG458729 ODC458727:ODC458729 OMY458727:OMY458729 OWU458727:OWU458729 PGQ458727:PGQ458729 PQM458727:PQM458729 QAI458727:QAI458729 QKE458727:QKE458729 QUA458727:QUA458729 RDW458727:RDW458729 RNS458727:RNS458729 RXO458727:RXO458729 SHK458727:SHK458729 SRG458727:SRG458729 TBC458727:TBC458729 TKY458727:TKY458729 TUU458727:TUU458729 UEQ458727:UEQ458729 UOM458727:UOM458729 UYI458727:UYI458729 VIE458727:VIE458729 VSA458727:VSA458729 WBW458727:WBW458729 WLS458727:WLS458729 WVO458727:WVO458729 JC524263:JC524265 SY524263:SY524265 ACU524263:ACU524265 AMQ524263:AMQ524265 AWM524263:AWM524265 BGI524263:BGI524265 BQE524263:BQE524265 CAA524263:CAA524265 CJW524263:CJW524265 CTS524263:CTS524265 DDO524263:DDO524265 DNK524263:DNK524265 DXG524263:DXG524265 EHC524263:EHC524265 EQY524263:EQY524265 FAU524263:FAU524265 FKQ524263:FKQ524265 FUM524263:FUM524265 GEI524263:GEI524265 GOE524263:GOE524265 GYA524263:GYA524265 HHW524263:HHW524265 HRS524263:HRS524265 IBO524263:IBO524265 ILK524263:ILK524265 IVG524263:IVG524265 JFC524263:JFC524265 JOY524263:JOY524265 JYU524263:JYU524265 KIQ524263:KIQ524265 KSM524263:KSM524265 LCI524263:LCI524265 LME524263:LME524265 LWA524263:LWA524265 MFW524263:MFW524265 MPS524263:MPS524265 MZO524263:MZO524265 NJK524263:NJK524265 NTG524263:NTG524265 ODC524263:ODC524265 OMY524263:OMY524265 OWU524263:OWU524265 PGQ524263:PGQ524265 PQM524263:PQM524265 QAI524263:QAI524265 QKE524263:QKE524265 QUA524263:QUA524265 RDW524263:RDW524265 RNS524263:RNS524265 RXO524263:RXO524265 SHK524263:SHK524265 SRG524263:SRG524265 TBC524263:TBC524265 TKY524263:TKY524265 TUU524263:TUU524265 UEQ524263:UEQ524265 UOM524263:UOM524265 UYI524263:UYI524265 VIE524263:VIE524265 VSA524263:VSA524265 WBW524263:WBW524265 WLS524263:WLS524265 WVO524263:WVO524265 JC589799:JC589801 SY589799:SY589801 ACU589799:ACU589801 AMQ589799:AMQ589801 AWM589799:AWM589801 BGI589799:BGI589801 BQE589799:BQE589801 CAA589799:CAA589801 CJW589799:CJW589801 CTS589799:CTS589801 DDO589799:DDO589801 DNK589799:DNK589801 DXG589799:DXG589801 EHC589799:EHC589801 EQY589799:EQY589801 FAU589799:FAU589801 FKQ589799:FKQ589801 FUM589799:FUM589801 GEI589799:GEI589801 GOE589799:GOE589801 GYA589799:GYA589801 HHW589799:HHW589801 HRS589799:HRS589801 IBO589799:IBO589801 ILK589799:ILK589801 IVG589799:IVG589801 JFC589799:JFC589801 JOY589799:JOY589801 JYU589799:JYU589801 KIQ589799:KIQ589801 KSM589799:KSM589801 LCI589799:LCI589801 LME589799:LME589801 LWA589799:LWA589801 MFW589799:MFW589801 MPS589799:MPS589801 MZO589799:MZO589801 NJK589799:NJK589801 NTG589799:NTG589801 ODC589799:ODC589801 OMY589799:OMY589801 OWU589799:OWU589801 PGQ589799:PGQ589801 PQM589799:PQM589801 QAI589799:QAI589801 QKE589799:QKE589801 QUA589799:QUA589801 RDW589799:RDW589801 RNS589799:RNS589801 RXO589799:RXO589801 SHK589799:SHK589801 SRG589799:SRG589801 TBC589799:TBC589801 TKY589799:TKY589801 TUU589799:TUU589801 UEQ589799:UEQ589801 UOM589799:UOM589801 UYI589799:UYI589801 VIE589799:VIE589801 VSA589799:VSA589801 WBW589799:WBW589801 WLS589799:WLS589801 WVO589799:WVO589801 JC655335:JC655337 SY655335:SY655337 ACU655335:ACU655337 AMQ655335:AMQ655337 AWM655335:AWM655337 BGI655335:BGI655337 BQE655335:BQE655337 CAA655335:CAA655337 CJW655335:CJW655337 CTS655335:CTS655337 DDO655335:DDO655337 DNK655335:DNK655337 DXG655335:DXG655337 EHC655335:EHC655337 EQY655335:EQY655337 FAU655335:FAU655337 FKQ655335:FKQ655337 FUM655335:FUM655337 GEI655335:GEI655337 GOE655335:GOE655337 GYA655335:GYA655337 HHW655335:HHW655337 HRS655335:HRS655337 IBO655335:IBO655337 ILK655335:ILK655337 IVG655335:IVG655337 JFC655335:JFC655337 JOY655335:JOY655337 JYU655335:JYU655337 KIQ655335:KIQ655337 KSM655335:KSM655337 LCI655335:LCI655337 LME655335:LME655337 LWA655335:LWA655337 MFW655335:MFW655337 MPS655335:MPS655337 MZO655335:MZO655337 NJK655335:NJK655337 NTG655335:NTG655337 ODC655335:ODC655337 OMY655335:OMY655337 OWU655335:OWU655337 PGQ655335:PGQ655337 PQM655335:PQM655337 QAI655335:QAI655337 QKE655335:QKE655337 QUA655335:QUA655337 RDW655335:RDW655337 RNS655335:RNS655337 RXO655335:RXO655337 SHK655335:SHK655337 SRG655335:SRG655337 TBC655335:TBC655337 TKY655335:TKY655337 TUU655335:TUU655337 UEQ655335:UEQ655337 UOM655335:UOM655337 UYI655335:UYI655337 VIE655335:VIE655337 VSA655335:VSA655337 WBW655335:WBW655337 WLS655335:WLS655337 WVO655335:WVO655337 JC720871:JC720873 SY720871:SY720873 ACU720871:ACU720873 AMQ720871:AMQ720873 AWM720871:AWM720873 BGI720871:BGI720873 BQE720871:BQE720873 CAA720871:CAA720873 CJW720871:CJW720873 CTS720871:CTS720873 DDO720871:DDO720873 DNK720871:DNK720873 DXG720871:DXG720873 EHC720871:EHC720873 EQY720871:EQY720873 FAU720871:FAU720873 FKQ720871:FKQ720873 FUM720871:FUM720873 GEI720871:GEI720873 GOE720871:GOE720873 GYA720871:GYA720873 HHW720871:HHW720873 HRS720871:HRS720873 IBO720871:IBO720873 ILK720871:ILK720873 IVG720871:IVG720873 JFC720871:JFC720873 JOY720871:JOY720873 JYU720871:JYU720873 KIQ720871:KIQ720873 KSM720871:KSM720873 LCI720871:LCI720873 LME720871:LME720873 LWA720871:LWA720873 MFW720871:MFW720873 MPS720871:MPS720873 MZO720871:MZO720873 NJK720871:NJK720873 NTG720871:NTG720873 ODC720871:ODC720873 OMY720871:OMY720873 OWU720871:OWU720873 PGQ720871:PGQ720873 PQM720871:PQM720873 QAI720871:QAI720873 QKE720871:QKE720873 QUA720871:QUA720873 RDW720871:RDW720873 RNS720871:RNS720873 RXO720871:RXO720873 SHK720871:SHK720873 SRG720871:SRG720873 TBC720871:TBC720873 TKY720871:TKY720873 TUU720871:TUU720873 UEQ720871:UEQ720873 UOM720871:UOM720873 UYI720871:UYI720873 VIE720871:VIE720873 VSA720871:VSA720873 WBW720871:WBW720873 WLS720871:WLS720873 WVO720871:WVO720873 JC786407:JC786409 SY786407:SY786409 ACU786407:ACU786409 AMQ786407:AMQ786409 AWM786407:AWM786409 BGI786407:BGI786409 BQE786407:BQE786409 CAA786407:CAA786409 CJW786407:CJW786409 CTS786407:CTS786409 DDO786407:DDO786409 DNK786407:DNK786409 DXG786407:DXG786409 EHC786407:EHC786409 EQY786407:EQY786409 FAU786407:FAU786409 FKQ786407:FKQ786409 FUM786407:FUM786409 GEI786407:GEI786409 GOE786407:GOE786409 GYA786407:GYA786409 HHW786407:HHW786409 HRS786407:HRS786409 IBO786407:IBO786409 ILK786407:ILK786409 IVG786407:IVG786409 JFC786407:JFC786409 JOY786407:JOY786409 JYU786407:JYU786409 KIQ786407:KIQ786409 KSM786407:KSM786409 LCI786407:LCI786409 LME786407:LME786409 LWA786407:LWA786409 MFW786407:MFW786409 MPS786407:MPS786409 MZO786407:MZO786409 NJK786407:NJK786409 NTG786407:NTG786409 ODC786407:ODC786409 OMY786407:OMY786409 OWU786407:OWU786409 PGQ786407:PGQ786409 PQM786407:PQM786409 QAI786407:QAI786409 QKE786407:QKE786409 QUA786407:QUA786409 RDW786407:RDW786409 RNS786407:RNS786409 RXO786407:RXO786409 SHK786407:SHK786409 SRG786407:SRG786409 TBC786407:TBC786409 TKY786407:TKY786409 TUU786407:TUU786409 UEQ786407:UEQ786409 UOM786407:UOM786409 UYI786407:UYI786409 VIE786407:VIE786409 VSA786407:VSA786409 WBW786407:WBW786409 WLS786407:WLS786409 WVO786407:WVO786409 JC851943:JC851945 SY851943:SY851945 ACU851943:ACU851945 AMQ851943:AMQ851945 AWM851943:AWM851945 BGI851943:BGI851945 BQE851943:BQE851945 CAA851943:CAA851945 CJW851943:CJW851945 CTS851943:CTS851945 DDO851943:DDO851945 DNK851943:DNK851945 DXG851943:DXG851945 EHC851943:EHC851945 EQY851943:EQY851945 FAU851943:FAU851945 FKQ851943:FKQ851945 FUM851943:FUM851945 GEI851943:GEI851945 GOE851943:GOE851945 GYA851943:GYA851945 HHW851943:HHW851945 HRS851943:HRS851945 IBO851943:IBO851945 ILK851943:ILK851945 IVG851943:IVG851945 JFC851943:JFC851945 JOY851943:JOY851945 JYU851943:JYU851945 KIQ851943:KIQ851945 KSM851943:KSM851945 LCI851943:LCI851945 LME851943:LME851945 LWA851943:LWA851945 MFW851943:MFW851945 MPS851943:MPS851945 MZO851943:MZO851945 NJK851943:NJK851945 NTG851943:NTG851945 ODC851943:ODC851945 OMY851943:OMY851945 OWU851943:OWU851945 PGQ851943:PGQ851945 PQM851943:PQM851945 QAI851943:QAI851945 QKE851943:QKE851945 QUA851943:QUA851945 RDW851943:RDW851945 RNS851943:RNS851945 RXO851943:RXO851945 SHK851943:SHK851945 SRG851943:SRG851945 TBC851943:TBC851945 TKY851943:TKY851945 TUU851943:TUU851945 UEQ851943:UEQ851945 UOM851943:UOM851945 UYI851943:UYI851945 VIE851943:VIE851945 VSA851943:VSA851945 WBW851943:WBW851945 WLS851943:WLS851945 WVO851943:WVO851945 JC917479:JC917481 SY917479:SY917481 ACU917479:ACU917481 AMQ917479:AMQ917481 AWM917479:AWM917481 BGI917479:BGI917481 BQE917479:BQE917481 CAA917479:CAA917481 CJW917479:CJW917481 CTS917479:CTS917481 DDO917479:DDO917481 DNK917479:DNK917481 DXG917479:DXG917481 EHC917479:EHC917481 EQY917479:EQY917481 FAU917479:FAU917481 FKQ917479:FKQ917481 FUM917479:FUM917481 GEI917479:GEI917481 GOE917479:GOE917481 GYA917479:GYA917481 HHW917479:HHW917481 HRS917479:HRS917481 IBO917479:IBO917481 ILK917479:ILK917481 IVG917479:IVG917481 JFC917479:JFC917481 JOY917479:JOY917481 JYU917479:JYU917481 KIQ917479:KIQ917481 KSM917479:KSM917481 LCI917479:LCI917481 LME917479:LME917481 LWA917479:LWA917481 MFW917479:MFW917481 MPS917479:MPS917481 MZO917479:MZO917481 NJK917479:NJK917481 NTG917479:NTG917481 ODC917479:ODC917481 OMY917479:OMY917481 OWU917479:OWU917481 PGQ917479:PGQ917481 PQM917479:PQM917481 QAI917479:QAI917481 QKE917479:QKE917481 QUA917479:QUA917481 RDW917479:RDW917481 RNS917479:RNS917481 RXO917479:RXO917481 SHK917479:SHK917481 SRG917479:SRG917481 TBC917479:TBC917481 TKY917479:TKY917481 TUU917479:TUU917481 UEQ917479:UEQ917481 UOM917479:UOM917481 UYI917479:UYI917481 VIE917479:VIE917481 VSA917479:VSA917481 WBW917479:WBW917481 WLS917479:WLS917481 WVO917479:WVO917481 JC983015:JC983017 SY983015:SY983017 ACU983015:ACU983017 AMQ983015:AMQ983017 AWM983015:AWM983017 BGI983015:BGI983017 BQE983015:BQE983017 CAA983015:CAA983017 CJW983015:CJW983017 CTS983015:CTS983017 DDO983015:DDO983017 DNK983015:DNK983017 DXG983015:DXG983017 EHC983015:EHC983017 EQY983015:EQY983017 FAU983015:FAU983017 FKQ983015:FKQ983017 FUM983015:FUM983017 GEI983015:GEI983017 GOE983015:GOE983017 GYA983015:GYA983017 HHW983015:HHW983017 HRS983015:HRS983017 IBO983015:IBO983017 ILK983015:ILK983017 IVG983015:IVG983017 JFC983015:JFC983017 JOY983015:JOY983017 JYU983015:JYU983017 KIQ983015:KIQ983017 KSM983015:KSM983017 LCI983015:LCI983017 LME983015:LME983017 LWA983015:LWA983017 MFW983015:MFW983017 MPS983015:MPS983017 MZO983015:MZO983017 NJK983015:NJK983017 NTG983015:NTG983017 ODC983015:ODC983017 OMY983015:OMY983017 OWU983015:OWU983017 PGQ983015:PGQ983017 PQM983015:PQM983017 QAI983015:QAI983017 QKE983015:QKE983017 QUA983015:QUA983017 RDW983015:RDW983017 RNS983015:RNS983017 RXO983015:RXO983017 SHK983015:SHK983017 SRG983015:SRG983017 TBC983015:TBC983017 TKY983015:TKY983017 TUU983015:TUU983017 UEQ983015:UEQ983017 UOM983015:UOM983017 UYI983015:UYI983017 VIE983015:VIE983017 VSA983015:VSA983017 WBW983015:WBW983017 WLS983015:WLS983017 WVO983015:WVO983017 JC1048551:JC1048553 SY1048551:SY1048553 ACU1048551:ACU1048553 AMQ1048551:AMQ1048553 AWM1048551:AWM1048553 BGI1048551:BGI1048553 BQE1048551:BQE1048553 CAA1048551:CAA1048553 CJW1048551:CJW1048553 CTS1048551:CTS1048553 DDO1048551:DDO1048553 DNK1048551:DNK1048553 DXG1048551:DXG1048553 EHC1048551:EHC1048553 EQY1048551:EQY1048553 FAU1048551:FAU1048553 FKQ1048551:FKQ1048553 FUM1048551:FUM1048553 GEI1048551:GEI1048553 GOE1048551:GOE1048553 GYA1048551:GYA1048553 HHW1048551:HHW1048553 HRS1048551:HRS1048553 IBO1048551:IBO1048553 ILK1048551:ILK1048553 IVG1048551:IVG1048553 JFC1048551:JFC1048553 JOY1048551:JOY1048553 JYU1048551:JYU1048553 KIQ1048551:KIQ1048553 KSM1048551:KSM1048553 LCI1048551:LCI1048553 LME1048551:LME1048553 LWA1048551:LWA1048553 MFW1048551:MFW1048553 MPS1048551:MPS1048553 MZO1048551:MZO1048553 NJK1048551:NJK1048553 NTG1048551:NTG1048553 ODC1048551:ODC1048553 OMY1048551:OMY1048553 OWU1048551:OWU1048553 PGQ1048551:PGQ1048553 PQM1048551:PQM1048553 QAI1048551:QAI1048553 QKE1048551:QKE1048553 QUA1048551:QUA1048553 RDW1048551:RDW1048553 RNS1048551:RNS1048553 RXO1048551:RXO1048553 SHK1048551:SHK1048553 SRG1048551:SRG1048553 TBC1048551:TBC1048553 TKY1048551:TKY1048553 TUU1048551:TUU1048553 UEQ1048551:UEQ1048553 UOM1048551:UOM1048553 UYI1048551:UYI1048553 VIE1048551:VIE1048553 VSA1048551:VSA1048553 WBW1048551:WBW1048553 WLS1048551:WLS1048553 WVO1048551:WVO1048553 C65511:C65513 C131047:C131049 C196583:C196585 C262119:C262121 C327655:C327657 C393191:C393193 C458727:C458729 C524263:C524265 C589799:C589801 C655335:C655337 C720871:C720873 C786407:C786409 C851943:C851945 C917479:C917481 C983015:C983017 C1048551:C1048553" xr:uid="{00000000-0002-0000-1700-000001000000}">
      <formula1>$A$39:$A$43</formula1>
    </dataValidation>
    <dataValidation type="list" allowBlank="1" showInputMessage="1" showErrorMessage="1" sqref="JD16:JD18 D983044:D983046 D917508:D917510 D851972:D851974 D786436:D786438 D720900:D720902 D655364:D655366 D589828:D589830 D524292:D524294 D458756:D458758 D393220:D393222 D327684:D327686 D262148:D262150 D196612:D196614 D131076:D131078 D65540:D65542 SZ16:SZ18 WVP983044:WVP983046 WLT983044:WLT983046 WBX983044:WBX983046 VSB983044:VSB983046 VIF983044:VIF983046 UYJ983044:UYJ983046 UON983044:UON983046 UER983044:UER983046 TUV983044:TUV983046 TKZ983044:TKZ983046 TBD983044:TBD983046 SRH983044:SRH983046 SHL983044:SHL983046 RXP983044:RXP983046 RNT983044:RNT983046 RDX983044:RDX983046 QUB983044:QUB983046 QKF983044:QKF983046 QAJ983044:QAJ983046 PQN983044:PQN983046 PGR983044:PGR983046 OWV983044:OWV983046 OMZ983044:OMZ983046 ODD983044:ODD983046 NTH983044:NTH983046 NJL983044:NJL983046 MZP983044:MZP983046 MPT983044:MPT983046 MFX983044:MFX983046 LWB983044:LWB983046 LMF983044:LMF983046 LCJ983044:LCJ983046 KSN983044:KSN983046 KIR983044:KIR983046 JYV983044:JYV983046 JOZ983044:JOZ983046 JFD983044:JFD983046 IVH983044:IVH983046 ILL983044:ILL983046 IBP983044:IBP983046 HRT983044:HRT983046 HHX983044:HHX983046 GYB983044:GYB983046 GOF983044:GOF983046 GEJ983044:GEJ983046 FUN983044:FUN983046 FKR983044:FKR983046 FAV983044:FAV983046 EQZ983044:EQZ983046 EHD983044:EHD983046 DXH983044:DXH983046 DNL983044:DNL983046 DDP983044:DDP983046 CTT983044:CTT983046 CJX983044:CJX983046 CAB983044:CAB983046 BQF983044:BQF983046 BGJ983044:BGJ983046 AWN983044:AWN983046 AMR983044:AMR983046 ACV983044:ACV983046 SZ983044:SZ983046 JD983044:JD983046 WVP917508:WVP917510 WLT917508:WLT917510 WBX917508:WBX917510 VSB917508:VSB917510 VIF917508:VIF917510 UYJ917508:UYJ917510 UON917508:UON917510 UER917508:UER917510 TUV917508:TUV917510 TKZ917508:TKZ917510 TBD917508:TBD917510 SRH917508:SRH917510 SHL917508:SHL917510 RXP917508:RXP917510 RNT917508:RNT917510 RDX917508:RDX917510 QUB917508:QUB917510 QKF917508:QKF917510 QAJ917508:QAJ917510 PQN917508:PQN917510 PGR917508:PGR917510 OWV917508:OWV917510 OMZ917508:OMZ917510 ODD917508:ODD917510 NTH917508:NTH917510 NJL917508:NJL917510 MZP917508:MZP917510 MPT917508:MPT917510 MFX917508:MFX917510 LWB917508:LWB917510 LMF917508:LMF917510 LCJ917508:LCJ917510 KSN917508:KSN917510 KIR917508:KIR917510 JYV917508:JYV917510 JOZ917508:JOZ917510 JFD917508:JFD917510 IVH917508:IVH917510 ILL917508:ILL917510 IBP917508:IBP917510 HRT917508:HRT917510 HHX917508:HHX917510 GYB917508:GYB917510 GOF917508:GOF917510 GEJ917508:GEJ917510 FUN917508:FUN917510 FKR917508:FKR917510 FAV917508:FAV917510 EQZ917508:EQZ917510 EHD917508:EHD917510 DXH917508:DXH917510 DNL917508:DNL917510 DDP917508:DDP917510 CTT917508:CTT917510 CJX917508:CJX917510 CAB917508:CAB917510 BQF917508:BQF917510 BGJ917508:BGJ917510 AWN917508:AWN917510 AMR917508:AMR917510 ACV917508:ACV917510 SZ917508:SZ917510 JD917508:JD917510 WVP851972:WVP851974 WLT851972:WLT851974 WBX851972:WBX851974 VSB851972:VSB851974 VIF851972:VIF851974 UYJ851972:UYJ851974 UON851972:UON851974 UER851972:UER851974 TUV851972:TUV851974 TKZ851972:TKZ851974 TBD851972:TBD851974 SRH851972:SRH851974 SHL851972:SHL851974 RXP851972:RXP851974 RNT851972:RNT851974 RDX851972:RDX851974 QUB851972:QUB851974 QKF851972:QKF851974 QAJ851972:QAJ851974 PQN851972:PQN851974 PGR851972:PGR851974 OWV851972:OWV851974 OMZ851972:OMZ851974 ODD851972:ODD851974 NTH851972:NTH851974 NJL851972:NJL851974 MZP851972:MZP851974 MPT851972:MPT851974 MFX851972:MFX851974 LWB851972:LWB851974 LMF851972:LMF851974 LCJ851972:LCJ851974 KSN851972:KSN851974 KIR851972:KIR851974 JYV851972:JYV851974 JOZ851972:JOZ851974 JFD851972:JFD851974 IVH851972:IVH851974 ILL851972:ILL851974 IBP851972:IBP851974 HRT851972:HRT851974 HHX851972:HHX851974 GYB851972:GYB851974 GOF851972:GOF851974 GEJ851972:GEJ851974 FUN851972:FUN851974 FKR851972:FKR851974 FAV851972:FAV851974 EQZ851972:EQZ851974 EHD851972:EHD851974 DXH851972:DXH851974 DNL851972:DNL851974 DDP851972:DDP851974 CTT851972:CTT851974 CJX851972:CJX851974 CAB851972:CAB851974 BQF851972:BQF851974 BGJ851972:BGJ851974 AWN851972:AWN851974 AMR851972:AMR851974 ACV851972:ACV851974 SZ851972:SZ851974 JD851972:JD851974 WVP786436:WVP786438 WLT786436:WLT786438 WBX786436:WBX786438 VSB786436:VSB786438 VIF786436:VIF786438 UYJ786436:UYJ786438 UON786436:UON786438 UER786436:UER786438 TUV786436:TUV786438 TKZ786436:TKZ786438 TBD786436:TBD786438 SRH786436:SRH786438 SHL786436:SHL786438 RXP786436:RXP786438 RNT786436:RNT786438 RDX786436:RDX786438 QUB786436:QUB786438 QKF786436:QKF786438 QAJ786436:QAJ786438 PQN786436:PQN786438 PGR786436:PGR786438 OWV786436:OWV786438 OMZ786436:OMZ786438 ODD786436:ODD786438 NTH786436:NTH786438 NJL786436:NJL786438 MZP786436:MZP786438 MPT786436:MPT786438 MFX786436:MFX786438 LWB786436:LWB786438 LMF786436:LMF786438 LCJ786436:LCJ786438 KSN786436:KSN786438 KIR786436:KIR786438 JYV786436:JYV786438 JOZ786436:JOZ786438 JFD786436:JFD786438 IVH786436:IVH786438 ILL786436:ILL786438 IBP786436:IBP786438 HRT786436:HRT786438 HHX786436:HHX786438 GYB786436:GYB786438 GOF786436:GOF786438 GEJ786436:GEJ786438 FUN786436:FUN786438 FKR786436:FKR786438 FAV786436:FAV786438 EQZ786436:EQZ786438 EHD786436:EHD786438 DXH786436:DXH786438 DNL786436:DNL786438 DDP786436:DDP786438 CTT786436:CTT786438 CJX786436:CJX786438 CAB786436:CAB786438 BQF786436:BQF786438 BGJ786436:BGJ786438 AWN786436:AWN786438 AMR786436:AMR786438 ACV786436:ACV786438 SZ786436:SZ786438 JD786436:JD786438 WVP720900:WVP720902 WLT720900:WLT720902 WBX720900:WBX720902 VSB720900:VSB720902 VIF720900:VIF720902 UYJ720900:UYJ720902 UON720900:UON720902 UER720900:UER720902 TUV720900:TUV720902 TKZ720900:TKZ720902 TBD720900:TBD720902 SRH720900:SRH720902 SHL720900:SHL720902 RXP720900:RXP720902 RNT720900:RNT720902 RDX720900:RDX720902 QUB720900:QUB720902 QKF720900:QKF720902 QAJ720900:QAJ720902 PQN720900:PQN720902 PGR720900:PGR720902 OWV720900:OWV720902 OMZ720900:OMZ720902 ODD720900:ODD720902 NTH720900:NTH720902 NJL720900:NJL720902 MZP720900:MZP720902 MPT720900:MPT720902 MFX720900:MFX720902 LWB720900:LWB720902 LMF720900:LMF720902 LCJ720900:LCJ720902 KSN720900:KSN720902 KIR720900:KIR720902 JYV720900:JYV720902 JOZ720900:JOZ720902 JFD720900:JFD720902 IVH720900:IVH720902 ILL720900:ILL720902 IBP720900:IBP720902 HRT720900:HRT720902 HHX720900:HHX720902 GYB720900:GYB720902 GOF720900:GOF720902 GEJ720900:GEJ720902 FUN720900:FUN720902 FKR720900:FKR720902 FAV720900:FAV720902 EQZ720900:EQZ720902 EHD720900:EHD720902 DXH720900:DXH720902 DNL720900:DNL720902 DDP720900:DDP720902 CTT720900:CTT720902 CJX720900:CJX720902 CAB720900:CAB720902 BQF720900:BQF720902 BGJ720900:BGJ720902 AWN720900:AWN720902 AMR720900:AMR720902 ACV720900:ACV720902 SZ720900:SZ720902 JD720900:JD720902 WVP655364:WVP655366 WLT655364:WLT655366 WBX655364:WBX655366 VSB655364:VSB655366 VIF655364:VIF655366 UYJ655364:UYJ655366 UON655364:UON655366 UER655364:UER655366 TUV655364:TUV655366 TKZ655364:TKZ655366 TBD655364:TBD655366 SRH655364:SRH655366 SHL655364:SHL655366 RXP655364:RXP655366 RNT655364:RNT655366 RDX655364:RDX655366 QUB655364:QUB655366 QKF655364:QKF655366 QAJ655364:QAJ655366 PQN655364:PQN655366 PGR655364:PGR655366 OWV655364:OWV655366 OMZ655364:OMZ655366 ODD655364:ODD655366 NTH655364:NTH655366 NJL655364:NJL655366 MZP655364:MZP655366 MPT655364:MPT655366 MFX655364:MFX655366 LWB655364:LWB655366 LMF655364:LMF655366 LCJ655364:LCJ655366 KSN655364:KSN655366 KIR655364:KIR655366 JYV655364:JYV655366 JOZ655364:JOZ655366 JFD655364:JFD655366 IVH655364:IVH655366 ILL655364:ILL655366 IBP655364:IBP655366 HRT655364:HRT655366 HHX655364:HHX655366 GYB655364:GYB655366 GOF655364:GOF655366 GEJ655364:GEJ655366 FUN655364:FUN655366 FKR655364:FKR655366 FAV655364:FAV655366 EQZ655364:EQZ655366 EHD655364:EHD655366 DXH655364:DXH655366 DNL655364:DNL655366 DDP655364:DDP655366 CTT655364:CTT655366 CJX655364:CJX655366 CAB655364:CAB655366 BQF655364:BQF655366 BGJ655364:BGJ655366 AWN655364:AWN655366 AMR655364:AMR655366 ACV655364:ACV655366 SZ655364:SZ655366 JD655364:JD655366 WVP589828:WVP589830 WLT589828:WLT589830 WBX589828:WBX589830 VSB589828:VSB589830 VIF589828:VIF589830 UYJ589828:UYJ589830 UON589828:UON589830 UER589828:UER589830 TUV589828:TUV589830 TKZ589828:TKZ589830 TBD589828:TBD589830 SRH589828:SRH589830 SHL589828:SHL589830 RXP589828:RXP589830 RNT589828:RNT589830 RDX589828:RDX589830 QUB589828:QUB589830 QKF589828:QKF589830 QAJ589828:QAJ589830 PQN589828:PQN589830 PGR589828:PGR589830 OWV589828:OWV589830 OMZ589828:OMZ589830 ODD589828:ODD589830 NTH589828:NTH589830 NJL589828:NJL589830 MZP589828:MZP589830 MPT589828:MPT589830 MFX589828:MFX589830 LWB589828:LWB589830 LMF589828:LMF589830 LCJ589828:LCJ589830 KSN589828:KSN589830 KIR589828:KIR589830 JYV589828:JYV589830 JOZ589828:JOZ589830 JFD589828:JFD589830 IVH589828:IVH589830 ILL589828:ILL589830 IBP589828:IBP589830 HRT589828:HRT589830 HHX589828:HHX589830 GYB589828:GYB589830 GOF589828:GOF589830 GEJ589828:GEJ589830 FUN589828:FUN589830 FKR589828:FKR589830 FAV589828:FAV589830 EQZ589828:EQZ589830 EHD589828:EHD589830 DXH589828:DXH589830 DNL589828:DNL589830 DDP589828:DDP589830 CTT589828:CTT589830 CJX589828:CJX589830 CAB589828:CAB589830 BQF589828:BQF589830 BGJ589828:BGJ589830 AWN589828:AWN589830 AMR589828:AMR589830 ACV589828:ACV589830 SZ589828:SZ589830 JD589828:JD589830 WVP524292:WVP524294 WLT524292:WLT524294 WBX524292:WBX524294 VSB524292:VSB524294 VIF524292:VIF524294 UYJ524292:UYJ524294 UON524292:UON524294 UER524292:UER524294 TUV524292:TUV524294 TKZ524292:TKZ524294 TBD524292:TBD524294 SRH524292:SRH524294 SHL524292:SHL524294 RXP524292:RXP524294 RNT524292:RNT524294 RDX524292:RDX524294 QUB524292:QUB524294 QKF524292:QKF524294 QAJ524292:QAJ524294 PQN524292:PQN524294 PGR524292:PGR524294 OWV524292:OWV524294 OMZ524292:OMZ524294 ODD524292:ODD524294 NTH524292:NTH524294 NJL524292:NJL524294 MZP524292:MZP524294 MPT524292:MPT524294 MFX524292:MFX524294 LWB524292:LWB524294 LMF524292:LMF524294 LCJ524292:LCJ524294 KSN524292:KSN524294 KIR524292:KIR524294 JYV524292:JYV524294 JOZ524292:JOZ524294 JFD524292:JFD524294 IVH524292:IVH524294 ILL524292:ILL524294 IBP524292:IBP524294 HRT524292:HRT524294 HHX524292:HHX524294 GYB524292:GYB524294 GOF524292:GOF524294 GEJ524292:GEJ524294 FUN524292:FUN524294 FKR524292:FKR524294 FAV524292:FAV524294 EQZ524292:EQZ524294 EHD524292:EHD524294 DXH524292:DXH524294 DNL524292:DNL524294 DDP524292:DDP524294 CTT524292:CTT524294 CJX524292:CJX524294 CAB524292:CAB524294 BQF524292:BQF524294 BGJ524292:BGJ524294 AWN524292:AWN524294 AMR524292:AMR524294 ACV524292:ACV524294 SZ524292:SZ524294 JD524292:JD524294 WVP458756:WVP458758 WLT458756:WLT458758 WBX458756:WBX458758 VSB458756:VSB458758 VIF458756:VIF458758 UYJ458756:UYJ458758 UON458756:UON458758 UER458756:UER458758 TUV458756:TUV458758 TKZ458756:TKZ458758 TBD458756:TBD458758 SRH458756:SRH458758 SHL458756:SHL458758 RXP458756:RXP458758 RNT458756:RNT458758 RDX458756:RDX458758 QUB458756:QUB458758 QKF458756:QKF458758 QAJ458756:QAJ458758 PQN458756:PQN458758 PGR458756:PGR458758 OWV458756:OWV458758 OMZ458756:OMZ458758 ODD458756:ODD458758 NTH458756:NTH458758 NJL458756:NJL458758 MZP458756:MZP458758 MPT458756:MPT458758 MFX458756:MFX458758 LWB458756:LWB458758 LMF458756:LMF458758 LCJ458756:LCJ458758 KSN458756:KSN458758 KIR458756:KIR458758 JYV458756:JYV458758 JOZ458756:JOZ458758 JFD458756:JFD458758 IVH458756:IVH458758 ILL458756:ILL458758 IBP458756:IBP458758 HRT458756:HRT458758 HHX458756:HHX458758 GYB458756:GYB458758 GOF458756:GOF458758 GEJ458756:GEJ458758 FUN458756:FUN458758 FKR458756:FKR458758 FAV458756:FAV458758 EQZ458756:EQZ458758 EHD458756:EHD458758 DXH458756:DXH458758 DNL458756:DNL458758 DDP458756:DDP458758 CTT458756:CTT458758 CJX458756:CJX458758 CAB458756:CAB458758 BQF458756:BQF458758 BGJ458756:BGJ458758 AWN458756:AWN458758 AMR458756:AMR458758 ACV458756:ACV458758 SZ458756:SZ458758 JD458756:JD458758 WVP393220:WVP393222 WLT393220:WLT393222 WBX393220:WBX393222 VSB393220:VSB393222 VIF393220:VIF393222 UYJ393220:UYJ393222 UON393220:UON393222 UER393220:UER393222 TUV393220:TUV393222 TKZ393220:TKZ393222 TBD393220:TBD393222 SRH393220:SRH393222 SHL393220:SHL393222 RXP393220:RXP393222 RNT393220:RNT393222 RDX393220:RDX393222 QUB393220:QUB393222 QKF393220:QKF393222 QAJ393220:QAJ393222 PQN393220:PQN393222 PGR393220:PGR393222 OWV393220:OWV393222 OMZ393220:OMZ393222 ODD393220:ODD393222 NTH393220:NTH393222 NJL393220:NJL393222 MZP393220:MZP393222 MPT393220:MPT393222 MFX393220:MFX393222 LWB393220:LWB393222 LMF393220:LMF393222 LCJ393220:LCJ393222 KSN393220:KSN393222 KIR393220:KIR393222 JYV393220:JYV393222 JOZ393220:JOZ393222 JFD393220:JFD393222 IVH393220:IVH393222 ILL393220:ILL393222 IBP393220:IBP393222 HRT393220:HRT393222 HHX393220:HHX393222 GYB393220:GYB393222 GOF393220:GOF393222 GEJ393220:GEJ393222 FUN393220:FUN393222 FKR393220:FKR393222 FAV393220:FAV393222 EQZ393220:EQZ393222 EHD393220:EHD393222 DXH393220:DXH393222 DNL393220:DNL393222 DDP393220:DDP393222 CTT393220:CTT393222 CJX393220:CJX393222 CAB393220:CAB393222 BQF393220:BQF393222 BGJ393220:BGJ393222 AWN393220:AWN393222 AMR393220:AMR393222 ACV393220:ACV393222 SZ393220:SZ393222 JD393220:JD393222 WVP327684:WVP327686 WLT327684:WLT327686 WBX327684:WBX327686 VSB327684:VSB327686 VIF327684:VIF327686 UYJ327684:UYJ327686 UON327684:UON327686 UER327684:UER327686 TUV327684:TUV327686 TKZ327684:TKZ327686 TBD327684:TBD327686 SRH327684:SRH327686 SHL327684:SHL327686 RXP327684:RXP327686 RNT327684:RNT327686 RDX327684:RDX327686 QUB327684:QUB327686 QKF327684:QKF327686 QAJ327684:QAJ327686 PQN327684:PQN327686 PGR327684:PGR327686 OWV327684:OWV327686 OMZ327684:OMZ327686 ODD327684:ODD327686 NTH327684:NTH327686 NJL327684:NJL327686 MZP327684:MZP327686 MPT327684:MPT327686 MFX327684:MFX327686 LWB327684:LWB327686 LMF327684:LMF327686 LCJ327684:LCJ327686 KSN327684:KSN327686 KIR327684:KIR327686 JYV327684:JYV327686 JOZ327684:JOZ327686 JFD327684:JFD327686 IVH327684:IVH327686 ILL327684:ILL327686 IBP327684:IBP327686 HRT327684:HRT327686 HHX327684:HHX327686 GYB327684:GYB327686 GOF327684:GOF327686 GEJ327684:GEJ327686 FUN327684:FUN327686 FKR327684:FKR327686 FAV327684:FAV327686 EQZ327684:EQZ327686 EHD327684:EHD327686 DXH327684:DXH327686 DNL327684:DNL327686 DDP327684:DDP327686 CTT327684:CTT327686 CJX327684:CJX327686 CAB327684:CAB327686 BQF327684:BQF327686 BGJ327684:BGJ327686 AWN327684:AWN327686 AMR327684:AMR327686 ACV327684:ACV327686 SZ327684:SZ327686 JD327684:JD327686 WVP262148:WVP262150 WLT262148:WLT262150 WBX262148:WBX262150 VSB262148:VSB262150 VIF262148:VIF262150 UYJ262148:UYJ262150 UON262148:UON262150 UER262148:UER262150 TUV262148:TUV262150 TKZ262148:TKZ262150 TBD262148:TBD262150 SRH262148:SRH262150 SHL262148:SHL262150 RXP262148:RXP262150 RNT262148:RNT262150 RDX262148:RDX262150 QUB262148:QUB262150 QKF262148:QKF262150 QAJ262148:QAJ262150 PQN262148:PQN262150 PGR262148:PGR262150 OWV262148:OWV262150 OMZ262148:OMZ262150 ODD262148:ODD262150 NTH262148:NTH262150 NJL262148:NJL262150 MZP262148:MZP262150 MPT262148:MPT262150 MFX262148:MFX262150 LWB262148:LWB262150 LMF262148:LMF262150 LCJ262148:LCJ262150 KSN262148:KSN262150 KIR262148:KIR262150 JYV262148:JYV262150 JOZ262148:JOZ262150 JFD262148:JFD262150 IVH262148:IVH262150 ILL262148:ILL262150 IBP262148:IBP262150 HRT262148:HRT262150 HHX262148:HHX262150 GYB262148:GYB262150 GOF262148:GOF262150 GEJ262148:GEJ262150 FUN262148:FUN262150 FKR262148:FKR262150 FAV262148:FAV262150 EQZ262148:EQZ262150 EHD262148:EHD262150 DXH262148:DXH262150 DNL262148:DNL262150 DDP262148:DDP262150 CTT262148:CTT262150 CJX262148:CJX262150 CAB262148:CAB262150 BQF262148:BQF262150 BGJ262148:BGJ262150 AWN262148:AWN262150 AMR262148:AMR262150 ACV262148:ACV262150 SZ262148:SZ262150 JD262148:JD262150 WVP196612:WVP196614 WLT196612:WLT196614 WBX196612:WBX196614 VSB196612:VSB196614 VIF196612:VIF196614 UYJ196612:UYJ196614 UON196612:UON196614 UER196612:UER196614 TUV196612:TUV196614 TKZ196612:TKZ196614 TBD196612:TBD196614 SRH196612:SRH196614 SHL196612:SHL196614 RXP196612:RXP196614 RNT196612:RNT196614 RDX196612:RDX196614 QUB196612:QUB196614 QKF196612:QKF196614 QAJ196612:QAJ196614 PQN196612:PQN196614 PGR196612:PGR196614 OWV196612:OWV196614 OMZ196612:OMZ196614 ODD196612:ODD196614 NTH196612:NTH196614 NJL196612:NJL196614 MZP196612:MZP196614 MPT196612:MPT196614 MFX196612:MFX196614 LWB196612:LWB196614 LMF196612:LMF196614 LCJ196612:LCJ196614 KSN196612:KSN196614 KIR196612:KIR196614 JYV196612:JYV196614 JOZ196612:JOZ196614 JFD196612:JFD196614 IVH196612:IVH196614 ILL196612:ILL196614 IBP196612:IBP196614 HRT196612:HRT196614 HHX196612:HHX196614 GYB196612:GYB196614 GOF196612:GOF196614 GEJ196612:GEJ196614 FUN196612:FUN196614 FKR196612:FKR196614 FAV196612:FAV196614 EQZ196612:EQZ196614 EHD196612:EHD196614 DXH196612:DXH196614 DNL196612:DNL196614 DDP196612:DDP196614 CTT196612:CTT196614 CJX196612:CJX196614 CAB196612:CAB196614 BQF196612:BQF196614 BGJ196612:BGJ196614 AWN196612:AWN196614 AMR196612:AMR196614 ACV196612:ACV196614 SZ196612:SZ196614 JD196612:JD196614 WVP131076:WVP131078 WLT131076:WLT131078 WBX131076:WBX131078 VSB131076:VSB131078 VIF131076:VIF131078 UYJ131076:UYJ131078 UON131076:UON131078 UER131076:UER131078 TUV131076:TUV131078 TKZ131076:TKZ131078 TBD131076:TBD131078 SRH131076:SRH131078 SHL131076:SHL131078 RXP131076:RXP131078 RNT131076:RNT131078 RDX131076:RDX131078 QUB131076:QUB131078 QKF131076:QKF131078 QAJ131076:QAJ131078 PQN131076:PQN131078 PGR131076:PGR131078 OWV131076:OWV131078 OMZ131076:OMZ131078 ODD131076:ODD131078 NTH131076:NTH131078 NJL131076:NJL131078 MZP131076:MZP131078 MPT131076:MPT131078 MFX131076:MFX131078 LWB131076:LWB131078 LMF131076:LMF131078 LCJ131076:LCJ131078 KSN131076:KSN131078 KIR131076:KIR131078 JYV131076:JYV131078 JOZ131076:JOZ131078 JFD131076:JFD131078 IVH131076:IVH131078 ILL131076:ILL131078 IBP131076:IBP131078 HRT131076:HRT131078 HHX131076:HHX131078 GYB131076:GYB131078 GOF131076:GOF131078 GEJ131076:GEJ131078 FUN131076:FUN131078 FKR131076:FKR131078 FAV131076:FAV131078 EQZ131076:EQZ131078 EHD131076:EHD131078 DXH131076:DXH131078 DNL131076:DNL131078 DDP131076:DDP131078 CTT131076:CTT131078 CJX131076:CJX131078 CAB131076:CAB131078 BQF131076:BQF131078 BGJ131076:BGJ131078 AWN131076:AWN131078 AMR131076:AMR131078 ACV131076:ACV131078 SZ131076:SZ131078 JD131076:JD131078 WVP65540:WVP65542 WLT65540:WLT65542 WBX65540:WBX65542 VSB65540:VSB65542 VIF65540:VIF65542 UYJ65540:UYJ65542 UON65540:UON65542 UER65540:UER65542 TUV65540:TUV65542 TKZ65540:TKZ65542 TBD65540:TBD65542 SRH65540:SRH65542 SHL65540:SHL65542 RXP65540:RXP65542 RNT65540:RNT65542 RDX65540:RDX65542 QUB65540:QUB65542 QKF65540:QKF65542 QAJ65540:QAJ65542 PQN65540:PQN65542 PGR65540:PGR65542 OWV65540:OWV65542 OMZ65540:OMZ65542 ODD65540:ODD65542 NTH65540:NTH65542 NJL65540:NJL65542 MZP65540:MZP65542 MPT65540:MPT65542 MFX65540:MFX65542 LWB65540:LWB65542 LMF65540:LMF65542 LCJ65540:LCJ65542 KSN65540:KSN65542 KIR65540:KIR65542 JYV65540:JYV65542 JOZ65540:JOZ65542 JFD65540:JFD65542 IVH65540:IVH65542 ILL65540:ILL65542 IBP65540:IBP65542 HRT65540:HRT65542 HHX65540:HHX65542 GYB65540:GYB65542 GOF65540:GOF65542 GEJ65540:GEJ65542 FUN65540:FUN65542 FKR65540:FKR65542 FAV65540:FAV65542 EQZ65540:EQZ65542 EHD65540:EHD65542 DXH65540:DXH65542 DNL65540:DNL65542 DDP65540:DDP65542 CTT65540:CTT65542 CJX65540:CJX65542 CAB65540:CAB65542 BQF65540:BQF65542 BGJ65540:BGJ65542 AWN65540:AWN65542 AMR65540:AMR65542 ACV65540:ACV65542 SZ65540:SZ65542 JD65540:JD65542 WVP16:WVP18 WLT16:WLT18 WBX16:WBX18 VSB16:VSB18 VIF16:VIF18 UYJ16:UYJ18 UON16:UON18 UER16:UER18 TUV16:TUV18 TKZ16:TKZ18 TBD16:TBD18 SRH16:SRH18 SHL16:SHL18 RXP16:RXP18 RNT16:RNT18 RDX16:RDX18 QUB16:QUB18 QKF16:QKF18 QAJ16:QAJ18 PQN16:PQN18 PGR16:PGR18 OWV16:OWV18 OMZ16:OMZ18 ODD16:ODD18 NTH16:NTH18 NJL16:NJL18 MZP16:MZP18 MPT16:MPT18 MFX16:MFX18 LWB16:LWB18 LMF16:LMF18 LCJ16:LCJ18 KSN16:KSN18 KIR16:KIR18 JYV16:JYV18 JOZ16:JOZ18 JFD16:JFD18 IVH16:IVH18 ILL16:ILL18 IBP16:IBP18 HRT16:HRT18 HHX16:HHX18 GYB16:GYB18 GOF16:GOF18 GEJ16:GEJ18 FUN16:FUN18 FKR16:FKR18 FAV16:FAV18 EQZ16:EQZ18 EHD16:EHD18 DXH16:DXH18 DNL16:DNL18 DDP16:DDP18 CTT16:CTT18 CJX16:CJX18 CAB16:CAB18 BQF16:BQF18 BGJ16:BGJ18 AWN16:AWN18 AMR16:AMR18 ACV16:ACV18" xr:uid="{00000000-0002-0000-1700-000002000000}">
      <formula1>$A$50:$A$68</formula1>
    </dataValidation>
    <dataValidation type="list" allowBlank="1" showInputMessage="1" showErrorMessage="1" sqref="JC16:JC18 SY16:SY18 ACU16:ACU18 AMQ16:AMQ18 AWM16:AWM18 BGI16:BGI18 BQE16:BQE18 CAA16:CAA18 CJW16:CJW18 CTS16:CTS18 DDO16:DDO18 DNK16:DNK18 DXG16:DXG18 EHC16:EHC18 EQY16:EQY18 FAU16:FAU18 FKQ16:FKQ18 FUM16:FUM18 GEI16:GEI18 GOE16:GOE18 GYA16:GYA18 HHW16:HHW18 HRS16:HRS18 IBO16:IBO18 ILK16:ILK18 IVG16:IVG18 JFC16:JFC18 JOY16:JOY18 JYU16:JYU18 KIQ16:KIQ18 KSM16:KSM18 LCI16:LCI18 LME16:LME18 LWA16:LWA18 MFW16:MFW18 MPS16:MPS18 MZO16:MZO18 NJK16:NJK18 NTG16:NTG18 ODC16:ODC18 OMY16:OMY18 OWU16:OWU18 PGQ16:PGQ18 PQM16:PQM18 QAI16:QAI18 QKE16:QKE18 QUA16:QUA18 RDW16:RDW18 RNS16:RNS18 RXO16:RXO18 SHK16:SHK18 SRG16:SRG18 TBC16:TBC18 TKY16:TKY18 TUU16:TUU18 UEQ16:UEQ18 UOM16:UOM18 UYI16:UYI18 VIE16:VIE18 VSA16:VSA18 WBW16:WBW18 WLS16:WLS18 WVO16:WVO18 JC65540:JC65542 SY65540:SY65542 ACU65540:ACU65542 AMQ65540:AMQ65542 AWM65540:AWM65542 BGI65540:BGI65542 BQE65540:BQE65542 CAA65540:CAA65542 CJW65540:CJW65542 CTS65540:CTS65542 DDO65540:DDO65542 DNK65540:DNK65542 DXG65540:DXG65542 EHC65540:EHC65542 EQY65540:EQY65542 FAU65540:FAU65542 FKQ65540:FKQ65542 FUM65540:FUM65542 GEI65540:GEI65542 GOE65540:GOE65542 GYA65540:GYA65542 HHW65540:HHW65542 HRS65540:HRS65542 IBO65540:IBO65542 ILK65540:ILK65542 IVG65540:IVG65542 JFC65540:JFC65542 JOY65540:JOY65542 JYU65540:JYU65542 KIQ65540:KIQ65542 KSM65540:KSM65542 LCI65540:LCI65542 LME65540:LME65542 LWA65540:LWA65542 MFW65540:MFW65542 MPS65540:MPS65542 MZO65540:MZO65542 NJK65540:NJK65542 NTG65540:NTG65542 ODC65540:ODC65542 OMY65540:OMY65542 OWU65540:OWU65542 PGQ65540:PGQ65542 PQM65540:PQM65542 QAI65540:QAI65542 QKE65540:QKE65542 QUA65540:QUA65542 RDW65540:RDW65542 RNS65540:RNS65542 RXO65540:RXO65542 SHK65540:SHK65542 SRG65540:SRG65542 TBC65540:TBC65542 TKY65540:TKY65542 TUU65540:TUU65542 UEQ65540:UEQ65542 UOM65540:UOM65542 UYI65540:UYI65542 VIE65540:VIE65542 VSA65540:VSA65542 WBW65540:WBW65542 WLS65540:WLS65542 WVO65540:WVO65542 JC131076:JC131078 SY131076:SY131078 ACU131076:ACU131078 AMQ131076:AMQ131078 AWM131076:AWM131078 BGI131076:BGI131078 BQE131076:BQE131078 CAA131076:CAA131078 CJW131076:CJW131078 CTS131076:CTS131078 DDO131076:DDO131078 DNK131076:DNK131078 DXG131076:DXG131078 EHC131076:EHC131078 EQY131076:EQY131078 FAU131076:FAU131078 FKQ131076:FKQ131078 FUM131076:FUM131078 GEI131076:GEI131078 GOE131076:GOE131078 GYA131076:GYA131078 HHW131076:HHW131078 HRS131076:HRS131078 IBO131076:IBO131078 ILK131076:ILK131078 IVG131076:IVG131078 JFC131076:JFC131078 JOY131076:JOY131078 JYU131076:JYU131078 KIQ131076:KIQ131078 KSM131076:KSM131078 LCI131076:LCI131078 LME131076:LME131078 LWA131076:LWA131078 MFW131076:MFW131078 MPS131076:MPS131078 MZO131076:MZO131078 NJK131076:NJK131078 NTG131076:NTG131078 ODC131076:ODC131078 OMY131076:OMY131078 OWU131076:OWU131078 PGQ131076:PGQ131078 PQM131076:PQM131078 QAI131076:QAI131078 QKE131076:QKE131078 QUA131076:QUA131078 RDW131076:RDW131078 RNS131076:RNS131078 RXO131076:RXO131078 SHK131076:SHK131078 SRG131076:SRG131078 TBC131076:TBC131078 TKY131076:TKY131078 TUU131076:TUU131078 UEQ131076:UEQ131078 UOM131076:UOM131078 UYI131076:UYI131078 VIE131076:VIE131078 VSA131076:VSA131078 WBW131076:WBW131078 WLS131076:WLS131078 WVO131076:WVO131078 JC196612:JC196614 SY196612:SY196614 ACU196612:ACU196614 AMQ196612:AMQ196614 AWM196612:AWM196614 BGI196612:BGI196614 BQE196612:BQE196614 CAA196612:CAA196614 CJW196612:CJW196614 CTS196612:CTS196614 DDO196612:DDO196614 DNK196612:DNK196614 DXG196612:DXG196614 EHC196612:EHC196614 EQY196612:EQY196614 FAU196612:FAU196614 FKQ196612:FKQ196614 FUM196612:FUM196614 GEI196612:GEI196614 GOE196612:GOE196614 GYA196612:GYA196614 HHW196612:HHW196614 HRS196612:HRS196614 IBO196612:IBO196614 ILK196612:ILK196614 IVG196612:IVG196614 JFC196612:JFC196614 JOY196612:JOY196614 JYU196612:JYU196614 KIQ196612:KIQ196614 KSM196612:KSM196614 LCI196612:LCI196614 LME196612:LME196614 LWA196612:LWA196614 MFW196612:MFW196614 MPS196612:MPS196614 MZO196612:MZO196614 NJK196612:NJK196614 NTG196612:NTG196614 ODC196612:ODC196614 OMY196612:OMY196614 OWU196612:OWU196614 PGQ196612:PGQ196614 PQM196612:PQM196614 QAI196612:QAI196614 QKE196612:QKE196614 QUA196612:QUA196614 RDW196612:RDW196614 RNS196612:RNS196614 RXO196612:RXO196614 SHK196612:SHK196614 SRG196612:SRG196614 TBC196612:TBC196614 TKY196612:TKY196614 TUU196612:TUU196614 UEQ196612:UEQ196614 UOM196612:UOM196614 UYI196612:UYI196614 VIE196612:VIE196614 VSA196612:VSA196614 WBW196612:WBW196614 WLS196612:WLS196614 WVO196612:WVO196614 JC262148:JC262150 SY262148:SY262150 ACU262148:ACU262150 AMQ262148:AMQ262150 AWM262148:AWM262150 BGI262148:BGI262150 BQE262148:BQE262150 CAA262148:CAA262150 CJW262148:CJW262150 CTS262148:CTS262150 DDO262148:DDO262150 DNK262148:DNK262150 DXG262148:DXG262150 EHC262148:EHC262150 EQY262148:EQY262150 FAU262148:FAU262150 FKQ262148:FKQ262150 FUM262148:FUM262150 GEI262148:GEI262150 GOE262148:GOE262150 GYA262148:GYA262150 HHW262148:HHW262150 HRS262148:HRS262150 IBO262148:IBO262150 ILK262148:ILK262150 IVG262148:IVG262150 JFC262148:JFC262150 JOY262148:JOY262150 JYU262148:JYU262150 KIQ262148:KIQ262150 KSM262148:KSM262150 LCI262148:LCI262150 LME262148:LME262150 LWA262148:LWA262150 MFW262148:MFW262150 MPS262148:MPS262150 MZO262148:MZO262150 NJK262148:NJK262150 NTG262148:NTG262150 ODC262148:ODC262150 OMY262148:OMY262150 OWU262148:OWU262150 PGQ262148:PGQ262150 PQM262148:PQM262150 QAI262148:QAI262150 QKE262148:QKE262150 QUA262148:QUA262150 RDW262148:RDW262150 RNS262148:RNS262150 RXO262148:RXO262150 SHK262148:SHK262150 SRG262148:SRG262150 TBC262148:TBC262150 TKY262148:TKY262150 TUU262148:TUU262150 UEQ262148:UEQ262150 UOM262148:UOM262150 UYI262148:UYI262150 VIE262148:VIE262150 VSA262148:VSA262150 WBW262148:WBW262150 WLS262148:WLS262150 WVO262148:WVO262150 JC327684:JC327686 SY327684:SY327686 ACU327684:ACU327686 AMQ327684:AMQ327686 AWM327684:AWM327686 BGI327684:BGI327686 BQE327684:BQE327686 CAA327684:CAA327686 CJW327684:CJW327686 CTS327684:CTS327686 DDO327684:DDO327686 DNK327684:DNK327686 DXG327684:DXG327686 EHC327684:EHC327686 EQY327684:EQY327686 FAU327684:FAU327686 FKQ327684:FKQ327686 FUM327684:FUM327686 GEI327684:GEI327686 GOE327684:GOE327686 GYA327684:GYA327686 HHW327684:HHW327686 HRS327684:HRS327686 IBO327684:IBO327686 ILK327684:ILK327686 IVG327684:IVG327686 JFC327684:JFC327686 JOY327684:JOY327686 JYU327684:JYU327686 KIQ327684:KIQ327686 KSM327684:KSM327686 LCI327684:LCI327686 LME327684:LME327686 LWA327684:LWA327686 MFW327684:MFW327686 MPS327684:MPS327686 MZO327684:MZO327686 NJK327684:NJK327686 NTG327684:NTG327686 ODC327684:ODC327686 OMY327684:OMY327686 OWU327684:OWU327686 PGQ327684:PGQ327686 PQM327684:PQM327686 QAI327684:QAI327686 QKE327684:QKE327686 QUA327684:QUA327686 RDW327684:RDW327686 RNS327684:RNS327686 RXO327684:RXO327686 SHK327684:SHK327686 SRG327684:SRG327686 TBC327684:TBC327686 TKY327684:TKY327686 TUU327684:TUU327686 UEQ327684:UEQ327686 UOM327684:UOM327686 UYI327684:UYI327686 VIE327684:VIE327686 VSA327684:VSA327686 WBW327684:WBW327686 WLS327684:WLS327686 WVO327684:WVO327686 JC393220:JC393222 SY393220:SY393222 ACU393220:ACU393222 AMQ393220:AMQ393222 AWM393220:AWM393222 BGI393220:BGI393222 BQE393220:BQE393222 CAA393220:CAA393222 CJW393220:CJW393222 CTS393220:CTS393222 DDO393220:DDO393222 DNK393220:DNK393222 DXG393220:DXG393222 EHC393220:EHC393222 EQY393220:EQY393222 FAU393220:FAU393222 FKQ393220:FKQ393222 FUM393220:FUM393222 GEI393220:GEI393222 GOE393220:GOE393222 GYA393220:GYA393222 HHW393220:HHW393222 HRS393220:HRS393222 IBO393220:IBO393222 ILK393220:ILK393222 IVG393220:IVG393222 JFC393220:JFC393222 JOY393220:JOY393222 JYU393220:JYU393222 KIQ393220:KIQ393222 KSM393220:KSM393222 LCI393220:LCI393222 LME393220:LME393222 LWA393220:LWA393222 MFW393220:MFW393222 MPS393220:MPS393222 MZO393220:MZO393222 NJK393220:NJK393222 NTG393220:NTG393222 ODC393220:ODC393222 OMY393220:OMY393222 OWU393220:OWU393222 PGQ393220:PGQ393222 PQM393220:PQM393222 QAI393220:QAI393222 QKE393220:QKE393222 QUA393220:QUA393222 RDW393220:RDW393222 RNS393220:RNS393222 RXO393220:RXO393222 SHK393220:SHK393222 SRG393220:SRG393222 TBC393220:TBC393222 TKY393220:TKY393222 TUU393220:TUU393222 UEQ393220:UEQ393222 UOM393220:UOM393222 UYI393220:UYI393222 VIE393220:VIE393222 VSA393220:VSA393222 WBW393220:WBW393222 WLS393220:WLS393222 WVO393220:WVO393222 JC458756:JC458758 SY458756:SY458758 ACU458756:ACU458758 AMQ458756:AMQ458758 AWM458756:AWM458758 BGI458756:BGI458758 BQE458756:BQE458758 CAA458756:CAA458758 CJW458756:CJW458758 CTS458756:CTS458758 DDO458756:DDO458758 DNK458756:DNK458758 DXG458756:DXG458758 EHC458756:EHC458758 EQY458756:EQY458758 FAU458756:FAU458758 FKQ458756:FKQ458758 FUM458756:FUM458758 GEI458756:GEI458758 GOE458756:GOE458758 GYA458756:GYA458758 HHW458756:HHW458758 HRS458756:HRS458758 IBO458756:IBO458758 ILK458756:ILK458758 IVG458756:IVG458758 JFC458756:JFC458758 JOY458756:JOY458758 JYU458756:JYU458758 KIQ458756:KIQ458758 KSM458756:KSM458758 LCI458756:LCI458758 LME458756:LME458758 LWA458756:LWA458758 MFW458756:MFW458758 MPS458756:MPS458758 MZO458756:MZO458758 NJK458756:NJK458758 NTG458756:NTG458758 ODC458756:ODC458758 OMY458756:OMY458758 OWU458756:OWU458758 PGQ458756:PGQ458758 PQM458756:PQM458758 QAI458756:QAI458758 QKE458756:QKE458758 QUA458756:QUA458758 RDW458756:RDW458758 RNS458756:RNS458758 RXO458756:RXO458758 SHK458756:SHK458758 SRG458756:SRG458758 TBC458756:TBC458758 TKY458756:TKY458758 TUU458756:TUU458758 UEQ458756:UEQ458758 UOM458756:UOM458758 UYI458756:UYI458758 VIE458756:VIE458758 VSA458756:VSA458758 WBW458756:WBW458758 WLS458756:WLS458758 WVO458756:WVO458758 JC524292:JC524294 SY524292:SY524294 ACU524292:ACU524294 AMQ524292:AMQ524294 AWM524292:AWM524294 BGI524292:BGI524294 BQE524292:BQE524294 CAA524292:CAA524294 CJW524292:CJW524294 CTS524292:CTS524294 DDO524292:DDO524294 DNK524292:DNK524294 DXG524292:DXG524294 EHC524292:EHC524294 EQY524292:EQY524294 FAU524292:FAU524294 FKQ524292:FKQ524294 FUM524292:FUM524294 GEI524292:GEI524294 GOE524292:GOE524294 GYA524292:GYA524294 HHW524292:HHW524294 HRS524292:HRS524294 IBO524292:IBO524294 ILK524292:ILK524294 IVG524292:IVG524294 JFC524292:JFC524294 JOY524292:JOY524294 JYU524292:JYU524294 KIQ524292:KIQ524294 KSM524292:KSM524294 LCI524292:LCI524294 LME524292:LME524294 LWA524292:LWA524294 MFW524292:MFW524294 MPS524292:MPS524294 MZO524292:MZO524294 NJK524292:NJK524294 NTG524292:NTG524294 ODC524292:ODC524294 OMY524292:OMY524294 OWU524292:OWU524294 PGQ524292:PGQ524294 PQM524292:PQM524294 QAI524292:QAI524294 QKE524292:QKE524294 QUA524292:QUA524294 RDW524292:RDW524294 RNS524292:RNS524294 RXO524292:RXO524294 SHK524292:SHK524294 SRG524292:SRG524294 TBC524292:TBC524294 TKY524292:TKY524294 TUU524292:TUU524294 UEQ524292:UEQ524294 UOM524292:UOM524294 UYI524292:UYI524294 VIE524292:VIE524294 VSA524292:VSA524294 WBW524292:WBW524294 WLS524292:WLS524294 WVO524292:WVO524294 JC589828:JC589830 SY589828:SY589830 ACU589828:ACU589830 AMQ589828:AMQ589830 AWM589828:AWM589830 BGI589828:BGI589830 BQE589828:BQE589830 CAA589828:CAA589830 CJW589828:CJW589830 CTS589828:CTS589830 DDO589828:DDO589830 DNK589828:DNK589830 DXG589828:DXG589830 EHC589828:EHC589830 EQY589828:EQY589830 FAU589828:FAU589830 FKQ589828:FKQ589830 FUM589828:FUM589830 GEI589828:GEI589830 GOE589828:GOE589830 GYA589828:GYA589830 HHW589828:HHW589830 HRS589828:HRS589830 IBO589828:IBO589830 ILK589828:ILK589830 IVG589828:IVG589830 JFC589828:JFC589830 JOY589828:JOY589830 JYU589828:JYU589830 KIQ589828:KIQ589830 KSM589828:KSM589830 LCI589828:LCI589830 LME589828:LME589830 LWA589828:LWA589830 MFW589828:MFW589830 MPS589828:MPS589830 MZO589828:MZO589830 NJK589828:NJK589830 NTG589828:NTG589830 ODC589828:ODC589830 OMY589828:OMY589830 OWU589828:OWU589830 PGQ589828:PGQ589830 PQM589828:PQM589830 QAI589828:QAI589830 QKE589828:QKE589830 QUA589828:QUA589830 RDW589828:RDW589830 RNS589828:RNS589830 RXO589828:RXO589830 SHK589828:SHK589830 SRG589828:SRG589830 TBC589828:TBC589830 TKY589828:TKY589830 TUU589828:TUU589830 UEQ589828:UEQ589830 UOM589828:UOM589830 UYI589828:UYI589830 VIE589828:VIE589830 VSA589828:VSA589830 WBW589828:WBW589830 WLS589828:WLS589830 WVO589828:WVO589830 JC655364:JC655366 SY655364:SY655366 ACU655364:ACU655366 AMQ655364:AMQ655366 AWM655364:AWM655366 BGI655364:BGI655366 BQE655364:BQE655366 CAA655364:CAA655366 CJW655364:CJW655366 CTS655364:CTS655366 DDO655364:DDO655366 DNK655364:DNK655366 DXG655364:DXG655366 EHC655364:EHC655366 EQY655364:EQY655366 FAU655364:FAU655366 FKQ655364:FKQ655366 FUM655364:FUM655366 GEI655364:GEI655366 GOE655364:GOE655366 GYA655364:GYA655366 HHW655364:HHW655366 HRS655364:HRS655366 IBO655364:IBO655366 ILK655364:ILK655366 IVG655364:IVG655366 JFC655364:JFC655366 JOY655364:JOY655366 JYU655364:JYU655366 KIQ655364:KIQ655366 KSM655364:KSM655366 LCI655364:LCI655366 LME655364:LME655366 LWA655364:LWA655366 MFW655364:MFW655366 MPS655364:MPS655366 MZO655364:MZO655366 NJK655364:NJK655366 NTG655364:NTG655366 ODC655364:ODC655366 OMY655364:OMY655366 OWU655364:OWU655366 PGQ655364:PGQ655366 PQM655364:PQM655366 QAI655364:QAI655366 QKE655364:QKE655366 QUA655364:QUA655366 RDW655364:RDW655366 RNS655364:RNS655366 RXO655364:RXO655366 SHK655364:SHK655366 SRG655364:SRG655366 TBC655364:TBC655366 TKY655364:TKY655366 TUU655364:TUU655366 UEQ655364:UEQ655366 UOM655364:UOM655366 UYI655364:UYI655366 VIE655364:VIE655366 VSA655364:VSA655366 WBW655364:WBW655366 WLS655364:WLS655366 WVO655364:WVO655366 JC720900:JC720902 SY720900:SY720902 ACU720900:ACU720902 AMQ720900:AMQ720902 AWM720900:AWM720902 BGI720900:BGI720902 BQE720900:BQE720902 CAA720900:CAA720902 CJW720900:CJW720902 CTS720900:CTS720902 DDO720900:DDO720902 DNK720900:DNK720902 DXG720900:DXG720902 EHC720900:EHC720902 EQY720900:EQY720902 FAU720900:FAU720902 FKQ720900:FKQ720902 FUM720900:FUM720902 GEI720900:GEI720902 GOE720900:GOE720902 GYA720900:GYA720902 HHW720900:HHW720902 HRS720900:HRS720902 IBO720900:IBO720902 ILK720900:ILK720902 IVG720900:IVG720902 JFC720900:JFC720902 JOY720900:JOY720902 JYU720900:JYU720902 KIQ720900:KIQ720902 KSM720900:KSM720902 LCI720900:LCI720902 LME720900:LME720902 LWA720900:LWA720902 MFW720900:MFW720902 MPS720900:MPS720902 MZO720900:MZO720902 NJK720900:NJK720902 NTG720900:NTG720902 ODC720900:ODC720902 OMY720900:OMY720902 OWU720900:OWU720902 PGQ720900:PGQ720902 PQM720900:PQM720902 QAI720900:QAI720902 QKE720900:QKE720902 QUA720900:QUA720902 RDW720900:RDW720902 RNS720900:RNS720902 RXO720900:RXO720902 SHK720900:SHK720902 SRG720900:SRG720902 TBC720900:TBC720902 TKY720900:TKY720902 TUU720900:TUU720902 UEQ720900:UEQ720902 UOM720900:UOM720902 UYI720900:UYI720902 VIE720900:VIE720902 VSA720900:VSA720902 WBW720900:WBW720902 WLS720900:WLS720902 WVO720900:WVO720902 JC786436:JC786438 SY786436:SY786438 ACU786436:ACU786438 AMQ786436:AMQ786438 AWM786436:AWM786438 BGI786436:BGI786438 BQE786436:BQE786438 CAA786436:CAA786438 CJW786436:CJW786438 CTS786436:CTS786438 DDO786436:DDO786438 DNK786436:DNK786438 DXG786436:DXG786438 EHC786436:EHC786438 EQY786436:EQY786438 FAU786436:FAU786438 FKQ786436:FKQ786438 FUM786436:FUM786438 GEI786436:GEI786438 GOE786436:GOE786438 GYA786436:GYA786438 HHW786436:HHW786438 HRS786436:HRS786438 IBO786436:IBO786438 ILK786436:ILK786438 IVG786436:IVG786438 JFC786436:JFC786438 JOY786436:JOY786438 JYU786436:JYU786438 KIQ786436:KIQ786438 KSM786436:KSM786438 LCI786436:LCI786438 LME786436:LME786438 LWA786436:LWA786438 MFW786436:MFW786438 MPS786436:MPS786438 MZO786436:MZO786438 NJK786436:NJK786438 NTG786436:NTG786438 ODC786436:ODC786438 OMY786436:OMY786438 OWU786436:OWU786438 PGQ786436:PGQ786438 PQM786436:PQM786438 QAI786436:QAI786438 QKE786436:QKE786438 QUA786436:QUA786438 RDW786436:RDW786438 RNS786436:RNS786438 RXO786436:RXO786438 SHK786436:SHK786438 SRG786436:SRG786438 TBC786436:TBC786438 TKY786436:TKY786438 TUU786436:TUU786438 UEQ786436:UEQ786438 UOM786436:UOM786438 UYI786436:UYI786438 VIE786436:VIE786438 VSA786436:VSA786438 WBW786436:WBW786438 WLS786436:WLS786438 WVO786436:WVO786438 JC851972:JC851974 SY851972:SY851974 ACU851972:ACU851974 AMQ851972:AMQ851974 AWM851972:AWM851974 BGI851972:BGI851974 BQE851972:BQE851974 CAA851972:CAA851974 CJW851972:CJW851974 CTS851972:CTS851974 DDO851972:DDO851974 DNK851972:DNK851974 DXG851972:DXG851974 EHC851972:EHC851974 EQY851972:EQY851974 FAU851972:FAU851974 FKQ851972:FKQ851974 FUM851972:FUM851974 GEI851972:GEI851974 GOE851972:GOE851974 GYA851972:GYA851974 HHW851972:HHW851974 HRS851972:HRS851974 IBO851972:IBO851974 ILK851972:ILK851974 IVG851972:IVG851974 JFC851972:JFC851974 JOY851972:JOY851974 JYU851972:JYU851974 KIQ851972:KIQ851974 KSM851972:KSM851974 LCI851972:LCI851974 LME851972:LME851974 LWA851972:LWA851974 MFW851972:MFW851974 MPS851972:MPS851974 MZO851972:MZO851974 NJK851972:NJK851974 NTG851972:NTG851974 ODC851972:ODC851974 OMY851972:OMY851974 OWU851972:OWU851974 PGQ851972:PGQ851974 PQM851972:PQM851974 QAI851972:QAI851974 QKE851972:QKE851974 QUA851972:QUA851974 RDW851972:RDW851974 RNS851972:RNS851974 RXO851972:RXO851974 SHK851972:SHK851974 SRG851972:SRG851974 TBC851972:TBC851974 TKY851972:TKY851974 TUU851972:TUU851974 UEQ851972:UEQ851974 UOM851972:UOM851974 UYI851972:UYI851974 VIE851972:VIE851974 VSA851972:VSA851974 WBW851972:WBW851974 WLS851972:WLS851974 WVO851972:WVO851974 JC917508:JC917510 SY917508:SY917510 ACU917508:ACU917510 AMQ917508:AMQ917510 AWM917508:AWM917510 BGI917508:BGI917510 BQE917508:BQE917510 CAA917508:CAA917510 CJW917508:CJW917510 CTS917508:CTS917510 DDO917508:DDO917510 DNK917508:DNK917510 DXG917508:DXG917510 EHC917508:EHC917510 EQY917508:EQY917510 FAU917508:FAU917510 FKQ917508:FKQ917510 FUM917508:FUM917510 GEI917508:GEI917510 GOE917508:GOE917510 GYA917508:GYA917510 HHW917508:HHW917510 HRS917508:HRS917510 IBO917508:IBO917510 ILK917508:ILK917510 IVG917508:IVG917510 JFC917508:JFC917510 JOY917508:JOY917510 JYU917508:JYU917510 KIQ917508:KIQ917510 KSM917508:KSM917510 LCI917508:LCI917510 LME917508:LME917510 LWA917508:LWA917510 MFW917508:MFW917510 MPS917508:MPS917510 MZO917508:MZO917510 NJK917508:NJK917510 NTG917508:NTG917510 ODC917508:ODC917510 OMY917508:OMY917510 OWU917508:OWU917510 PGQ917508:PGQ917510 PQM917508:PQM917510 QAI917508:QAI917510 QKE917508:QKE917510 QUA917508:QUA917510 RDW917508:RDW917510 RNS917508:RNS917510 RXO917508:RXO917510 SHK917508:SHK917510 SRG917508:SRG917510 TBC917508:TBC917510 TKY917508:TKY917510 TUU917508:TUU917510 UEQ917508:UEQ917510 UOM917508:UOM917510 UYI917508:UYI917510 VIE917508:VIE917510 VSA917508:VSA917510 WBW917508:WBW917510 WLS917508:WLS917510 WVO917508:WVO917510 JC983044:JC983046 SY983044:SY983046 ACU983044:ACU983046 AMQ983044:AMQ983046 AWM983044:AWM983046 BGI983044:BGI983046 BQE983044:BQE983046 CAA983044:CAA983046 CJW983044:CJW983046 CTS983044:CTS983046 DDO983044:DDO983046 DNK983044:DNK983046 DXG983044:DXG983046 EHC983044:EHC983046 EQY983044:EQY983046 FAU983044:FAU983046 FKQ983044:FKQ983046 FUM983044:FUM983046 GEI983044:GEI983046 GOE983044:GOE983046 GYA983044:GYA983046 HHW983044:HHW983046 HRS983044:HRS983046 IBO983044:IBO983046 ILK983044:ILK983046 IVG983044:IVG983046 JFC983044:JFC983046 JOY983044:JOY983046 JYU983044:JYU983046 KIQ983044:KIQ983046 KSM983044:KSM983046 LCI983044:LCI983046 LME983044:LME983046 LWA983044:LWA983046 MFW983044:MFW983046 MPS983044:MPS983046 MZO983044:MZO983046 NJK983044:NJK983046 NTG983044:NTG983046 ODC983044:ODC983046 OMY983044:OMY983046 OWU983044:OWU983046 PGQ983044:PGQ983046 PQM983044:PQM983046 QAI983044:QAI983046 QKE983044:QKE983046 QUA983044:QUA983046 RDW983044:RDW983046 RNS983044:RNS983046 RXO983044:RXO983046 SHK983044:SHK983046 SRG983044:SRG983046 TBC983044:TBC983046 TKY983044:TKY983046 TUU983044:TUU983046 UEQ983044:UEQ983046 UOM983044:UOM983046 UYI983044:UYI983046 VIE983044:VIE983046 VSA983044:VSA983046 WBW983044:WBW983046 WLS983044:WLS983046 WVO983044:WVO983046 C983044:C983046 C65540:C65542 C131076:C131078 C196612:C196614 C262148:C262150 C327684:C327686 C393220:C393222 C458756:C458758 C524292:C524294 C589828:C589830 C655364:C655366 C720900:C720902 C786436:C786438 C851972:C851974 C917508:C917510 C16:C18" xr:uid="{00000000-0002-0000-1700-000003000000}">
      <formula1>$A$45:$A$46</formula1>
    </dataValidation>
    <dataValidation type="list" allowBlank="1" showInputMessage="1" showErrorMessage="1" sqref="D16:D18" xr:uid="{00000000-0002-0000-1700-000004000000}">
      <formula1>$A$49:$A$68</formula1>
    </dataValidation>
  </dataValidations>
  <printOptions horizontalCentered="1"/>
  <pageMargins left="0.39370078740157483" right="0.39370078740157483" top="0.59055118110236227" bottom="0.47244094488188981" header="0.31496062992125984" footer="0.31496062992125984"/>
  <pageSetup paperSize="9" scale="65" orientation="landscape" cellComments="asDisplayed" r:id="rId1"/>
  <headerFooter alignWithMargins="0">
    <oddFooter>&amp;R&amp;12&amp;K01+000（令和６年１１月２９日以降に申請する訓練科から適用）</oddFooter>
  </headerFooter>
  <drawing r:id="rId2"/>
  <legacyDrawing r:id="rId3"/>
  <oleObjects>
    <mc:AlternateContent xmlns:mc="http://schemas.openxmlformats.org/markup-compatibility/2006">
      <mc:Choice Requires="x14">
        <oleObject progId="Excel.Sheet.12" shapeId="210945" r:id="rId4">
          <objectPr defaultSize="0" autoPict="0" r:id="rId5">
            <anchor moveWithCells="1">
              <from>
                <xdr:col>11</xdr:col>
                <xdr:colOff>381000</xdr:colOff>
                <xdr:row>22</xdr:row>
                <xdr:rowOff>190500</xdr:rowOff>
              </from>
              <to>
                <xdr:col>17</xdr:col>
                <xdr:colOff>190500</xdr:colOff>
                <xdr:row>29</xdr:row>
                <xdr:rowOff>0</xdr:rowOff>
              </to>
            </anchor>
          </objectPr>
        </oleObject>
      </mc:Choice>
      <mc:Fallback>
        <oleObject progId="Excel.Sheet.12" shapeId="210945" r:id="rId4"/>
      </mc:Fallback>
    </mc:AlternateContent>
  </oleObject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U56"/>
  <sheetViews>
    <sheetView view="pageBreakPreview" topLeftCell="A12" zoomScale="85" zoomScaleNormal="100" zoomScaleSheetLayoutView="85" zoomScalePageLayoutView="124" workbookViewId="0">
      <selection activeCell="C25" sqref="C25:R25"/>
    </sheetView>
  </sheetViews>
  <sheetFormatPr defaultRowHeight="14.25"/>
  <cols>
    <col min="1" max="2" width="3.625" style="81" customWidth="1"/>
    <col min="3" max="3" width="5.625" style="81" customWidth="1"/>
    <col min="4" max="4" width="3.625" style="81" customWidth="1"/>
    <col min="5" max="5" width="10.625" style="81" customWidth="1"/>
    <col min="6" max="7" width="3.625" style="81" customWidth="1"/>
    <col min="8" max="9" width="5.625" style="81" customWidth="1"/>
    <col min="10" max="10" width="3.625" style="81" customWidth="1"/>
    <col min="11" max="14" width="5.625" style="81" customWidth="1"/>
    <col min="15" max="15" width="3.625" style="81" customWidth="1"/>
    <col min="16" max="17" width="5.625" style="81" customWidth="1"/>
    <col min="18" max="18" width="8.625" style="81" customWidth="1"/>
    <col min="19" max="16384" width="9" style="81"/>
  </cols>
  <sheetData>
    <row r="1" spans="1:18" ht="18" customHeight="1">
      <c r="R1" s="503" t="s">
        <v>775</v>
      </c>
    </row>
    <row r="2" spans="1:18" ht="24.95" customHeight="1">
      <c r="A2" s="2548" t="s">
        <v>807</v>
      </c>
      <c r="B2" s="2548"/>
      <c r="C2" s="2548"/>
      <c r="D2" s="2548"/>
      <c r="E2" s="2548"/>
      <c r="F2" s="2548"/>
      <c r="G2" s="2548"/>
      <c r="H2" s="2548"/>
      <c r="I2" s="2548"/>
      <c r="J2" s="2548"/>
      <c r="K2" s="2548"/>
      <c r="L2" s="2548"/>
      <c r="M2" s="2548"/>
      <c r="N2" s="2548"/>
      <c r="O2" s="2548"/>
      <c r="P2" s="2548"/>
      <c r="Q2" s="2548"/>
      <c r="R2" s="2548"/>
    </row>
    <row r="3" spans="1:18" s="82" customFormat="1" ht="16.5" customHeight="1">
      <c r="A3" s="2561" t="s">
        <v>407</v>
      </c>
      <c r="B3" s="2561"/>
      <c r="C3" s="2561"/>
      <c r="D3" s="2561"/>
      <c r="E3" s="2552" t="str">
        <f>IF(様式1!L11="","",様式1!L11)</f>
        <v>株式会社○○○○</v>
      </c>
      <c r="F3" s="2552"/>
      <c r="G3" s="2552"/>
      <c r="H3" s="2552"/>
      <c r="I3" s="2552"/>
      <c r="K3" s="2561" t="s">
        <v>312</v>
      </c>
      <c r="L3" s="2561"/>
      <c r="M3" s="2552" t="str">
        <f>IF(様式1!G36="","",様式1!G36)</f>
        <v>ビジネスアプリケーション基礎科</v>
      </c>
      <c r="N3" s="2552"/>
      <c r="O3" s="2552"/>
      <c r="P3" s="2552"/>
      <c r="Q3" s="2552"/>
      <c r="R3" s="2552"/>
    </row>
    <row r="4" spans="1:18" ht="16.5" customHeight="1">
      <c r="A4" s="2561"/>
      <c r="B4" s="2561"/>
      <c r="C4" s="2561"/>
      <c r="D4" s="2561"/>
      <c r="E4" s="2552"/>
      <c r="F4" s="2552"/>
      <c r="G4" s="2552"/>
      <c r="H4" s="2552"/>
      <c r="I4" s="2552"/>
      <c r="J4" s="514"/>
      <c r="K4" s="2561"/>
      <c r="L4" s="2561"/>
      <c r="M4" s="2552"/>
      <c r="N4" s="2552"/>
      <c r="O4" s="2552"/>
      <c r="P4" s="2552"/>
      <c r="Q4" s="2552"/>
      <c r="R4" s="2552"/>
    </row>
    <row r="5" spans="1:18" s="84" customFormat="1" ht="23.1" customHeight="1">
      <c r="A5" s="84" t="s">
        <v>183</v>
      </c>
      <c r="B5" s="516"/>
      <c r="C5" s="516"/>
      <c r="D5" s="516"/>
      <c r="E5" s="516"/>
      <c r="F5" s="516"/>
      <c r="G5" s="516"/>
      <c r="H5" s="516"/>
      <c r="I5" s="516"/>
      <c r="J5" s="516"/>
      <c r="K5" s="516"/>
      <c r="L5" s="516"/>
      <c r="M5" s="516"/>
      <c r="N5" s="516"/>
      <c r="O5" s="516"/>
      <c r="P5" s="516"/>
      <c r="Q5" s="516"/>
    </row>
    <row r="6" spans="1:18" s="85" customFormat="1" ht="23.1" customHeight="1">
      <c r="A6" s="2543" t="s">
        <v>408</v>
      </c>
      <c r="B6" s="2543"/>
      <c r="C6" s="2543"/>
      <c r="D6" s="461" t="s">
        <v>617</v>
      </c>
      <c r="E6" s="462" t="s">
        <v>403</v>
      </c>
      <c r="F6" s="463" t="s">
        <v>24</v>
      </c>
      <c r="G6" s="2560" t="str">
        <f>IF(様式5!L5="","",様式5!L5)</f>
        <v>00 基礎分野</v>
      </c>
      <c r="H6" s="2560"/>
      <c r="I6" s="2560"/>
      <c r="J6" s="505" t="s">
        <v>46</v>
      </c>
      <c r="K6" s="461"/>
      <c r="L6" s="93" t="s">
        <v>402</v>
      </c>
      <c r="M6" s="93"/>
      <c r="N6" s="463" t="s">
        <v>24</v>
      </c>
      <c r="O6" s="2560"/>
      <c r="P6" s="2560"/>
      <c r="Q6" s="2560"/>
      <c r="R6" s="507" t="s">
        <v>46</v>
      </c>
    </row>
    <row r="7" spans="1:18" s="85" customFormat="1" ht="23.1" customHeight="1">
      <c r="A7" s="2543" t="s">
        <v>225</v>
      </c>
      <c r="B7" s="2543"/>
      <c r="C7" s="2543"/>
      <c r="D7" s="2557">
        <f>IF(様式1!F37="","",様式1!F37)</f>
        <v>46199</v>
      </c>
      <c r="E7" s="2558"/>
      <c r="F7" s="2558"/>
      <c r="G7" s="2558"/>
      <c r="H7" s="89" t="s">
        <v>52</v>
      </c>
      <c r="I7" s="2558">
        <f>IF(様式1!K37="","",様式1!K37)</f>
        <v>46290</v>
      </c>
      <c r="J7" s="2558"/>
      <c r="K7" s="2558"/>
      <c r="L7" s="2558"/>
      <c r="M7" s="2559"/>
      <c r="N7" s="2545" t="s">
        <v>409</v>
      </c>
      <c r="O7" s="2547"/>
      <c r="P7" s="2545">
        <f>IF(様式1!F38="","",様式1!F38)</f>
        <v>15</v>
      </c>
      <c r="Q7" s="2546"/>
      <c r="R7" s="94" t="s">
        <v>56</v>
      </c>
    </row>
    <row r="8" spans="1:18" s="85" customFormat="1" ht="8.1" customHeight="1">
      <c r="A8" s="86"/>
      <c r="B8" s="86"/>
      <c r="C8" s="86"/>
      <c r="D8" s="86"/>
      <c r="E8" s="86"/>
      <c r="F8" s="86"/>
      <c r="G8" s="86"/>
      <c r="H8" s="86"/>
      <c r="I8" s="86"/>
      <c r="J8" s="86"/>
      <c r="K8" s="86"/>
      <c r="L8" s="86"/>
      <c r="M8" s="86"/>
      <c r="N8" s="86"/>
      <c r="O8" s="86"/>
      <c r="P8" s="86"/>
      <c r="Q8" s="86"/>
      <c r="R8" s="86"/>
    </row>
    <row r="9" spans="1:18" s="85" customFormat="1" ht="20.100000000000001" customHeight="1">
      <c r="A9" s="87" t="s">
        <v>410</v>
      </c>
      <c r="B9" s="86"/>
      <c r="C9" s="86"/>
      <c r="D9" s="86"/>
      <c r="E9" s="86"/>
      <c r="F9" s="86"/>
      <c r="G9" s="86"/>
      <c r="H9" s="86"/>
      <c r="I9" s="86"/>
      <c r="J9" s="86"/>
      <c r="K9" s="86"/>
      <c r="L9" s="86"/>
      <c r="M9" s="86"/>
      <c r="N9" s="86"/>
      <c r="O9" s="86"/>
      <c r="P9" s="86"/>
      <c r="Q9" s="86"/>
      <c r="R9" s="86"/>
    </row>
    <row r="10" spans="1:18" s="85" customFormat="1" ht="20.100000000000001" customHeight="1">
      <c r="A10" s="88" t="s">
        <v>411</v>
      </c>
      <c r="B10" s="89"/>
      <c r="C10" s="89"/>
      <c r="D10" s="89"/>
      <c r="E10" s="89"/>
      <c r="F10" s="89"/>
      <c r="G10" s="89"/>
      <c r="H10" s="89"/>
      <c r="I10" s="89"/>
      <c r="J10" s="89"/>
      <c r="K10" s="89"/>
      <c r="L10" s="89"/>
      <c r="M10" s="89"/>
      <c r="N10" s="89"/>
      <c r="O10" s="89"/>
      <c r="P10" s="89"/>
      <c r="Q10" s="89"/>
      <c r="R10" s="460"/>
    </row>
    <row r="11" spans="1:18" s="85" customFormat="1" ht="35.1" customHeight="1">
      <c r="A11" s="2524"/>
      <c r="B11" s="2526" t="s">
        <v>1134</v>
      </c>
      <c r="C11" s="2527"/>
      <c r="D11" s="2527"/>
      <c r="E11" s="2527"/>
      <c r="F11" s="2527"/>
      <c r="G11" s="2527"/>
      <c r="H11" s="2527"/>
      <c r="I11" s="2527"/>
      <c r="J11" s="2527"/>
      <c r="K11" s="2527"/>
      <c r="L11" s="2527"/>
      <c r="M11" s="2527"/>
      <c r="N11" s="2527"/>
      <c r="O11" s="2527"/>
      <c r="P11" s="2527"/>
      <c r="Q11" s="2527"/>
      <c r="R11" s="2528"/>
    </row>
    <row r="12" spans="1:18" s="85" customFormat="1" ht="328.5" customHeight="1">
      <c r="A12" s="2525"/>
      <c r="B12" s="2554"/>
      <c r="C12" s="2555"/>
      <c r="D12" s="2555"/>
      <c r="E12" s="2555"/>
      <c r="F12" s="2555"/>
      <c r="G12" s="2555"/>
      <c r="H12" s="2555"/>
      <c r="I12" s="2555"/>
      <c r="J12" s="2555"/>
      <c r="K12" s="2555"/>
      <c r="L12" s="2555"/>
      <c r="M12" s="2555"/>
      <c r="N12" s="2555"/>
      <c r="O12" s="2555"/>
      <c r="P12" s="2555"/>
      <c r="Q12" s="2555"/>
      <c r="R12" s="2556"/>
    </row>
    <row r="13" spans="1:18" s="85" customFormat="1" ht="8.1" customHeight="1">
      <c r="A13" s="90"/>
      <c r="C13" s="87"/>
      <c r="D13" s="87"/>
      <c r="E13" s="87"/>
      <c r="F13" s="87"/>
      <c r="G13" s="86"/>
      <c r="H13" s="86"/>
      <c r="I13" s="86"/>
      <c r="J13" s="86"/>
      <c r="K13" s="86"/>
      <c r="L13" s="86"/>
      <c r="M13" s="86"/>
      <c r="N13" s="86"/>
      <c r="O13" s="86"/>
      <c r="P13" s="86"/>
      <c r="Q13" s="86"/>
      <c r="R13" s="86"/>
    </row>
    <row r="14" spans="1:18" s="85" customFormat="1" ht="23.1" customHeight="1">
      <c r="A14" s="85" t="s">
        <v>414</v>
      </c>
      <c r="B14" s="86"/>
      <c r="C14" s="86"/>
      <c r="D14" s="86"/>
      <c r="E14" s="86"/>
      <c r="F14" s="86"/>
      <c r="G14" s="86"/>
      <c r="H14" s="86"/>
      <c r="I14" s="86"/>
      <c r="J14" s="86"/>
      <c r="K14" s="86"/>
      <c r="L14" s="86"/>
      <c r="M14" s="86"/>
      <c r="N14" s="86"/>
      <c r="O14" s="86"/>
      <c r="P14" s="86"/>
      <c r="Q14" s="86"/>
      <c r="R14" s="86"/>
    </row>
    <row r="15" spans="1:18" s="85" customFormat="1" ht="23.1" customHeight="1">
      <c r="A15" s="517" t="s">
        <v>415</v>
      </c>
      <c r="B15" s="518"/>
      <c r="C15" s="518"/>
      <c r="D15" s="518"/>
      <c r="E15" s="518"/>
      <c r="F15" s="518"/>
      <c r="G15" s="518"/>
      <c r="H15" s="518"/>
      <c r="I15" s="96"/>
      <c r="J15" s="518"/>
      <c r="K15" s="518"/>
      <c r="L15" s="518"/>
      <c r="M15" s="518"/>
      <c r="N15" s="518"/>
      <c r="O15" s="518"/>
      <c r="P15" s="518"/>
      <c r="Q15" s="518"/>
      <c r="R15" s="519"/>
    </row>
    <row r="16" spans="1:18" s="85" customFormat="1" ht="23.1" customHeight="1">
      <c r="A16" s="101"/>
      <c r="B16" s="226"/>
      <c r="C16" s="2532" t="s">
        <v>517</v>
      </c>
      <c r="D16" s="2533"/>
      <c r="E16" s="2533"/>
      <c r="F16" s="2533"/>
      <c r="G16" s="2533"/>
      <c r="H16" s="2533"/>
      <c r="I16" s="2533"/>
      <c r="J16" s="2533"/>
      <c r="K16" s="2533"/>
      <c r="L16" s="2533"/>
      <c r="M16" s="2533"/>
      <c r="N16" s="2533"/>
      <c r="O16" s="2533"/>
      <c r="P16" s="2533"/>
      <c r="Q16" s="2533"/>
      <c r="R16" s="2534"/>
    </row>
    <row r="17" spans="1:21" s="85" customFormat="1" ht="23.1" customHeight="1">
      <c r="A17" s="101"/>
      <c r="B17" s="226"/>
      <c r="C17" s="2532" t="s">
        <v>949</v>
      </c>
      <c r="D17" s="2533"/>
      <c r="E17" s="2533"/>
      <c r="F17" s="2533"/>
      <c r="G17" s="2533"/>
      <c r="H17" s="2533"/>
      <c r="I17" s="2533"/>
      <c r="J17" s="2533"/>
      <c r="K17" s="2533"/>
      <c r="L17" s="2533"/>
      <c r="M17" s="2533"/>
      <c r="N17" s="2533"/>
      <c r="O17" s="2533"/>
      <c r="P17" s="2533"/>
      <c r="Q17" s="2533"/>
      <c r="R17" s="2534"/>
    </row>
    <row r="18" spans="1:21" s="85" customFormat="1" ht="32.25" customHeight="1">
      <c r="A18" s="2535" t="s">
        <v>944</v>
      </c>
      <c r="B18" s="2536"/>
      <c r="C18" s="2536"/>
      <c r="D18" s="2536"/>
      <c r="E18" s="2536"/>
      <c r="F18" s="2536"/>
      <c r="G18" s="2536"/>
      <c r="H18" s="2536"/>
      <c r="I18" s="2536"/>
      <c r="J18" s="2536"/>
      <c r="K18" s="2536"/>
      <c r="L18" s="2536"/>
      <c r="M18" s="2536"/>
      <c r="N18" s="2536"/>
      <c r="O18" s="2536"/>
      <c r="P18" s="2536"/>
      <c r="Q18" s="2536"/>
      <c r="R18" s="2537"/>
      <c r="S18" s="101"/>
    </row>
    <row r="19" spans="1:21" s="95" customFormat="1" ht="30" customHeight="1">
      <c r="A19" s="509"/>
      <c r="B19" s="466"/>
      <c r="C19" s="2521" t="s">
        <v>862</v>
      </c>
      <c r="D19" s="2522"/>
      <c r="E19" s="2522"/>
      <c r="F19" s="2522"/>
      <c r="G19" s="2522"/>
      <c r="H19" s="2522"/>
      <c r="I19" s="2522"/>
      <c r="J19" s="2522"/>
      <c r="K19" s="2522"/>
      <c r="L19" s="2522"/>
      <c r="M19" s="2522"/>
      <c r="N19" s="2522"/>
      <c r="O19" s="2522"/>
      <c r="P19" s="2522"/>
      <c r="Q19" s="2522"/>
      <c r="R19" s="2523"/>
      <c r="S19" s="101"/>
      <c r="T19" s="85"/>
      <c r="U19" s="85"/>
    </row>
    <row r="20" spans="1:21" s="85" customFormat="1" ht="35.1" customHeight="1">
      <c r="A20" s="2535" t="s">
        <v>945</v>
      </c>
      <c r="B20" s="2536"/>
      <c r="C20" s="2536"/>
      <c r="D20" s="2536"/>
      <c r="E20" s="2536"/>
      <c r="F20" s="2536"/>
      <c r="G20" s="2536"/>
      <c r="H20" s="2536"/>
      <c r="I20" s="2536"/>
      <c r="J20" s="2536"/>
      <c r="K20" s="2536"/>
      <c r="L20" s="2536"/>
      <c r="M20" s="2536"/>
      <c r="N20" s="2536"/>
      <c r="O20" s="2536"/>
      <c r="P20" s="2536"/>
      <c r="Q20" s="2536"/>
      <c r="R20" s="2537"/>
      <c r="S20" s="101"/>
    </row>
    <row r="21" spans="1:21" s="85" customFormat="1" ht="28.5" customHeight="1">
      <c r="A21" s="188"/>
      <c r="B21" s="226"/>
      <c r="C21" s="2521" t="s">
        <v>1133</v>
      </c>
      <c r="D21" s="2522"/>
      <c r="E21" s="2522"/>
      <c r="F21" s="2522"/>
      <c r="G21" s="2522"/>
      <c r="H21" s="2522"/>
      <c r="I21" s="2522"/>
      <c r="J21" s="2522"/>
      <c r="K21" s="2522"/>
      <c r="L21" s="2522"/>
      <c r="M21" s="2522"/>
      <c r="N21" s="2522"/>
      <c r="O21" s="2522"/>
      <c r="P21" s="2522"/>
      <c r="Q21" s="2522"/>
      <c r="R21" s="2523"/>
      <c r="S21" s="101"/>
    </row>
    <row r="22" spans="1:21" s="85" customFormat="1" ht="15.75" customHeight="1">
      <c r="A22" s="2538"/>
      <c r="B22" s="2538"/>
      <c r="C22" s="2538"/>
      <c r="D22" s="2538"/>
      <c r="E22" s="2538"/>
      <c r="F22" s="2538"/>
      <c r="G22" s="2538"/>
      <c r="H22" s="2538"/>
      <c r="I22" s="2538"/>
      <c r="J22" s="2538"/>
      <c r="K22" s="2538"/>
      <c r="L22" s="2538"/>
      <c r="M22" s="2538"/>
      <c r="N22" s="2538"/>
      <c r="O22" s="2538"/>
      <c r="P22" s="2538"/>
      <c r="Q22" s="2538"/>
      <c r="R22" s="2538"/>
    </row>
    <row r="23" spans="1:21" s="85" customFormat="1" ht="28.5" customHeight="1">
      <c r="A23" s="2539" t="s">
        <v>1127</v>
      </c>
      <c r="B23" s="2539"/>
      <c r="C23" s="2539"/>
      <c r="D23" s="2539"/>
      <c r="E23" s="2539"/>
      <c r="F23" s="2539"/>
      <c r="G23" s="2539"/>
      <c r="H23" s="2539"/>
      <c r="I23" s="2539"/>
      <c r="J23" s="2539"/>
      <c r="K23" s="2539"/>
      <c r="L23" s="2539"/>
      <c r="M23" s="2539"/>
      <c r="N23" s="2539"/>
      <c r="O23" s="2539"/>
      <c r="P23" s="2539"/>
      <c r="Q23" s="2539"/>
      <c r="R23" s="2539"/>
    </row>
    <row r="24" spans="1:21" s="85" customFormat="1" ht="35.1" customHeight="1">
      <c r="A24" s="2540" t="s">
        <v>1126</v>
      </c>
      <c r="B24" s="2541"/>
      <c r="C24" s="2541"/>
      <c r="D24" s="2541"/>
      <c r="E24" s="2541"/>
      <c r="F24" s="2541"/>
      <c r="G24" s="2541"/>
      <c r="H24" s="2541"/>
      <c r="I24" s="2541"/>
      <c r="J24" s="2541"/>
      <c r="K24" s="2541"/>
      <c r="L24" s="2541"/>
      <c r="M24" s="2541"/>
      <c r="N24" s="2541"/>
      <c r="O24" s="2541"/>
      <c r="P24" s="2541"/>
      <c r="Q24" s="2541"/>
      <c r="R24" s="2542"/>
      <c r="S24" s="101"/>
    </row>
    <row r="25" spans="1:21" s="85" customFormat="1" ht="28.5" customHeight="1">
      <c r="A25" s="188"/>
      <c r="B25" s="520"/>
      <c r="C25" s="2551" t="s">
        <v>1092</v>
      </c>
      <c r="D25" s="2552"/>
      <c r="E25" s="2552"/>
      <c r="F25" s="2552"/>
      <c r="G25" s="2552"/>
      <c r="H25" s="2552"/>
      <c r="I25" s="2552"/>
      <c r="J25" s="2552"/>
      <c r="K25" s="2552"/>
      <c r="L25" s="2552"/>
      <c r="M25" s="2552"/>
      <c r="N25" s="2552"/>
      <c r="O25" s="2552"/>
      <c r="P25" s="2552"/>
      <c r="Q25" s="2552"/>
      <c r="R25" s="2553"/>
      <c r="S25" s="101"/>
    </row>
    <row r="26" spans="1:21" s="105" customFormat="1" ht="12.95" customHeight="1">
      <c r="A26" s="510" t="s">
        <v>736</v>
      </c>
      <c r="C26" s="511"/>
      <c r="D26" s="511"/>
      <c r="E26" s="511"/>
      <c r="F26" s="511"/>
      <c r="G26" s="511"/>
      <c r="H26" s="511"/>
      <c r="I26" s="511"/>
      <c r="J26" s="511"/>
      <c r="K26" s="511"/>
      <c r="N26" s="511"/>
      <c r="P26" s="512"/>
      <c r="Q26" s="106"/>
      <c r="R26" s="106"/>
      <c r="S26" s="106"/>
      <c r="T26" s="106"/>
      <c r="U26" s="106"/>
    </row>
    <row r="27" spans="1:21" ht="18" customHeight="1">
      <c r="R27" s="503" t="s">
        <v>775</v>
      </c>
      <c r="S27" s="85"/>
      <c r="T27" s="85"/>
      <c r="U27" s="85"/>
    </row>
    <row r="28" spans="1:21" ht="24.95" customHeight="1">
      <c r="A28" s="2548" t="s">
        <v>807</v>
      </c>
      <c r="B28" s="2548"/>
      <c r="C28" s="2548"/>
      <c r="D28" s="2548"/>
      <c r="E28" s="2548"/>
      <c r="F28" s="2548"/>
      <c r="G28" s="2548"/>
      <c r="H28" s="2548"/>
      <c r="I28" s="2548"/>
      <c r="J28" s="2548"/>
      <c r="K28" s="2548"/>
      <c r="L28" s="2548"/>
      <c r="M28" s="2548"/>
      <c r="N28" s="2548"/>
      <c r="O28" s="2548"/>
      <c r="P28" s="2548"/>
      <c r="Q28" s="2548"/>
      <c r="R28" s="2548"/>
    </row>
    <row r="29" spans="1:21" s="82" customFormat="1" ht="20.100000000000001" customHeight="1">
      <c r="A29" s="2549" t="s">
        <v>407</v>
      </c>
      <c r="B29" s="2549"/>
      <c r="C29" s="2549"/>
      <c r="D29" s="2549"/>
      <c r="E29" s="2550"/>
      <c r="F29" s="2550"/>
      <c r="G29" s="2550"/>
      <c r="H29" s="2550"/>
      <c r="I29" s="2550"/>
      <c r="K29" s="83" t="s">
        <v>312</v>
      </c>
      <c r="L29" s="83"/>
      <c r="M29" s="2550"/>
      <c r="N29" s="2550"/>
      <c r="O29" s="2550"/>
      <c r="P29" s="2550"/>
      <c r="Q29" s="2550"/>
      <c r="R29" s="2550"/>
    </row>
    <row r="30" spans="1:21" ht="8.1" customHeight="1">
      <c r="B30" s="514"/>
      <c r="C30" s="514"/>
      <c r="D30" s="514"/>
      <c r="E30" s="514"/>
      <c r="F30" s="514"/>
      <c r="G30" s="514"/>
      <c r="H30" s="514"/>
      <c r="I30" s="514"/>
      <c r="J30" s="514"/>
      <c r="K30" s="514"/>
      <c r="L30" s="514"/>
      <c r="M30" s="514"/>
      <c r="N30" s="514"/>
      <c r="O30" s="514"/>
      <c r="P30" s="514"/>
      <c r="Q30" s="514"/>
    </row>
    <row r="31" spans="1:21" s="84" customFormat="1" ht="23.1" customHeight="1">
      <c r="A31" s="84" t="s">
        <v>183</v>
      </c>
      <c r="B31" s="516"/>
      <c r="C31" s="516"/>
      <c r="D31" s="516"/>
      <c r="E31" s="516"/>
      <c r="F31" s="516"/>
      <c r="G31" s="516"/>
      <c r="H31" s="516"/>
      <c r="I31" s="516"/>
      <c r="J31" s="516"/>
      <c r="K31" s="516"/>
      <c r="L31" s="516"/>
      <c r="M31" s="516"/>
      <c r="N31" s="516"/>
      <c r="O31" s="516"/>
      <c r="P31" s="516"/>
      <c r="Q31" s="516"/>
    </row>
    <row r="32" spans="1:21" s="85" customFormat="1" ht="23.1" customHeight="1">
      <c r="A32" s="2543" t="s">
        <v>408</v>
      </c>
      <c r="B32" s="2543"/>
      <c r="C32" s="2543"/>
      <c r="D32" s="461"/>
      <c r="E32" s="462" t="s">
        <v>403</v>
      </c>
      <c r="F32" s="463" t="s">
        <v>24</v>
      </c>
      <c r="G32" s="2544"/>
      <c r="H32" s="2544"/>
      <c r="I32" s="2544"/>
      <c r="J32" s="505" t="s">
        <v>46</v>
      </c>
      <c r="K32" s="461"/>
      <c r="L32" s="93" t="s">
        <v>402</v>
      </c>
      <c r="M32" s="93"/>
      <c r="N32" s="463" t="s">
        <v>24</v>
      </c>
      <c r="O32" s="2544"/>
      <c r="P32" s="2544"/>
      <c r="Q32" s="2544"/>
      <c r="R32" s="507" t="s">
        <v>46</v>
      </c>
    </row>
    <row r="33" spans="1:21" s="85" customFormat="1" ht="23.1" customHeight="1">
      <c r="A33" s="2543" t="s">
        <v>225</v>
      </c>
      <c r="B33" s="2543"/>
      <c r="C33" s="2543"/>
      <c r="D33" s="2545"/>
      <c r="E33" s="2546"/>
      <c r="F33" s="2546"/>
      <c r="G33" s="2546"/>
      <c r="H33" s="89" t="s">
        <v>52</v>
      </c>
      <c r="I33" s="2546"/>
      <c r="J33" s="2546"/>
      <c r="K33" s="2546"/>
      <c r="L33" s="2546"/>
      <c r="M33" s="2547"/>
      <c r="N33" s="2545" t="s">
        <v>409</v>
      </c>
      <c r="O33" s="2547"/>
      <c r="P33" s="2545"/>
      <c r="Q33" s="2546"/>
      <c r="R33" s="94" t="s">
        <v>56</v>
      </c>
    </row>
    <row r="34" spans="1:21" s="85" customFormat="1" ht="8.1" customHeight="1">
      <c r="A34" s="86"/>
      <c r="B34" s="86"/>
      <c r="C34" s="86"/>
      <c r="D34" s="86"/>
      <c r="E34" s="86"/>
      <c r="F34" s="86"/>
      <c r="G34" s="86"/>
      <c r="H34" s="86"/>
      <c r="I34" s="86"/>
      <c r="J34" s="86"/>
      <c r="K34" s="86"/>
      <c r="L34" s="86"/>
      <c r="M34" s="86"/>
      <c r="N34" s="86"/>
      <c r="O34" s="86"/>
      <c r="P34" s="86"/>
      <c r="Q34" s="86"/>
      <c r="R34" s="86"/>
    </row>
    <row r="35" spans="1:21" s="85" customFormat="1" ht="20.100000000000001" customHeight="1">
      <c r="A35" s="87" t="s">
        <v>410</v>
      </c>
      <c r="B35" s="86"/>
      <c r="C35" s="86"/>
      <c r="D35" s="86"/>
      <c r="E35" s="86"/>
      <c r="F35" s="86"/>
      <c r="G35" s="86"/>
      <c r="H35" s="86"/>
      <c r="I35" s="86"/>
      <c r="J35" s="86"/>
      <c r="K35" s="86"/>
      <c r="L35" s="86"/>
      <c r="M35" s="86"/>
      <c r="N35" s="86"/>
      <c r="O35" s="86"/>
      <c r="P35" s="86"/>
      <c r="Q35" s="86"/>
      <c r="R35" s="86"/>
    </row>
    <row r="36" spans="1:21" s="85" customFormat="1" ht="20.100000000000001" customHeight="1">
      <c r="A36" s="88" t="s">
        <v>411</v>
      </c>
      <c r="B36" s="89"/>
      <c r="C36" s="89"/>
      <c r="D36" s="89"/>
      <c r="E36" s="89"/>
      <c r="F36" s="89"/>
      <c r="G36" s="89"/>
      <c r="H36" s="89"/>
      <c r="I36" s="89"/>
      <c r="J36" s="89"/>
      <c r="K36" s="89"/>
      <c r="L36" s="89"/>
      <c r="M36" s="89"/>
      <c r="N36" s="89"/>
      <c r="O36" s="89"/>
      <c r="P36" s="89"/>
      <c r="Q36" s="89"/>
      <c r="R36" s="460"/>
    </row>
    <row r="37" spans="1:21" s="85" customFormat="1" ht="35.1" customHeight="1">
      <c r="A37" s="2524"/>
      <c r="B37" s="2526" t="s">
        <v>1134</v>
      </c>
      <c r="C37" s="2527"/>
      <c r="D37" s="2527"/>
      <c r="E37" s="2527"/>
      <c r="F37" s="2527"/>
      <c r="G37" s="2527"/>
      <c r="H37" s="2527"/>
      <c r="I37" s="2527"/>
      <c r="J37" s="2527"/>
      <c r="K37" s="2527"/>
      <c r="L37" s="2527"/>
      <c r="M37" s="2527"/>
      <c r="N37" s="2527"/>
      <c r="O37" s="2527"/>
      <c r="P37" s="2527"/>
      <c r="Q37" s="2527"/>
      <c r="R37" s="2528"/>
    </row>
    <row r="38" spans="1:21" s="85" customFormat="1" ht="328.5" customHeight="1">
      <c r="A38" s="2525"/>
      <c r="B38" s="2529"/>
      <c r="C38" s="2530"/>
      <c r="D38" s="2530"/>
      <c r="E38" s="2530"/>
      <c r="F38" s="2530"/>
      <c r="G38" s="2530"/>
      <c r="H38" s="2530"/>
      <c r="I38" s="2530"/>
      <c r="J38" s="2530"/>
      <c r="K38" s="2530"/>
      <c r="L38" s="2530"/>
      <c r="M38" s="2530"/>
      <c r="N38" s="2530"/>
      <c r="O38" s="2530"/>
      <c r="P38" s="2530"/>
      <c r="Q38" s="2530"/>
      <c r="R38" s="2531"/>
    </row>
    <row r="39" spans="1:21" s="85" customFormat="1" ht="8.1" customHeight="1">
      <c r="A39" s="90"/>
      <c r="C39" s="87"/>
      <c r="D39" s="87"/>
      <c r="E39" s="87"/>
      <c r="F39" s="87"/>
      <c r="G39" s="86"/>
      <c r="H39" s="86"/>
      <c r="I39" s="86"/>
      <c r="J39" s="86"/>
      <c r="K39" s="86"/>
      <c r="L39" s="86"/>
      <c r="M39" s="86"/>
      <c r="N39" s="86"/>
      <c r="O39" s="86"/>
      <c r="P39" s="86"/>
      <c r="Q39" s="86"/>
      <c r="R39" s="86"/>
    </row>
    <row r="40" spans="1:21" s="85" customFormat="1" ht="23.1" customHeight="1">
      <c r="A40" s="85" t="s">
        <v>414</v>
      </c>
      <c r="B40" s="86"/>
      <c r="C40" s="86"/>
      <c r="D40" s="86"/>
      <c r="E40" s="86"/>
      <c r="F40" s="86"/>
      <c r="G40" s="86"/>
      <c r="H40" s="86"/>
      <c r="I40" s="86"/>
      <c r="J40" s="86"/>
      <c r="K40" s="86"/>
      <c r="L40" s="86"/>
      <c r="M40" s="86"/>
      <c r="N40" s="86"/>
      <c r="O40" s="86"/>
      <c r="P40" s="86"/>
      <c r="Q40" s="86"/>
      <c r="R40" s="86"/>
    </row>
    <row r="41" spans="1:21" s="85" customFormat="1" ht="23.1" customHeight="1">
      <c r="A41" s="517" t="s">
        <v>415</v>
      </c>
      <c r="B41" s="518"/>
      <c r="C41" s="518"/>
      <c r="D41" s="518"/>
      <c r="E41" s="518"/>
      <c r="F41" s="518"/>
      <c r="G41" s="518"/>
      <c r="H41" s="518"/>
      <c r="I41" s="96"/>
      <c r="J41" s="518"/>
      <c r="K41" s="518"/>
      <c r="L41" s="518"/>
      <c r="M41" s="518"/>
      <c r="N41" s="518"/>
      <c r="O41" s="518"/>
      <c r="P41" s="518"/>
      <c r="Q41" s="518"/>
      <c r="R41" s="519"/>
    </row>
    <row r="42" spans="1:21" s="85" customFormat="1" ht="23.1" customHeight="1">
      <c r="A42" s="101"/>
      <c r="B42" s="459"/>
      <c r="C42" s="2532" t="s">
        <v>517</v>
      </c>
      <c r="D42" s="2533"/>
      <c r="E42" s="2533"/>
      <c r="F42" s="2533"/>
      <c r="G42" s="2533"/>
      <c r="H42" s="2533"/>
      <c r="I42" s="2533"/>
      <c r="J42" s="2533"/>
      <c r="K42" s="2533"/>
      <c r="L42" s="2533"/>
      <c r="M42" s="2533"/>
      <c r="N42" s="2533"/>
      <c r="O42" s="2533"/>
      <c r="P42" s="2533"/>
      <c r="Q42" s="2533"/>
      <c r="R42" s="2534"/>
    </row>
    <row r="43" spans="1:21" s="85" customFormat="1" ht="23.1" customHeight="1">
      <c r="A43" s="101"/>
      <c r="B43" s="459"/>
      <c r="C43" s="2532" t="s">
        <v>949</v>
      </c>
      <c r="D43" s="2533"/>
      <c r="E43" s="2533"/>
      <c r="F43" s="2533"/>
      <c r="G43" s="2533"/>
      <c r="H43" s="2533"/>
      <c r="I43" s="2533"/>
      <c r="J43" s="2533"/>
      <c r="K43" s="2533"/>
      <c r="L43" s="2533"/>
      <c r="M43" s="2533"/>
      <c r="N43" s="2533"/>
      <c r="O43" s="2533"/>
      <c r="P43" s="2533"/>
      <c r="Q43" s="2533"/>
      <c r="R43" s="2534"/>
    </row>
    <row r="44" spans="1:21" s="85" customFormat="1" ht="39.950000000000003" customHeight="1">
      <c r="A44" s="2535" t="s">
        <v>944</v>
      </c>
      <c r="B44" s="2536"/>
      <c r="C44" s="2536"/>
      <c r="D44" s="2536"/>
      <c r="E44" s="2536"/>
      <c r="F44" s="2536"/>
      <c r="G44" s="2536"/>
      <c r="H44" s="2536"/>
      <c r="I44" s="2536"/>
      <c r="J44" s="2536"/>
      <c r="K44" s="2536"/>
      <c r="L44" s="2536"/>
      <c r="M44" s="2536"/>
      <c r="N44" s="2536"/>
      <c r="O44" s="2536"/>
      <c r="P44" s="2536"/>
      <c r="Q44" s="2536"/>
      <c r="R44" s="2537"/>
    </row>
    <row r="45" spans="1:21" s="95" customFormat="1" ht="30" customHeight="1">
      <c r="A45" s="509"/>
      <c r="B45" s="461"/>
      <c r="C45" s="2521" t="s">
        <v>862</v>
      </c>
      <c r="D45" s="2522"/>
      <c r="E45" s="2522"/>
      <c r="F45" s="2522"/>
      <c r="G45" s="2522"/>
      <c r="H45" s="2522"/>
      <c r="I45" s="2522"/>
      <c r="J45" s="2522"/>
      <c r="K45" s="2522"/>
      <c r="L45" s="2522"/>
      <c r="M45" s="2522"/>
      <c r="N45" s="2522"/>
      <c r="O45" s="2522"/>
      <c r="P45" s="2522"/>
      <c r="Q45" s="2522"/>
      <c r="R45" s="2523"/>
      <c r="S45" s="85"/>
      <c r="T45" s="85"/>
      <c r="U45" s="85"/>
    </row>
    <row r="46" spans="1:21" s="85" customFormat="1" ht="35.1" customHeight="1">
      <c r="A46" s="2535" t="s">
        <v>945</v>
      </c>
      <c r="B46" s="2536"/>
      <c r="C46" s="2536"/>
      <c r="D46" s="2536"/>
      <c r="E46" s="2536"/>
      <c r="F46" s="2536"/>
      <c r="G46" s="2536"/>
      <c r="H46" s="2536"/>
      <c r="I46" s="2536"/>
      <c r="J46" s="2536"/>
      <c r="K46" s="2536"/>
      <c r="L46" s="2536"/>
      <c r="M46" s="2536"/>
      <c r="N46" s="2536"/>
      <c r="O46" s="2536"/>
      <c r="P46" s="2536"/>
      <c r="Q46" s="2536"/>
      <c r="R46" s="2537"/>
    </row>
    <row r="47" spans="1:21" s="85" customFormat="1" ht="28.5" customHeight="1">
      <c r="A47" s="188"/>
      <c r="B47" s="459"/>
      <c r="C47" s="2521" t="s">
        <v>1133</v>
      </c>
      <c r="D47" s="2522"/>
      <c r="E47" s="2522"/>
      <c r="F47" s="2522"/>
      <c r="G47" s="2522"/>
      <c r="H47" s="2522"/>
      <c r="I47" s="2522"/>
      <c r="J47" s="2522"/>
      <c r="K47" s="2522"/>
      <c r="L47" s="2522"/>
      <c r="M47" s="2522"/>
      <c r="N47" s="2522"/>
      <c r="O47" s="2522"/>
      <c r="P47" s="2522"/>
      <c r="Q47" s="2522"/>
      <c r="R47" s="2523"/>
    </row>
    <row r="48" spans="1:21" s="85" customFormat="1" ht="15.75" customHeight="1">
      <c r="A48" s="2538"/>
      <c r="B48" s="2538"/>
      <c r="C48" s="2538"/>
      <c r="D48" s="2538"/>
      <c r="E48" s="2538"/>
      <c r="F48" s="2538"/>
      <c r="G48" s="2538"/>
      <c r="H48" s="2538"/>
      <c r="I48" s="2538"/>
      <c r="J48" s="2538"/>
      <c r="K48" s="2538"/>
      <c r="L48" s="2538"/>
      <c r="M48" s="2538"/>
      <c r="N48" s="2538"/>
      <c r="O48" s="2538"/>
      <c r="P48" s="2538"/>
      <c r="Q48" s="2538"/>
      <c r="R48" s="2538"/>
    </row>
    <row r="49" spans="1:21" s="85" customFormat="1" ht="20.25" customHeight="1">
      <c r="A49" s="2539" t="s">
        <v>1127</v>
      </c>
      <c r="B49" s="2539"/>
      <c r="C49" s="2539"/>
      <c r="D49" s="2539"/>
      <c r="E49" s="2539"/>
      <c r="F49" s="2539"/>
      <c r="G49" s="2539"/>
      <c r="H49" s="2539"/>
      <c r="I49" s="2539"/>
      <c r="J49" s="2539"/>
      <c r="K49" s="2539"/>
      <c r="L49" s="2539"/>
      <c r="M49" s="2539"/>
      <c r="N49" s="2539"/>
      <c r="O49" s="2539"/>
      <c r="P49" s="2539"/>
      <c r="Q49" s="2539"/>
      <c r="R49" s="2539"/>
    </row>
    <row r="50" spans="1:21" s="85" customFormat="1" ht="35.1" customHeight="1">
      <c r="A50" s="2540" t="s">
        <v>1126</v>
      </c>
      <c r="B50" s="2541"/>
      <c r="C50" s="2541"/>
      <c r="D50" s="2541"/>
      <c r="E50" s="2541"/>
      <c r="F50" s="2541"/>
      <c r="G50" s="2541"/>
      <c r="H50" s="2541"/>
      <c r="I50" s="2541"/>
      <c r="J50" s="2541"/>
      <c r="K50" s="2541"/>
      <c r="L50" s="2541"/>
      <c r="M50" s="2541"/>
      <c r="N50" s="2541"/>
      <c r="O50" s="2541"/>
      <c r="P50" s="2541"/>
      <c r="Q50" s="2541"/>
      <c r="R50" s="2542"/>
      <c r="S50" s="101"/>
    </row>
    <row r="51" spans="1:21" s="85" customFormat="1" ht="28.5" customHeight="1">
      <c r="A51" s="188"/>
      <c r="B51" s="226"/>
      <c r="C51" s="2521" t="s">
        <v>1092</v>
      </c>
      <c r="D51" s="2522"/>
      <c r="E51" s="2522"/>
      <c r="F51" s="2522"/>
      <c r="G51" s="2522"/>
      <c r="H51" s="2522"/>
      <c r="I51" s="2522"/>
      <c r="J51" s="2522"/>
      <c r="K51" s="2522"/>
      <c r="L51" s="2522"/>
      <c r="M51" s="2522"/>
      <c r="N51" s="2522"/>
      <c r="O51" s="2522"/>
      <c r="P51" s="2522"/>
      <c r="Q51" s="2522"/>
      <c r="R51" s="2523"/>
      <c r="S51" s="101"/>
    </row>
    <row r="52" spans="1:21" s="105" customFormat="1" ht="12.95" customHeight="1">
      <c r="A52" s="510" t="s">
        <v>736</v>
      </c>
      <c r="C52" s="511"/>
      <c r="D52" s="511"/>
      <c r="E52" s="511"/>
      <c r="F52" s="511"/>
      <c r="G52" s="511"/>
      <c r="H52" s="511"/>
      <c r="I52" s="511"/>
      <c r="J52" s="511"/>
      <c r="K52" s="511"/>
      <c r="N52" s="511"/>
      <c r="P52" s="512"/>
      <c r="Q52" s="106"/>
      <c r="R52" s="106"/>
      <c r="S52" s="106"/>
      <c r="T52" s="106"/>
      <c r="U52" s="106"/>
    </row>
    <row r="53" spans="1:21">
      <c r="C53" s="515"/>
      <c r="D53" s="515"/>
    </row>
    <row r="54" spans="1:21">
      <c r="C54" s="515"/>
      <c r="D54" s="515"/>
    </row>
    <row r="55" spans="1:21">
      <c r="C55" s="515"/>
      <c r="D55" s="515"/>
    </row>
    <row r="56" spans="1:21">
      <c r="C56" s="515"/>
      <c r="D56" s="515"/>
    </row>
  </sheetData>
  <mergeCells count="51">
    <mergeCell ref="A6:C6"/>
    <mergeCell ref="G6:I6"/>
    <mergeCell ref="O6:Q6"/>
    <mergeCell ref="A2:R2"/>
    <mergeCell ref="A3:D4"/>
    <mergeCell ref="E3:I4"/>
    <mergeCell ref="K3:L4"/>
    <mergeCell ref="M3:R4"/>
    <mergeCell ref="A7:C7"/>
    <mergeCell ref="D7:G7"/>
    <mergeCell ref="I7:M7"/>
    <mergeCell ref="N7:O7"/>
    <mergeCell ref="P7:Q7"/>
    <mergeCell ref="A18:R18"/>
    <mergeCell ref="C19:R19"/>
    <mergeCell ref="A20:R20"/>
    <mergeCell ref="A11:A12"/>
    <mergeCell ref="B11:R11"/>
    <mergeCell ref="B12:R12"/>
    <mergeCell ref="C16:R16"/>
    <mergeCell ref="C17:R17"/>
    <mergeCell ref="C21:R21"/>
    <mergeCell ref="A28:R28"/>
    <mergeCell ref="A29:D29"/>
    <mergeCell ref="E29:I29"/>
    <mergeCell ref="M29:R29"/>
    <mergeCell ref="A24:R24"/>
    <mergeCell ref="C25:R25"/>
    <mergeCell ref="A22:R22"/>
    <mergeCell ref="A23:R23"/>
    <mergeCell ref="A32:C32"/>
    <mergeCell ref="G32:I32"/>
    <mergeCell ref="O32:Q32"/>
    <mergeCell ref="A33:C33"/>
    <mergeCell ref="D33:G33"/>
    <mergeCell ref="I33:M33"/>
    <mergeCell ref="N33:O33"/>
    <mergeCell ref="P33:Q33"/>
    <mergeCell ref="C51:R51"/>
    <mergeCell ref="C47:R47"/>
    <mergeCell ref="A37:A38"/>
    <mergeCell ref="B37:R37"/>
    <mergeCell ref="B38:R38"/>
    <mergeCell ref="C42:R42"/>
    <mergeCell ref="A44:R44"/>
    <mergeCell ref="C45:R45"/>
    <mergeCell ref="A46:R46"/>
    <mergeCell ref="C43:R43"/>
    <mergeCell ref="A48:R48"/>
    <mergeCell ref="A49:R49"/>
    <mergeCell ref="A50:R50"/>
  </mergeCells>
  <phoneticPr fontId="11"/>
  <conditionalFormatting sqref="B16:B17 B19 B42:B43 B45">
    <cfRule type="cellIs" dxfId="149" priority="6" stopIfTrue="1" operator="equal">
      <formula>""</formula>
    </cfRule>
  </conditionalFormatting>
  <conditionalFormatting sqref="B21">
    <cfRule type="cellIs" dxfId="148" priority="3" stopIfTrue="1" operator="equal">
      <formula>""</formula>
    </cfRule>
  </conditionalFormatting>
  <conditionalFormatting sqref="B25">
    <cfRule type="cellIs" dxfId="147" priority="2" stopIfTrue="1" operator="equal">
      <formula>""</formula>
    </cfRule>
  </conditionalFormatting>
  <conditionalFormatting sqref="B47">
    <cfRule type="cellIs" dxfId="146" priority="4" stopIfTrue="1" operator="equal">
      <formula>""</formula>
    </cfRule>
  </conditionalFormatting>
  <conditionalFormatting sqref="B51">
    <cfRule type="cellIs" dxfId="145" priority="1" stopIfTrue="1" operator="equal">
      <formula>""</formula>
    </cfRule>
  </conditionalFormatting>
  <conditionalFormatting sqref="D6 K6 D32 K32">
    <cfRule type="cellIs" dxfId="144" priority="5" stopIfTrue="1" operator="equal">
      <formula>(COUNTIF($D$6:$K$6,"○")=1)</formula>
    </cfRule>
  </conditionalFormatting>
  <conditionalFormatting sqref="G6 O6 B12:R12 G32 O32 B38:R38">
    <cfRule type="cellIs" dxfId="143" priority="7" stopIfTrue="1" operator="equal">
      <formula>""</formula>
    </cfRule>
  </conditionalFormatting>
  <dataValidations count="4">
    <dataValidation type="list" allowBlank="1" showInputMessage="1" showErrorMessage="1" sqref="JE32:JM32 G32:I32 WVE32:WVG32 WLI32:WLK32 WBM32:WBO32 VRQ32:VRS32 VHU32:VHW32 UXY32:UYA32 UOC32:UOE32 UEG32:UEI32 TUK32:TUM32 TKO32:TKQ32 TAS32:TAU32 SQW32:SQY32 SHA32:SHC32 RXE32:RXG32 RNI32:RNK32 RDM32:RDO32 QTQ32:QTS32 QJU32:QJW32 PZY32:QAA32 PQC32:PQE32 PGG32:PGI32 OWK32:OWM32 OMO32:OMQ32 OCS32:OCU32 NSW32:NSY32 NJA32:NJC32 MZE32:MZG32 MPI32:MPK32 MFM32:MFO32 LVQ32:LVS32 LLU32:LLW32 LBY32:LCA32 KSC32:KSE32 KIG32:KII32 JYK32:JYM32 JOO32:JOQ32 JES32:JEU32 IUW32:IUY32 ILA32:ILC32 IBE32:IBG32 HRI32:HRK32 HHM32:HHO32 GXQ32:GXS32 GNU32:GNW32 GDY32:GEA32 FUC32:FUE32 FKG32:FKI32 FAK32:FAM32 EQO32:EQQ32 EGS32:EGU32 DWW32:DWY32 DNA32:DNC32 DDE32:DDG32 CTI32:CTK32 CJM32:CJO32 BZQ32:BZS32 BPU32:BPW32 BFY32:BGA32 AWC32:AWE32 AMG32:AMI32 ACK32:ACM32 SO32:SQ32 IS32:IU32 WVQ32:WVY32 WLU32:WMC32 WBY32:WCG32 VSC32:VSK32 VIG32:VIO32 UYK32:UYS32 UOO32:UOW32 UES32:UFA32 TUW32:TVE32 TLA32:TLI32 TBE32:TBM32 SRI32:SRQ32 SHM32:SHU32 RXQ32:RXY32 RNU32:ROC32 RDY32:REG32 QUC32:QUK32 QKG32:QKO32 QAK32:QAS32 PQO32:PQW32 PGS32:PHA32 OWW32:OXE32 ONA32:ONI32 ODE32:ODM32 NTI32:NTQ32 NJM32:NJU32 MZQ32:MZY32 MPU32:MQC32 MFY32:MGG32 LWC32:LWK32 LMG32:LMO32 LCK32:LCS32 KSO32:KSW32 KIS32:KJA32 JYW32:JZE32 JPA32:JPI32 JFE32:JFM32 IVI32:IVQ32 ILM32:ILU32 IBQ32:IBY32 HRU32:HSC32 HHY32:HIG32 GYC32:GYK32 GOG32:GOO32 GEK32:GES32 FUO32:FUW32 FKS32:FLA32 FAW32:FBE32 ERA32:ERI32 EHE32:EHM32 DXI32:DXQ32 DNM32:DNU32 DDQ32:DDY32 CTU32:CUC32 CJY32:CKG32 CAC32:CAK32 BQG32:BQO32 BGK32:BGS32 AWO32:AWW32 AMS32:ANA32 ACW32:ADE32 TA32:TI32" xr:uid="{00000000-0002-0000-18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IW32 K6 D6 K32 D32 WVB32 WLF32 WBJ32 VRN32 VHR32 UXV32 UNZ32 UED32 TUH32 TKL32 TAP32 SQT32 SGX32 RXB32 RNF32 RDJ32 QTN32 QJR32 PZV32 PPZ32 PGD32 OWH32 OML32 OCP32 NST32 NIX32 MZB32 MPF32 MFJ32 LVN32 LLR32 LBV32 KRZ32 KID32 JYH32 JOL32 JEP32 IUT32 IKX32 IBB32 HRF32 HHJ32 GXN32 GNR32 GDV32 FTZ32 FKD32 FAH32 EQL32 EGP32 DWT32 DMX32 DDB32 CTF32 CJJ32 BZN32 BPR32 BFV32 AVZ32 AMD32 ACH32 SL32 IP32 WVI32 WLM32 WBQ32 VRU32 VHY32 UYC32 UOG32 UEK32 TUO32 TKS32 TAW32 SRA32 SHE32 RXI32 RNM32 RDQ32 QTU32 QJY32 QAC32 PQG32 PGK32 OWO32 OMS32 OCW32 NTA32 NJE32 MZI32 MPM32 MFQ32 LVU32 LLY32 LCC32 KSG32 KIK32 JYO32 JOS32 JEW32 IVA32 ILE32 IBI32 HRM32 HHQ32 GXU32 GNY32 GEC32 FUG32 FKK32 FAO32 EQS32 EGW32 DXA32 DNE32 DDI32 CTM32 CJQ32 BZU32 BPY32 BGC32 AWG32 AMK32 ACO32 SS32" xr:uid="{00000000-0002-0000-1800-000001000000}">
      <formula1>"○"</formula1>
    </dataValidation>
    <dataValidation type="list" allowBlank="1" showInputMessage="1" showErrorMessage="1" sqref="B16:B17 B42:B43 WUZ42:WUZ43 WLD42:WLD43 WBH42:WBH43 VRL42:VRL43 VHP42:VHP43 UXT42:UXT43 UNX42:UNX43 UEB42:UEB43 TUF42:TUF43 TKJ42:TKJ43 TAN42:TAN43 SQR42:SQR43 SGV42:SGV43 RWZ42:RWZ43 RND42:RND43 RDH42:RDH43 QTL42:QTL43 QJP42:QJP43 PZT42:PZT43 PPX42:PPX43 PGB42:PGB43 OWF42:OWF43 OMJ42:OMJ43 OCN42:OCN43 NSR42:NSR43 NIV42:NIV43 MYZ42:MYZ43 MPD42:MPD43 MFH42:MFH43 LVL42:LVL43 LLP42:LLP43 LBT42:LBT43 KRX42:KRX43 KIB42:KIB43 JYF42:JYF43 JOJ42:JOJ43 JEN42:JEN43 IUR42:IUR43 IKV42:IKV43 IAZ42:IAZ43 HRD42:HRD43 HHH42:HHH43 GXL42:GXL43 GNP42:GNP43 GDT42:GDT43 FTX42:FTX43 FKB42:FKB43 FAF42:FAF43 EQJ42:EQJ43 EGN42:EGN43 DWR42:DWR43 DMV42:DMV43 DCZ42:DCZ43 CTD42:CTD43 CJH42:CJH43 BZL42:BZL43 BPP42:BPP43 BFT42:BFT43 AVX42:AVX43 AMB42:AMB43 ACF42:ACF43 SJ42:SJ43 IN42:IN43 B25 VRV45 VRV19 WBR19 WLN19 WVJ19 B19 IX19 ST19 ACP19 AML19 AWH19 BGD19 BPZ19 BZV19 CJR19 CTN19 DDJ19 DNF19 DXB19 EGX19 EQT19 FAP19 FKL19 FUH19 GED19 GNZ19 GXV19 HHR19 HRN19 IBJ19 ILF19 IVB19 JEX19 JOT19 JYP19 KIL19 KSH19 LCD19 LLZ19 LVV19 MFR19 MPN19 MZJ19 NJF19 NTB19 OCX19 OMT19 OWP19 PGL19 PQH19 QAD19 QJZ19 QTV19 RDR19 RNN19 RXJ19 SHF19 SRB19 TAX19 TKT19 TUP19 UEL19 UOH19 UYD19 VHZ19 WBR45 B45 WLN45 WVJ45 IX45 ST45 ACP45 AML45 AWH45 BGD45 BPZ45 BZV45 CJR45 CTN45 DDJ45 DNF45 DXB45 EGX45 EQT45 FAP45 FKL45 FUH45 GED45 GNZ45 GXV45 HHR45 HRN45 IBJ45 ILF45 IVB45 JEX45 JOT45 JYP45 KIL45 KSH45 LCD45 LLZ45 LVV45 MFR45 MPN45 MZJ45 NJF45 NTB45 OCX45 OMT45 OWP45 PGL45 PQH45 QAD45 QJZ45 QTV45 RDR45 RNN45 RXJ45 SHF45 SRB45 TAX45 TKT45 TUP45 UEL45 UOH45 UYD45 VHZ45 B51 B21 B47" xr:uid="{00000000-0002-0000-1800-000002000000}">
      <formula1>"✓"</formula1>
    </dataValidation>
    <dataValidation type="list" allowBlank="1" showInputMessage="1" showErrorMessage="1" sqref="JA32:JC32 O32:Q32 WVM32:WVO32 WLQ32:WLS32 WBU32:WBW32 VRY32:VSA32 VIC32:VIE32 UYG32:UYI32 UOK32:UOM32 UEO32:UEQ32 TUS32:TUU32 TKW32:TKY32 TBA32:TBC32 SRE32:SRG32 SHI32:SHK32 RXM32:RXO32 RNQ32:RNS32 RDU32:RDW32 QTY32:QUA32 QKC32:QKE32 QAG32:QAI32 PQK32:PQM32 PGO32:PGQ32 OWS32:OWU32 OMW32:OMY32 ODA32:ODC32 NTE32:NTG32 NJI32:NJK32 MZM32:MZO32 MPQ32:MPS32 MFU32:MFW32 LVY32:LWA32 LMC32:LME32 LCG32:LCI32 KSK32:KSM32 KIO32:KIQ32 JYS32:JYU32 JOW32:JOY32 JFA32:JFC32 IVE32:IVG32 ILI32:ILK32 IBM32:IBO32 HRQ32:HRS32 HHU32:HHW32 GXY32:GYA32 GOC32:GOE32 GEG32:GEI32 FUK32:FUM32 FKO32:FKQ32 FAS32:FAU32 EQW32:EQY32 EHA32:EHC32 DXE32:DXG32 DNI32:DNK32 DDM32:DDO32 CTQ32:CTS32 CJU32:CJW32 BZY32:CAA32 BQC32:BQE32 BGG32:BGI32 AWK32:AWM32 AMO32:AMQ32 ACS32:ACU32 SW32:SY32" xr:uid="{00000000-0002-0000-1800-000003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s>
  <printOptions horizontalCentered="1"/>
  <pageMargins left="0.70866141732283472" right="0.70866141732283472" top="0.59055118110236227" bottom="0.39370078740157483" header="0.31496062992125984" footer="0.31496062992125984"/>
  <pageSetup paperSize="9" scale="87" orientation="portrait" r:id="rId1"/>
  <headerFooter scaleWithDoc="0">
    <oddFooter>&amp;R&amp;10（令和６年４月１日以降に申請する訓練科から適用）</oddFooter>
  </headerFooter>
  <rowBreaks count="1" manualBreakCount="1">
    <brk id="26" max="17"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Y120"/>
  <sheetViews>
    <sheetView view="pageBreakPreview" topLeftCell="A12" zoomScale="85" zoomScaleNormal="100" zoomScaleSheetLayoutView="85" zoomScalePageLayoutView="124" workbookViewId="0">
      <selection activeCell="Q36" sqref="Q36:U36"/>
    </sheetView>
  </sheetViews>
  <sheetFormatPr defaultRowHeight="14.25"/>
  <cols>
    <col min="1" max="1" width="2.625" style="81" customWidth="1"/>
    <col min="2" max="2" width="3.125" style="81" customWidth="1"/>
    <col min="3" max="3" width="5.625" style="81" customWidth="1"/>
    <col min="4" max="4" width="3.125" style="81" customWidth="1"/>
    <col min="5" max="5" width="10.625" style="81" customWidth="1"/>
    <col min="6" max="7" width="3.125" style="81" customWidth="1"/>
    <col min="8" max="9" width="4.625" style="81" customWidth="1"/>
    <col min="10" max="11" width="3.125" style="81" customWidth="1"/>
    <col min="12" max="13" width="5.625" style="81" customWidth="1"/>
    <col min="14" max="15" width="3.125" style="81" customWidth="1"/>
    <col min="16" max="18" width="4.625" style="81" customWidth="1"/>
    <col min="19" max="19" width="3.125" style="81" customWidth="1"/>
    <col min="20" max="20" width="5.625" style="81" customWidth="1"/>
    <col min="21" max="21" width="10.125" style="81" customWidth="1"/>
    <col min="22" max="16384" width="9" style="81"/>
  </cols>
  <sheetData>
    <row r="1" spans="1:25" ht="18" customHeight="1">
      <c r="U1" s="503" t="s">
        <v>776</v>
      </c>
    </row>
    <row r="2" spans="1:25" ht="24.95" customHeight="1">
      <c r="A2" s="2548" t="s">
        <v>806</v>
      </c>
      <c r="B2" s="2548"/>
      <c r="C2" s="2548"/>
      <c r="D2" s="2548"/>
      <c r="E2" s="2548"/>
      <c r="F2" s="2548"/>
      <c r="G2" s="2548"/>
      <c r="H2" s="2548"/>
      <c r="I2" s="2548"/>
      <c r="J2" s="2548"/>
      <c r="K2" s="2548"/>
      <c r="L2" s="2548"/>
      <c r="M2" s="2548"/>
      <c r="N2" s="2548"/>
      <c r="O2" s="2548"/>
      <c r="P2" s="2548"/>
      <c r="Q2" s="2548"/>
      <c r="R2" s="2548"/>
      <c r="S2" s="2548"/>
      <c r="T2" s="2548"/>
      <c r="U2" s="2548"/>
    </row>
    <row r="3" spans="1:25" s="82" customFormat="1" ht="16.5" customHeight="1">
      <c r="A3" s="2588" t="s">
        <v>407</v>
      </c>
      <c r="B3" s="2588"/>
      <c r="C3" s="2588"/>
      <c r="D3" s="2588"/>
      <c r="E3" s="2568" t="str">
        <f>IF(様式1!L11="","",様式1!L11)</f>
        <v>株式会社○○○○</v>
      </c>
      <c r="F3" s="2568"/>
      <c r="G3" s="2568"/>
      <c r="H3" s="2568"/>
      <c r="I3" s="2568"/>
      <c r="J3" s="2568"/>
      <c r="K3" s="186"/>
      <c r="L3" s="2589" t="s">
        <v>312</v>
      </c>
      <c r="M3" s="2589"/>
      <c r="N3" s="2552" t="str">
        <f>IF(様式1!G36="","",様式1!G36)</f>
        <v>ビジネスアプリケーション基礎科</v>
      </c>
      <c r="O3" s="2552"/>
      <c r="P3" s="2552"/>
      <c r="Q3" s="2552"/>
      <c r="R3" s="2552"/>
      <c r="S3" s="2552"/>
      <c r="T3" s="2552"/>
      <c r="U3" s="2552"/>
    </row>
    <row r="4" spans="1:25" ht="16.5" customHeight="1">
      <c r="A4" s="2588"/>
      <c r="B4" s="2588"/>
      <c r="C4" s="2588"/>
      <c r="D4" s="2588"/>
      <c r="E4" s="2552"/>
      <c r="F4" s="2552"/>
      <c r="G4" s="2552"/>
      <c r="H4" s="2552"/>
      <c r="I4" s="2552"/>
      <c r="J4" s="2552"/>
      <c r="K4" s="186"/>
      <c r="L4" s="2589"/>
      <c r="M4" s="2589"/>
      <c r="N4" s="2552"/>
      <c r="O4" s="2552"/>
      <c r="P4" s="2552"/>
      <c r="Q4" s="2552"/>
      <c r="R4" s="2552"/>
      <c r="S4" s="2552"/>
      <c r="T4" s="2552"/>
      <c r="U4" s="2552"/>
    </row>
    <row r="5" spans="1:25" s="92" customFormat="1" ht="17.100000000000001" customHeight="1">
      <c r="A5" s="91" t="s">
        <v>183</v>
      </c>
      <c r="B5" s="91"/>
      <c r="C5" s="91"/>
      <c r="D5" s="91"/>
      <c r="E5" s="504"/>
      <c r="F5" s="504"/>
      <c r="G5" s="504"/>
      <c r="H5" s="504"/>
      <c r="I5" s="504"/>
      <c r="J5" s="504"/>
      <c r="K5" s="504"/>
      <c r="L5" s="504"/>
      <c r="M5" s="504"/>
      <c r="N5" s="504"/>
      <c r="O5" s="504"/>
      <c r="P5" s="504"/>
      <c r="Q5" s="504"/>
      <c r="R5" s="504"/>
      <c r="S5" s="504"/>
      <c r="T5" s="504"/>
    </row>
    <row r="6" spans="1:25" s="95" customFormat="1" ht="17.100000000000001" customHeight="1">
      <c r="A6" s="2562" t="s">
        <v>408</v>
      </c>
      <c r="B6" s="2562"/>
      <c r="C6" s="2562"/>
      <c r="D6" s="461" t="s">
        <v>617</v>
      </c>
      <c r="E6" s="462" t="s">
        <v>403</v>
      </c>
      <c r="F6" s="463" t="s">
        <v>24</v>
      </c>
      <c r="G6" s="2560" t="str">
        <f>IF(様式5!L5="","",様式5!L5)</f>
        <v>00 基礎分野</v>
      </c>
      <c r="H6" s="2560"/>
      <c r="I6" s="2560"/>
      <c r="J6" s="505" t="s">
        <v>46</v>
      </c>
      <c r="K6" s="466"/>
      <c r="L6" s="93" t="s">
        <v>402</v>
      </c>
      <c r="M6" s="93"/>
      <c r="N6" s="463" t="s">
        <v>24</v>
      </c>
      <c r="O6" s="2560"/>
      <c r="P6" s="2560"/>
      <c r="Q6" s="2560"/>
      <c r="R6" s="505" t="s">
        <v>46</v>
      </c>
      <c r="S6" s="505"/>
      <c r="T6" s="505"/>
      <c r="U6" s="94"/>
    </row>
    <row r="7" spans="1:25" s="95" customFormat="1" ht="17.100000000000001" customHeight="1">
      <c r="A7" s="2562" t="s">
        <v>225</v>
      </c>
      <c r="B7" s="2562"/>
      <c r="C7" s="2562"/>
      <c r="D7" s="2591">
        <f>IF(様式1!F37="","",様式1!F37)</f>
        <v>46199</v>
      </c>
      <c r="E7" s="2592"/>
      <c r="F7" s="2592"/>
      <c r="G7" s="2592"/>
      <c r="H7" s="463" t="s">
        <v>52</v>
      </c>
      <c r="I7" s="2592">
        <f>IF(様式1!K37="","",様式1!K37)</f>
        <v>46290</v>
      </c>
      <c r="J7" s="2592"/>
      <c r="K7" s="2592"/>
      <c r="L7" s="2592"/>
      <c r="M7" s="2592"/>
      <c r="N7" s="2563" t="s">
        <v>409</v>
      </c>
      <c r="O7" s="2565"/>
      <c r="P7" s="2566"/>
      <c r="Q7" s="2563">
        <f>IF(様式1!F38="","",様式1!F38)</f>
        <v>15</v>
      </c>
      <c r="R7" s="2565"/>
      <c r="S7" s="2565"/>
      <c r="T7" s="463"/>
      <c r="U7" s="94" t="s">
        <v>56</v>
      </c>
    </row>
    <row r="8" spans="1:25" s="85" customFormat="1" ht="8.1" customHeight="1">
      <c r="A8" s="86"/>
      <c r="B8" s="86"/>
      <c r="C8" s="86"/>
      <c r="D8" s="86"/>
      <c r="E8" s="86"/>
      <c r="F8" s="86"/>
      <c r="G8" s="86"/>
      <c r="H8" s="86"/>
      <c r="I8" s="86"/>
      <c r="J8" s="86"/>
      <c r="K8" s="86"/>
      <c r="L8" s="86"/>
      <c r="M8" s="86"/>
      <c r="N8" s="86"/>
      <c r="O8" s="86"/>
      <c r="P8" s="86"/>
      <c r="Q8" s="86"/>
      <c r="R8" s="86"/>
      <c r="S8" s="86"/>
      <c r="T8" s="86"/>
      <c r="U8" s="86"/>
    </row>
    <row r="9" spans="1:25" s="85" customFormat="1" ht="17.100000000000001" customHeight="1">
      <c r="A9" s="87" t="s">
        <v>410</v>
      </c>
      <c r="B9" s="86"/>
      <c r="C9" s="86"/>
      <c r="D9" s="86"/>
      <c r="E9" s="86"/>
      <c r="F9" s="86"/>
      <c r="G9" s="86"/>
      <c r="H9" s="86"/>
      <c r="I9" s="86"/>
      <c r="J9" s="86"/>
      <c r="K9" s="86"/>
      <c r="L9" s="86"/>
      <c r="M9" s="86"/>
      <c r="N9" s="86"/>
      <c r="O9" s="86"/>
      <c r="P9" s="86"/>
      <c r="Q9" s="86"/>
      <c r="R9" s="86"/>
      <c r="S9" s="86"/>
      <c r="T9" s="86"/>
      <c r="U9" s="86"/>
    </row>
    <row r="10" spans="1:25" s="85" customFormat="1" ht="17.100000000000001" customHeight="1">
      <c r="A10" s="464" t="s">
        <v>411</v>
      </c>
      <c r="B10" s="96"/>
      <c r="C10" s="96"/>
      <c r="D10" s="96"/>
      <c r="E10" s="96"/>
      <c r="F10" s="96"/>
      <c r="G10" s="96"/>
      <c r="H10" s="96"/>
      <c r="I10" s="96"/>
      <c r="J10" s="96"/>
      <c r="K10" s="96"/>
      <c r="L10" s="96"/>
      <c r="M10" s="96"/>
      <c r="N10" s="96"/>
      <c r="O10" s="96"/>
      <c r="P10" s="96"/>
      <c r="Q10" s="96"/>
      <c r="R10" s="96"/>
      <c r="S10" s="96"/>
      <c r="T10" s="96"/>
      <c r="U10" s="506"/>
    </row>
    <row r="11" spans="1:25" s="85" customFormat="1" ht="30" customHeight="1">
      <c r="A11" s="97"/>
      <c r="B11" s="2526" t="s">
        <v>1132</v>
      </c>
      <c r="C11" s="2527"/>
      <c r="D11" s="2527"/>
      <c r="E11" s="2527"/>
      <c r="F11" s="2527"/>
      <c r="G11" s="2527"/>
      <c r="H11" s="2527"/>
      <c r="I11" s="2527"/>
      <c r="J11" s="2527"/>
      <c r="K11" s="2527"/>
      <c r="L11" s="2527"/>
      <c r="M11" s="2527"/>
      <c r="N11" s="2527"/>
      <c r="O11" s="2527"/>
      <c r="P11" s="2527"/>
      <c r="Q11" s="2527"/>
      <c r="R11" s="2527"/>
      <c r="S11" s="2527"/>
      <c r="T11" s="2527"/>
      <c r="U11" s="2528"/>
    </row>
    <row r="12" spans="1:25" s="85" customFormat="1" ht="153" customHeight="1">
      <c r="A12" s="97"/>
      <c r="B12" s="2554"/>
      <c r="C12" s="2555"/>
      <c r="D12" s="2555"/>
      <c r="E12" s="2555"/>
      <c r="F12" s="2555"/>
      <c r="G12" s="2555"/>
      <c r="H12" s="2555"/>
      <c r="I12" s="2555"/>
      <c r="J12" s="2555"/>
      <c r="K12" s="2555"/>
      <c r="L12" s="2555"/>
      <c r="M12" s="2555"/>
      <c r="N12" s="2555"/>
      <c r="O12" s="2555"/>
      <c r="P12" s="2555"/>
      <c r="Q12" s="2555"/>
      <c r="R12" s="2555"/>
      <c r="S12" s="2555"/>
      <c r="T12" s="2555"/>
      <c r="U12" s="2556"/>
    </row>
    <row r="13" spans="1:25" s="85" customFormat="1" ht="18.95" customHeight="1">
      <c r="A13" s="101"/>
      <c r="B13" s="98" t="s">
        <v>466</v>
      </c>
      <c r="C13" s="99"/>
      <c r="D13" s="99"/>
      <c r="E13" s="99"/>
      <c r="F13" s="99"/>
      <c r="G13" s="99"/>
      <c r="H13" s="99"/>
      <c r="I13" s="99"/>
      <c r="J13" s="99"/>
      <c r="K13" s="99"/>
      <c r="L13" s="99"/>
      <c r="M13" s="99"/>
      <c r="N13" s="99"/>
      <c r="O13" s="99"/>
      <c r="P13" s="99"/>
      <c r="Q13" s="99"/>
      <c r="R13" s="99"/>
      <c r="S13" s="99"/>
      <c r="T13" s="99"/>
      <c r="U13" s="100"/>
    </row>
    <row r="14" spans="1:25" s="85" customFormat="1" ht="50.1" customHeight="1">
      <c r="A14" s="101"/>
      <c r="B14" s="2551" t="s">
        <v>477</v>
      </c>
      <c r="C14" s="2552"/>
      <c r="D14" s="2552"/>
      <c r="E14" s="2552"/>
      <c r="F14" s="2552"/>
      <c r="G14" s="2552"/>
      <c r="H14" s="2552"/>
      <c r="I14" s="2552"/>
      <c r="J14" s="2552"/>
      <c r="K14" s="2552"/>
      <c r="L14" s="2552"/>
      <c r="M14" s="2552"/>
      <c r="N14" s="2552"/>
      <c r="O14" s="2552"/>
      <c r="P14" s="2552"/>
      <c r="Q14" s="2552"/>
      <c r="R14" s="2552"/>
      <c r="S14" s="2552"/>
      <c r="T14" s="2552"/>
      <c r="U14" s="2553"/>
      <c r="V14" s="101"/>
    </row>
    <row r="15" spans="1:25" s="95" customFormat="1" ht="17.100000000000001" customHeight="1">
      <c r="A15" s="109"/>
      <c r="B15" s="102" t="s">
        <v>408</v>
      </c>
      <c r="C15" s="93"/>
      <c r="D15" s="93"/>
      <c r="E15" s="94"/>
      <c r="F15" s="466"/>
      <c r="G15" s="465" t="s">
        <v>403</v>
      </c>
      <c r="H15" s="463"/>
      <c r="I15" s="463"/>
      <c r="J15" s="463" t="s">
        <v>24</v>
      </c>
      <c r="K15" s="2560"/>
      <c r="L15" s="2560"/>
      <c r="M15" s="505" t="s">
        <v>46</v>
      </c>
      <c r="N15" s="466"/>
      <c r="O15" s="465" t="s">
        <v>402</v>
      </c>
      <c r="P15" s="463"/>
      <c r="Q15" s="463"/>
      <c r="R15" s="463" t="s">
        <v>24</v>
      </c>
      <c r="S15" s="2560"/>
      <c r="T15" s="2560"/>
      <c r="U15" s="507" t="s">
        <v>46</v>
      </c>
      <c r="V15" s="508"/>
      <c r="W15" s="85"/>
      <c r="X15" s="85"/>
      <c r="Y15" s="85"/>
    </row>
    <row r="16" spans="1:25" s="95" customFormat="1" ht="17.100000000000001" customHeight="1">
      <c r="A16" s="109"/>
      <c r="B16" s="102" t="s">
        <v>857</v>
      </c>
      <c r="C16" s="93"/>
      <c r="D16" s="93"/>
      <c r="E16" s="94"/>
      <c r="F16" s="2583"/>
      <c r="G16" s="2584"/>
      <c r="H16" s="2584"/>
      <c r="I16" s="2584"/>
      <c r="J16" s="2584"/>
      <c r="K16" s="2584"/>
      <c r="L16" s="2584"/>
      <c r="M16" s="2584"/>
      <c r="N16" s="2584"/>
      <c r="O16" s="2584"/>
      <c r="P16" s="2584"/>
      <c r="Q16" s="2584"/>
      <c r="R16" s="2584"/>
      <c r="S16" s="2584"/>
      <c r="T16" s="2584"/>
      <c r="U16" s="2590"/>
      <c r="W16" s="85"/>
      <c r="X16" s="85"/>
      <c r="Y16" s="85"/>
    </row>
    <row r="17" spans="1:25" s="95" customFormat="1" ht="17.100000000000001" customHeight="1">
      <c r="A17" s="109"/>
      <c r="B17" s="102" t="s">
        <v>225</v>
      </c>
      <c r="C17" s="93"/>
      <c r="D17" s="93"/>
      <c r="E17" s="94"/>
      <c r="F17" s="2579"/>
      <c r="G17" s="2581"/>
      <c r="H17" s="2581"/>
      <c r="I17" s="2581"/>
      <c r="J17" s="2581"/>
      <c r="K17" s="2581"/>
      <c r="L17" s="463" t="s">
        <v>52</v>
      </c>
      <c r="M17" s="2581"/>
      <c r="N17" s="2581"/>
      <c r="O17" s="2581"/>
      <c r="P17" s="2581"/>
      <c r="Q17" s="463"/>
      <c r="R17" s="463"/>
      <c r="S17" s="463"/>
      <c r="T17" s="463"/>
      <c r="U17" s="94"/>
      <c r="W17" s="85"/>
      <c r="X17" s="85"/>
      <c r="Y17" s="85"/>
    </row>
    <row r="18" spans="1:25" s="95" customFormat="1" ht="17.100000000000001" customHeight="1">
      <c r="A18" s="110"/>
      <c r="B18" s="102" t="s">
        <v>573</v>
      </c>
      <c r="C18" s="93"/>
      <c r="D18" s="93"/>
      <c r="E18" s="94"/>
      <c r="F18" s="2586"/>
      <c r="G18" s="2587"/>
      <c r="H18" s="2587"/>
      <c r="I18" s="2587"/>
      <c r="J18" s="463" t="s">
        <v>413</v>
      </c>
      <c r="K18" s="463"/>
      <c r="L18" s="463"/>
      <c r="M18" s="463"/>
      <c r="N18" s="463"/>
      <c r="O18" s="463"/>
      <c r="P18" s="463"/>
      <c r="Q18" s="463"/>
      <c r="R18" s="463"/>
      <c r="S18" s="463"/>
      <c r="T18" s="463"/>
      <c r="U18" s="94"/>
      <c r="W18" s="85"/>
      <c r="X18" s="85"/>
      <c r="Y18" s="85"/>
    </row>
    <row r="19" spans="1:25" s="85" customFormat="1" ht="8.1" customHeight="1">
      <c r="A19" s="90"/>
      <c r="C19" s="87"/>
      <c r="D19" s="87"/>
      <c r="E19" s="87"/>
      <c r="F19" s="87"/>
      <c r="G19" s="86"/>
      <c r="H19" s="86"/>
      <c r="I19" s="86"/>
      <c r="J19" s="86"/>
      <c r="K19" s="86"/>
      <c r="L19" s="86"/>
      <c r="M19" s="86"/>
      <c r="N19" s="86"/>
      <c r="O19" s="86"/>
      <c r="P19" s="86"/>
      <c r="Q19" s="86"/>
      <c r="R19" s="86"/>
      <c r="S19" s="86"/>
      <c r="T19" s="86"/>
      <c r="U19" s="86"/>
    </row>
    <row r="20" spans="1:25" s="85" customFormat="1" ht="17.100000000000001" customHeight="1">
      <c r="A20" s="85" t="s">
        <v>414</v>
      </c>
      <c r="B20" s="86"/>
      <c r="C20" s="86"/>
      <c r="D20" s="86"/>
      <c r="E20" s="86"/>
      <c r="F20" s="86"/>
      <c r="G20" s="86"/>
      <c r="H20" s="86"/>
      <c r="I20" s="86"/>
      <c r="J20" s="86"/>
      <c r="K20" s="86"/>
      <c r="L20" s="86"/>
      <c r="M20" s="86"/>
      <c r="N20" s="86"/>
      <c r="O20" s="86"/>
      <c r="P20" s="86"/>
      <c r="Q20" s="86"/>
      <c r="R20" s="86"/>
      <c r="S20" s="86"/>
      <c r="T20" s="86"/>
      <c r="U20" s="86"/>
    </row>
    <row r="21" spans="1:25" s="85" customFormat="1" ht="17.100000000000001" customHeight="1">
      <c r="A21" s="2574" t="s">
        <v>415</v>
      </c>
      <c r="B21" s="2575"/>
      <c r="C21" s="2575"/>
      <c r="D21" s="2575"/>
      <c r="E21" s="2575"/>
      <c r="F21" s="2575"/>
      <c r="G21" s="2575"/>
      <c r="H21" s="2575"/>
      <c r="I21" s="2575"/>
      <c r="J21" s="2575"/>
      <c r="K21" s="2575"/>
      <c r="L21" s="2575"/>
      <c r="M21" s="2575"/>
      <c r="N21" s="2575"/>
      <c r="O21" s="2575"/>
      <c r="P21" s="2575"/>
      <c r="Q21" s="2575"/>
      <c r="R21" s="2575"/>
      <c r="S21" s="2575"/>
      <c r="T21" s="2575"/>
      <c r="U21" s="2576"/>
    </row>
    <row r="22" spans="1:25" s="95" customFormat="1" ht="17.100000000000001" customHeight="1">
      <c r="A22" s="103"/>
      <c r="B22" s="466"/>
      <c r="C22" s="2532" t="s">
        <v>517</v>
      </c>
      <c r="D22" s="2533"/>
      <c r="E22" s="2533"/>
      <c r="F22" s="2533"/>
      <c r="G22" s="2533"/>
      <c r="H22" s="2533"/>
      <c r="I22" s="2533"/>
      <c r="J22" s="2533"/>
      <c r="K22" s="2533"/>
      <c r="L22" s="2533"/>
      <c r="M22" s="2533"/>
      <c r="N22" s="2533"/>
      <c r="O22" s="2533"/>
      <c r="P22" s="2533"/>
      <c r="Q22" s="2533"/>
      <c r="R22" s="2533"/>
      <c r="S22" s="2533"/>
      <c r="T22" s="2533"/>
      <c r="U22" s="2534"/>
    </row>
    <row r="23" spans="1:25" s="95" customFormat="1" ht="17.100000000000001" customHeight="1">
      <c r="A23" s="103"/>
      <c r="B23" s="466"/>
      <c r="C23" s="2532" t="s">
        <v>949</v>
      </c>
      <c r="D23" s="2533"/>
      <c r="E23" s="2533"/>
      <c r="F23" s="2533"/>
      <c r="G23" s="2533"/>
      <c r="H23" s="2533"/>
      <c r="I23" s="2533"/>
      <c r="J23" s="2533"/>
      <c r="K23" s="2533"/>
      <c r="L23" s="2533"/>
      <c r="M23" s="2533"/>
      <c r="N23" s="2533"/>
      <c r="O23" s="2533"/>
      <c r="P23" s="2533"/>
      <c r="Q23" s="2533"/>
      <c r="R23" s="2533"/>
      <c r="S23" s="2533"/>
      <c r="T23" s="2533"/>
      <c r="U23" s="2534"/>
    </row>
    <row r="24" spans="1:25" s="85" customFormat="1" ht="40.5" customHeight="1">
      <c r="A24" s="2526" t="s">
        <v>931</v>
      </c>
      <c r="B24" s="2533"/>
      <c r="C24" s="2533"/>
      <c r="D24" s="2533"/>
      <c r="E24" s="2533"/>
      <c r="F24" s="2533"/>
      <c r="G24" s="2533"/>
      <c r="H24" s="2533"/>
      <c r="I24" s="2533"/>
      <c r="J24" s="2533"/>
      <c r="K24" s="2533"/>
      <c r="L24" s="2533"/>
      <c r="M24" s="2533"/>
      <c r="N24" s="2533"/>
      <c r="O24" s="2533"/>
      <c r="P24" s="2533"/>
      <c r="Q24" s="2533"/>
      <c r="R24" s="2533"/>
      <c r="S24" s="2533"/>
      <c r="T24" s="2533"/>
      <c r="U24" s="2534"/>
      <c r="V24" s="101"/>
    </row>
    <row r="25" spans="1:25" s="95" customFormat="1" ht="30" customHeight="1">
      <c r="A25" s="509"/>
      <c r="B25" s="466"/>
      <c r="C25" s="2521" t="s">
        <v>862</v>
      </c>
      <c r="D25" s="2522"/>
      <c r="E25" s="2522"/>
      <c r="F25" s="2522"/>
      <c r="G25" s="2522"/>
      <c r="H25" s="2522"/>
      <c r="I25" s="2522"/>
      <c r="J25" s="2522"/>
      <c r="K25" s="2522"/>
      <c r="L25" s="2522"/>
      <c r="M25" s="2522"/>
      <c r="N25" s="2522"/>
      <c r="O25" s="2522"/>
      <c r="P25" s="2522"/>
      <c r="Q25" s="2522"/>
      <c r="R25" s="2522"/>
      <c r="S25" s="2522"/>
      <c r="T25" s="2522"/>
      <c r="U25" s="2523"/>
      <c r="V25" s="101"/>
    </row>
    <row r="26" spans="1:25" s="85" customFormat="1" ht="21.75" customHeight="1">
      <c r="A26" s="2526" t="s">
        <v>941</v>
      </c>
      <c r="B26" s="2527"/>
      <c r="C26" s="2527"/>
      <c r="D26" s="2527"/>
      <c r="E26" s="2527"/>
      <c r="F26" s="2527"/>
      <c r="G26" s="2527"/>
      <c r="H26" s="2527"/>
      <c r="I26" s="2527"/>
      <c r="J26" s="2527"/>
      <c r="K26" s="2527"/>
      <c r="L26" s="2527"/>
      <c r="M26" s="2527"/>
      <c r="N26" s="2527"/>
      <c r="O26" s="2527"/>
      <c r="P26" s="2527"/>
      <c r="Q26" s="2527"/>
      <c r="R26" s="2527"/>
      <c r="S26" s="2527"/>
      <c r="T26" s="2527"/>
      <c r="U26" s="2528"/>
    </row>
    <row r="27" spans="1:25" s="85" customFormat="1" ht="21.75" customHeight="1">
      <c r="A27" s="2567"/>
      <c r="B27" s="2568"/>
      <c r="C27" s="2568"/>
      <c r="D27" s="2568"/>
      <c r="E27" s="2568"/>
      <c r="F27" s="2568"/>
      <c r="G27" s="2568"/>
      <c r="H27" s="2568"/>
      <c r="I27" s="2568"/>
      <c r="J27" s="2568"/>
      <c r="K27" s="2568"/>
      <c r="L27" s="2568"/>
      <c r="M27" s="2568"/>
      <c r="N27" s="2568"/>
      <c r="O27" s="2568"/>
      <c r="P27" s="2568"/>
      <c r="Q27" s="2568"/>
      <c r="R27" s="2568"/>
      <c r="S27" s="2568"/>
      <c r="T27" s="2568"/>
      <c r="U27" s="2569"/>
    </row>
    <row r="28" spans="1:25" s="95" customFormat="1" ht="29.25" customHeight="1">
      <c r="A28" s="104"/>
      <c r="B28" s="466"/>
      <c r="C28" s="2521" t="s">
        <v>1133</v>
      </c>
      <c r="D28" s="2522"/>
      <c r="E28" s="2522"/>
      <c r="F28" s="2522"/>
      <c r="G28" s="2522"/>
      <c r="H28" s="2522"/>
      <c r="I28" s="2522"/>
      <c r="J28" s="2522"/>
      <c r="K28" s="2522"/>
      <c r="L28" s="2522"/>
      <c r="M28" s="2522"/>
      <c r="N28" s="2522"/>
      <c r="O28" s="2522"/>
      <c r="P28" s="2522"/>
      <c r="Q28" s="2522"/>
      <c r="R28" s="2522"/>
      <c r="S28" s="2522"/>
      <c r="T28" s="2522"/>
      <c r="U28" s="2523"/>
    </row>
    <row r="29" spans="1:25" s="105" customFormat="1" ht="12.95" customHeight="1">
      <c r="A29" s="105" t="s">
        <v>736</v>
      </c>
      <c r="C29" s="510"/>
      <c r="D29" s="511"/>
      <c r="E29" s="511"/>
      <c r="F29" s="511"/>
      <c r="G29" s="511"/>
      <c r="H29" s="511"/>
      <c r="I29" s="511"/>
      <c r="J29" s="511"/>
      <c r="K29" s="511"/>
      <c r="N29" s="511"/>
      <c r="P29" s="512"/>
      <c r="Q29" s="106"/>
      <c r="R29" s="106"/>
      <c r="S29" s="106"/>
      <c r="T29" s="106"/>
      <c r="U29" s="106"/>
    </row>
    <row r="30" spans="1:25" s="105" customFormat="1" ht="12.95" customHeight="1">
      <c r="C30" s="510"/>
      <c r="D30" s="511"/>
      <c r="E30" s="511"/>
      <c r="F30" s="511"/>
      <c r="G30" s="511"/>
      <c r="H30" s="511"/>
      <c r="I30" s="511"/>
      <c r="J30" s="511"/>
      <c r="K30" s="511"/>
      <c r="N30" s="511"/>
      <c r="P30" s="512"/>
      <c r="Q30" s="106"/>
      <c r="R30" s="106"/>
      <c r="S30" s="106"/>
      <c r="T30" s="106"/>
      <c r="U30" s="106"/>
    </row>
    <row r="31" spans="1:25" s="85" customFormat="1" ht="18" customHeight="1">
      <c r="A31" s="85" t="s">
        <v>503</v>
      </c>
      <c r="K31" s="86"/>
    </row>
    <row r="32" spans="1:25" s="85" customFormat="1" ht="12.95" customHeight="1">
      <c r="A32" s="2568" t="s">
        <v>476</v>
      </c>
      <c r="B32" s="2570"/>
      <c r="C32" s="2570"/>
      <c r="D32" s="2570"/>
      <c r="E32" s="2570"/>
      <c r="F32" s="2570"/>
      <c r="G32" s="2570"/>
      <c r="H32" s="2570"/>
      <c r="I32" s="2570"/>
      <c r="J32" s="2570"/>
      <c r="K32" s="2570"/>
      <c r="L32" s="2570"/>
      <c r="M32" s="2570"/>
      <c r="N32" s="2570"/>
      <c r="O32" s="2570"/>
      <c r="P32" s="2570"/>
      <c r="Q32" s="2570"/>
      <c r="R32" s="2570"/>
      <c r="S32" s="2570"/>
      <c r="T32" s="2570"/>
      <c r="U32" s="2570"/>
    </row>
    <row r="33" spans="1:21" s="85" customFormat="1" ht="12.95" customHeight="1">
      <c r="A33" s="2571"/>
      <c r="B33" s="2571"/>
      <c r="C33" s="2571"/>
      <c r="D33" s="2571"/>
      <c r="E33" s="2571"/>
      <c r="F33" s="2571"/>
      <c r="G33" s="2571"/>
      <c r="H33" s="2571"/>
      <c r="I33" s="2571"/>
      <c r="J33" s="2571"/>
      <c r="K33" s="2571"/>
      <c r="L33" s="2571"/>
      <c r="M33" s="2571"/>
      <c r="N33" s="2571"/>
      <c r="O33" s="2571"/>
      <c r="P33" s="2571"/>
      <c r="Q33" s="2571"/>
      <c r="R33" s="2571"/>
      <c r="S33" s="2571"/>
      <c r="T33" s="2571"/>
      <c r="U33" s="2571"/>
    </row>
    <row r="34" spans="1:21" s="95" customFormat="1" ht="18" customHeight="1">
      <c r="A34" s="107"/>
      <c r="B34" s="2562" t="s">
        <v>416</v>
      </c>
      <c r="C34" s="2562"/>
      <c r="D34" s="2562"/>
      <c r="E34" s="2563" t="s">
        <v>225</v>
      </c>
      <c r="F34" s="2565"/>
      <c r="G34" s="2565"/>
      <c r="H34" s="2565"/>
      <c r="I34" s="2565"/>
      <c r="J34" s="2565"/>
      <c r="K34" s="2565"/>
      <c r="L34" s="2565"/>
      <c r="M34" s="2565"/>
      <c r="N34" s="2566"/>
      <c r="O34" s="2563" t="s">
        <v>417</v>
      </c>
      <c r="P34" s="2565"/>
      <c r="Q34" s="2563" t="s">
        <v>418</v>
      </c>
      <c r="R34" s="2565"/>
      <c r="S34" s="2565"/>
      <c r="T34" s="2565"/>
      <c r="U34" s="2566"/>
    </row>
    <row r="35" spans="1:21" s="95" customFormat="1" ht="17.100000000000001" customHeight="1">
      <c r="A35" s="461" t="s">
        <v>419</v>
      </c>
      <c r="B35" s="2578"/>
      <c r="C35" s="2578"/>
      <c r="D35" s="2578"/>
      <c r="E35" s="2579"/>
      <c r="F35" s="2580"/>
      <c r="G35" s="2580"/>
      <c r="H35" s="2580"/>
      <c r="I35" s="463" t="s">
        <v>52</v>
      </c>
      <c r="J35" s="2581"/>
      <c r="K35" s="2581"/>
      <c r="L35" s="2581"/>
      <c r="M35" s="2581"/>
      <c r="N35" s="2582"/>
      <c r="O35" s="2583"/>
      <c r="P35" s="2584"/>
      <c r="Q35" s="2579"/>
      <c r="R35" s="2581"/>
      <c r="S35" s="2581"/>
      <c r="T35" s="2581"/>
      <c r="U35" s="2582"/>
    </row>
    <row r="36" spans="1:21" s="95" customFormat="1" ht="17.100000000000001" customHeight="1">
      <c r="A36" s="461" t="s">
        <v>420</v>
      </c>
      <c r="B36" s="2578"/>
      <c r="C36" s="2578"/>
      <c r="D36" s="2578"/>
      <c r="E36" s="2579"/>
      <c r="F36" s="2580"/>
      <c r="G36" s="2580"/>
      <c r="H36" s="2580"/>
      <c r="I36" s="463" t="s">
        <v>52</v>
      </c>
      <c r="J36" s="2581"/>
      <c r="K36" s="2581"/>
      <c r="L36" s="2581"/>
      <c r="M36" s="2581"/>
      <c r="N36" s="2582"/>
      <c r="O36" s="2583"/>
      <c r="P36" s="2584"/>
      <c r="Q36" s="2579"/>
      <c r="R36" s="2581"/>
      <c r="S36" s="2581"/>
      <c r="T36" s="2581"/>
      <c r="U36" s="2582"/>
    </row>
    <row r="37" spans="1:21" s="95" customFormat="1" ht="17.100000000000001" customHeight="1">
      <c r="A37" s="461" t="s">
        <v>421</v>
      </c>
      <c r="B37" s="2578"/>
      <c r="C37" s="2578"/>
      <c r="D37" s="2578"/>
      <c r="E37" s="2579"/>
      <c r="F37" s="2580"/>
      <c r="G37" s="2580"/>
      <c r="H37" s="2580"/>
      <c r="I37" s="463" t="s">
        <v>52</v>
      </c>
      <c r="J37" s="2581"/>
      <c r="K37" s="2581"/>
      <c r="L37" s="2581"/>
      <c r="M37" s="2581"/>
      <c r="N37" s="2582"/>
      <c r="O37" s="2583"/>
      <c r="P37" s="2584"/>
      <c r="Q37" s="2579"/>
      <c r="R37" s="2581"/>
      <c r="S37" s="2581"/>
      <c r="T37" s="2581"/>
      <c r="U37" s="2582"/>
    </row>
    <row r="38" spans="1:21" s="95" customFormat="1" ht="17.100000000000001" customHeight="1">
      <c r="A38" s="461" t="s">
        <v>422</v>
      </c>
      <c r="B38" s="2578"/>
      <c r="C38" s="2578"/>
      <c r="D38" s="2578"/>
      <c r="E38" s="2579"/>
      <c r="F38" s="2580"/>
      <c r="G38" s="2580"/>
      <c r="H38" s="2580"/>
      <c r="I38" s="463" t="s">
        <v>52</v>
      </c>
      <c r="J38" s="2581"/>
      <c r="K38" s="2581"/>
      <c r="L38" s="2581"/>
      <c r="M38" s="2581"/>
      <c r="N38" s="2582"/>
      <c r="O38" s="2583"/>
      <c r="P38" s="2584"/>
      <c r="Q38" s="2579"/>
      <c r="R38" s="2581"/>
      <c r="S38" s="2581"/>
      <c r="T38" s="2581"/>
      <c r="U38" s="2582"/>
    </row>
    <row r="39" spans="1:21" s="95" customFormat="1" ht="17.100000000000001" customHeight="1">
      <c r="A39" s="461" t="s">
        <v>423</v>
      </c>
      <c r="B39" s="2578"/>
      <c r="C39" s="2578"/>
      <c r="D39" s="2578"/>
      <c r="E39" s="2579"/>
      <c r="F39" s="2580"/>
      <c r="G39" s="2580"/>
      <c r="H39" s="2580"/>
      <c r="I39" s="463" t="s">
        <v>52</v>
      </c>
      <c r="J39" s="2581"/>
      <c r="K39" s="2581"/>
      <c r="L39" s="2581"/>
      <c r="M39" s="2581"/>
      <c r="N39" s="2582"/>
      <c r="O39" s="2583"/>
      <c r="P39" s="2584"/>
      <c r="Q39" s="2579"/>
      <c r="R39" s="2581"/>
      <c r="S39" s="2581"/>
      <c r="T39" s="2581"/>
      <c r="U39" s="2582"/>
    </row>
    <row r="40" spans="1:21" ht="11.1" customHeight="1">
      <c r="A40" s="513" t="s">
        <v>509</v>
      </c>
      <c r="B40" s="513"/>
      <c r="C40" s="513"/>
      <c r="D40" s="513"/>
      <c r="E40" s="513"/>
      <c r="F40" s="513"/>
      <c r="G40" s="513"/>
      <c r="H40" s="513"/>
      <c r="I40" s="513"/>
      <c r="J40" s="513"/>
      <c r="K40" s="513"/>
      <c r="L40" s="513"/>
      <c r="M40" s="513"/>
      <c r="N40" s="513"/>
      <c r="O40" s="513"/>
      <c r="P40" s="513"/>
      <c r="Q40" s="513"/>
      <c r="R40" s="513"/>
      <c r="S40" s="513"/>
      <c r="T40" s="513"/>
      <c r="U40" s="513"/>
    </row>
    <row r="41" spans="1:21" s="105" customFormat="1" ht="11.1" customHeight="1">
      <c r="A41" s="108" t="s">
        <v>424</v>
      </c>
    </row>
    <row r="42" spans="1:21" s="105" customFormat="1" ht="11.1" customHeight="1">
      <c r="A42" s="108" t="s">
        <v>425</v>
      </c>
    </row>
    <row r="43" spans="1:21" s="85" customFormat="1" ht="6.75" customHeight="1">
      <c r="A43" s="2538"/>
      <c r="B43" s="2538"/>
      <c r="C43" s="2538"/>
      <c r="D43" s="2538"/>
      <c r="E43" s="2538"/>
      <c r="F43" s="2538"/>
      <c r="G43" s="2538"/>
      <c r="H43" s="2538"/>
      <c r="I43" s="2538"/>
      <c r="J43" s="2538"/>
      <c r="K43" s="2538"/>
      <c r="L43" s="2538"/>
      <c r="M43" s="2538"/>
      <c r="N43" s="2538"/>
      <c r="O43" s="2538"/>
      <c r="P43" s="2538"/>
      <c r="Q43" s="2538"/>
      <c r="R43" s="2538"/>
    </row>
    <row r="44" spans="1:21" s="85" customFormat="1" ht="20.25" customHeight="1">
      <c r="A44" s="2585" t="s">
        <v>1128</v>
      </c>
      <c r="B44" s="2585"/>
      <c r="C44" s="2585"/>
      <c r="D44" s="2585"/>
      <c r="E44" s="2585"/>
      <c r="F44" s="2585"/>
      <c r="G44" s="2585"/>
      <c r="H44" s="2585"/>
      <c r="I44" s="2585"/>
      <c r="J44" s="2585"/>
      <c r="K44" s="2585"/>
      <c r="L44" s="2585"/>
      <c r="M44" s="2585"/>
      <c r="N44" s="2585"/>
      <c r="O44" s="2585"/>
      <c r="P44" s="2585"/>
      <c r="Q44" s="2585"/>
      <c r="R44" s="2585"/>
    </row>
    <row r="45" spans="1:21" s="85" customFormat="1" ht="27" customHeight="1">
      <c r="A45" s="2535" t="s">
        <v>1126</v>
      </c>
      <c r="B45" s="2536"/>
      <c r="C45" s="2536"/>
      <c r="D45" s="2536"/>
      <c r="E45" s="2536"/>
      <c r="F45" s="2536"/>
      <c r="G45" s="2536"/>
      <c r="H45" s="2536"/>
      <c r="I45" s="2536"/>
      <c r="J45" s="2536"/>
      <c r="K45" s="2536"/>
      <c r="L45" s="2536"/>
      <c r="M45" s="2536"/>
      <c r="N45" s="2536"/>
      <c r="O45" s="2536"/>
      <c r="P45" s="2536"/>
      <c r="Q45" s="2536"/>
      <c r="R45" s="2536"/>
      <c r="S45" s="2536"/>
      <c r="T45" s="2536"/>
      <c r="U45" s="2537"/>
    </row>
    <row r="46" spans="1:21" s="85" customFormat="1" ht="28.5" customHeight="1">
      <c r="A46" s="188"/>
      <c r="B46" s="226"/>
      <c r="C46" s="2521" t="s">
        <v>1092</v>
      </c>
      <c r="D46" s="2522"/>
      <c r="E46" s="2522"/>
      <c r="F46" s="2522"/>
      <c r="G46" s="2522"/>
      <c r="H46" s="2522"/>
      <c r="I46" s="2522"/>
      <c r="J46" s="2522"/>
      <c r="K46" s="2522"/>
      <c r="L46" s="2522"/>
      <c r="M46" s="2522"/>
      <c r="N46" s="2522"/>
      <c r="O46" s="2522"/>
      <c r="P46" s="2522"/>
      <c r="Q46" s="2522"/>
      <c r="R46" s="2522"/>
      <c r="S46" s="2522"/>
      <c r="T46" s="2522"/>
      <c r="U46" s="2523"/>
    </row>
    <row r="47" spans="1:21" ht="18" customHeight="1">
      <c r="U47" s="503" t="s">
        <v>776</v>
      </c>
    </row>
    <row r="48" spans="1:21" ht="24.95" customHeight="1">
      <c r="A48" s="2548" t="s">
        <v>806</v>
      </c>
      <c r="B48" s="2548"/>
      <c r="C48" s="2548"/>
      <c r="D48" s="2548"/>
      <c r="E48" s="2548"/>
      <c r="F48" s="2548"/>
      <c r="G48" s="2548"/>
      <c r="H48" s="2548"/>
      <c r="I48" s="2548"/>
      <c r="J48" s="2548"/>
      <c r="K48" s="2548"/>
      <c r="L48" s="2548"/>
      <c r="M48" s="2548"/>
      <c r="N48" s="2548"/>
      <c r="O48" s="2548"/>
      <c r="P48" s="2548"/>
      <c r="Q48" s="2548"/>
      <c r="R48" s="2548"/>
      <c r="S48" s="2548"/>
      <c r="T48" s="2548"/>
      <c r="U48" s="2548"/>
    </row>
    <row r="49" spans="1:25" s="82" customFormat="1" ht="18" customHeight="1">
      <c r="A49" s="2577" t="s">
        <v>407</v>
      </c>
      <c r="B49" s="2577"/>
      <c r="C49" s="2577"/>
      <c r="D49" s="2577"/>
      <c r="E49" s="2550"/>
      <c r="F49" s="2550"/>
      <c r="G49" s="2550"/>
      <c r="H49" s="2550"/>
      <c r="I49" s="2550"/>
      <c r="J49" s="2550"/>
      <c r="L49" s="2577" t="s">
        <v>312</v>
      </c>
      <c r="M49" s="2577"/>
      <c r="N49" s="2550"/>
      <c r="O49" s="2550"/>
      <c r="P49" s="2550"/>
      <c r="Q49" s="2550"/>
      <c r="R49" s="2550"/>
      <c r="S49" s="2550"/>
      <c r="T49" s="2550"/>
      <c r="U49" s="2550"/>
    </row>
    <row r="50" spans="1:25" ht="8.1" customHeight="1">
      <c r="B50" s="514"/>
      <c r="C50" s="514"/>
      <c r="D50" s="514"/>
      <c r="E50" s="514"/>
      <c r="F50" s="514"/>
      <c r="G50" s="514"/>
      <c r="H50" s="514"/>
      <c r="I50" s="514"/>
      <c r="J50" s="514"/>
      <c r="K50" s="514"/>
      <c r="L50" s="514"/>
      <c r="M50" s="514"/>
      <c r="N50" s="514"/>
      <c r="O50" s="514"/>
      <c r="P50" s="514"/>
      <c r="Q50" s="514"/>
      <c r="R50" s="514"/>
      <c r="S50" s="514"/>
      <c r="T50" s="514"/>
    </row>
    <row r="51" spans="1:25" s="92" customFormat="1" ht="17.100000000000001" customHeight="1">
      <c r="A51" s="91" t="s">
        <v>183</v>
      </c>
      <c r="B51" s="91"/>
      <c r="C51" s="91"/>
      <c r="D51" s="91"/>
      <c r="E51" s="504"/>
      <c r="F51" s="504"/>
      <c r="G51" s="504"/>
      <c r="H51" s="504"/>
      <c r="I51" s="504"/>
      <c r="J51" s="504"/>
      <c r="K51" s="504"/>
      <c r="L51" s="504"/>
      <c r="M51" s="504"/>
      <c r="N51" s="504"/>
      <c r="O51" s="504"/>
      <c r="P51" s="504"/>
      <c r="Q51" s="504"/>
      <c r="R51" s="504"/>
      <c r="S51" s="504"/>
      <c r="T51" s="504"/>
    </row>
    <row r="52" spans="1:25" s="95" customFormat="1" ht="17.100000000000001" customHeight="1">
      <c r="A52" s="2562" t="s">
        <v>408</v>
      </c>
      <c r="B52" s="2562"/>
      <c r="C52" s="2562"/>
      <c r="D52" s="461"/>
      <c r="E52" s="462" t="s">
        <v>403</v>
      </c>
      <c r="F52" s="463" t="s">
        <v>24</v>
      </c>
      <c r="G52" s="2544"/>
      <c r="H52" s="2544"/>
      <c r="I52" s="2544"/>
      <c r="J52" s="505" t="s">
        <v>46</v>
      </c>
      <c r="K52" s="461"/>
      <c r="L52" s="93" t="s">
        <v>402</v>
      </c>
      <c r="M52" s="93"/>
      <c r="N52" s="463" t="s">
        <v>24</v>
      </c>
      <c r="O52" s="2544"/>
      <c r="P52" s="2544"/>
      <c r="Q52" s="2544"/>
      <c r="R52" s="505" t="s">
        <v>46</v>
      </c>
      <c r="S52" s="505"/>
      <c r="T52" s="505"/>
      <c r="U52" s="94"/>
    </row>
    <row r="53" spans="1:25" s="95" customFormat="1" ht="17.100000000000001" customHeight="1">
      <c r="A53" s="2562" t="s">
        <v>225</v>
      </c>
      <c r="B53" s="2562"/>
      <c r="C53" s="2562"/>
      <c r="D53" s="2563"/>
      <c r="E53" s="2565"/>
      <c r="F53" s="2565"/>
      <c r="G53" s="2565"/>
      <c r="H53" s="463" t="s">
        <v>52</v>
      </c>
      <c r="I53" s="2565"/>
      <c r="J53" s="2565"/>
      <c r="K53" s="2565"/>
      <c r="L53" s="2565"/>
      <c r="M53" s="2565"/>
      <c r="N53" s="2563" t="s">
        <v>409</v>
      </c>
      <c r="O53" s="2565"/>
      <c r="P53" s="2566"/>
      <c r="Q53" s="2563"/>
      <c r="R53" s="2565"/>
      <c r="S53" s="2565"/>
      <c r="T53" s="463"/>
      <c r="U53" s="94" t="s">
        <v>56</v>
      </c>
    </row>
    <row r="54" spans="1:25" s="85" customFormat="1" ht="8.1" customHeight="1">
      <c r="A54" s="86"/>
      <c r="B54" s="86"/>
      <c r="C54" s="86"/>
      <c r="D54" s="86"/>
      <c r="E54" s="86"/>
      <c r="F54" s="86"/>
      <c r="G54" s="86"/>
      <c r="H54" s="86"/>
      <c r="I54" s="86"/>
      <c r="J54" s="86"/>
      <c r="K54" s="86"/>
      <c r="L54" s="86"/>
      <c r="M54" s="86"/>
      <c r="N54" s="86"/>
      <c r="O54" s="86"/>
      <c r="P54" s="86"/>
      <c r="Q54" s="86"/>
      <c r="R54" s="86"/>
      <c r="S54" s="86"/>
      <c r="T54" s="86"/>
      <c r="U54" s="86"/>
    </row>
    <row r="55" spans="1:25" s="85" customFormat="1" ht="17.100000000000001" customHeight="1">
      <c r="A55" s="87" t="s">
        <v>410</v>
      </c>
      <c r="B55" s="86"/>
      <c r="C55" s="86"/>
      <c r="D55" s="86"/>
      <c r="E55" s="86"/>
      <c r="F55" s="86"/>
      <c r="G55" s="86"/>
      <c r="H55" s="86"/>
      <c r="I55" s="86"/>
      <c r="J55" s="86"/>
      <c r="K55" s="86"/>
      <c r="L55" s="86"/>
      <c r="M55" s="86"/>
      <c r="N55" s="86"/>
      <c r="O55" s="86"/>
      <c r="P55" s="86"/>
      <c r="Q55" s="86"/>
      <c r="R55" s="86"/>
      <c r="S55" s="86"/>
      <c r="T55" s="86"/>
      <c r="U55" s="86"/>
    </row>
    <row r="56" spans="1:25" s="85" customFormat="1" ht="17.100000000000001" customHeight="1">
      <c r="A56" s="464" t="s">
        <v>411</v>
      </c>
      <c r="B56" s="96"/>
      <c r="C56" s="96"/>
      <c r="D56" s="96"/>
      <c r="E56" s="96"/>
      <c r="F56" s="96"/>
      <c r="G56" s="96"/>
      <c r="H56" s="96"/>
      <c r="I56" s="96"/>
      <c r="J56" s="96"/>
      <c r="K56" s="96"/>
      <c r="L56" s="96"/>
      <c r="M56" s="96"/>
      <c r="N56" s="96"/>
      <c r="O56" s="96"/>
      <c r="P56" s="96"/>
      <c r="Q56" s="96"/>
      <c r="R56" s="96"/>
      <c r="S56" s="96"/>
      <c r="T56" s="96"/>
      <c r="U56" s="506"/>
    </row>
    <row r="57" spans="1:25" s="85" customFormat="1" ht="30" customHeight="1">
      <c r="A57" s="97"/>
      <c r="B57" s="2526" t="s">
        <v>1132</v>
      </c>
      <c r="C57" s="2527"/>
      <c r="D57" s="2527"/>
      <c r="E57" s="2527"/>
      <c r="F57" s="2527"/>
      <c r="G57" s="2527"/>
      <c r="H57" s="2527"/>
      <c r="I57" s="2527"/>
      <c r="J57" s="2527"/>
      <c r="K57" s="2527"/>
      <c r="L57" s="2527"/>
      <c r="M57" s="2527"/>
      <c r="N57" s="2527"/>
      <c r="O57" s="2527"/>
      <c r="P57" s="2527"/>
      <c r="Q57" s="2527"/>
      <c r="R57" s="2527"/>
      <c r="S57" s="2527"/>
      <c r="T57" s="2527"/>
      <c r="U57" s="2528"/>
    </row>
    <row r="58" spans="1:25" s="85" customFormat="1" ht="182.25" customHeight="1">
      <c r="A58" s="97"/>
      <c r="B58" s="2529"/>
      <c r="C58" s="2530"/>
      <c r="D58" s="2530"/>
      <c r="E58" s="2530"/>
      <c r="F58" s="2530"/>
      <c r="G58" s="2530"/>
      <c r="H58" s="2530"/>
      <c r="I58" s="2530"/>
      <c r="J58" s="2530"/>
      <c r="K58" s="2530"/>
      <c r="L58" s="2530"/>
      <c r="M58" s="2530"/>
      <c r="N58" s="2530"/>
      <c r="O58" s="2530"/>
      <c r="P58" s="2530"/>
      <c r="Q58" s="2530"/>
      <c r="R58" s="2530"/>
      <c r="S58" s="2530"/>
      <c r="T58" s="2530"/>
      <c r="U58" s="2531"/>
    </row>
    <row r="59" spans="1:25" s="85" customFormat="1" ht="18.95" customHeight="1">
      <c r="A59" s="101"/>
      <c r="B59" s="98" t="s">
        <v>466</v>
      </c>
      <c r="C59" s="99"/>
      <c r="D59" s="99"/>
      <c r="E59" s="99"/>
      <c r="F59" s="99"/>
      <c r="G59" s="99"/>
      <c r="H59" s="99"/>
      <c r="I59" s="99"/>
      <c r="J59" s="99"/>
      <c r="K59" s="99"/>
      <c r="L59" s="99"/>
      <c r="M59" s="99"/>
      <c r="N59" s="99"/>
      <c r="O59" s="99"/>
      <c r="P59" s="99"/>
      <c r="Q59" s="99"/>
      <c r="R59" s="99"/>
      <c r="S59" s="99"/>
      <c r="T59" s="99"/>
      <c r="U59" s="100"/>
    </row>
    <row r="60" spans="1:25" s="85" customFormat="1" ht="50.1" customHeight="1">
      <c r="A60" s="101"/>
      <c r="B60" s="2551" t="s">
        <v>477</v>
      </c>
      <c r="C60" s="2552"/>
      <c r="D60" s="2552"/>
      <c r="E60" s="2552"/>
      <c r="F60" s="2552"/>
      <c r="G60" s="2552"/>
      <c r="H60" s="2552"/>
      <c r="I60" s="2552"/>
      <c r="J60" s="2552"/>
      <c r="K60" s="2552"/>
      <c r="L60" s="2552"/>
      <c r="M60" s="2552"/>
      <c r="N60" s="2552"/>
      <c r="O60" s="2552"/>
      <c r="P60" s="2552"/>
      <c r="Q60" s="2552"/>
      <c r="R60" s="2552"/>
      <c r="S60" s="2552"/>
      <c r="T60" s="2552"/>
      <c r="U60" s="2553"/>
      <c r="V60" s="101"/>
    </row>
    <row r="61" spans="1:25" s="95" customFormat="1" ht="17.100000000000001" customHeight="1">
      <c r="A61" s="109"/>
      <c r="B61" s="102" t="s">
        <v>408</v>
      </c>
      <c r="C61" s="93"/>
      <c r="D61" s="93"/>
      <c r="E61" s="94"/>
      <c r="F61" s="461"/>
      <c r="G61" s="465" t="s">
        <v>403</v>
      </c>
      <c r="H61" s="463"/>
      <c r="I61" s="463"/>
      <c r="J61" s="463" t="s">
        <v>24</v>
      </c>
      <c r="K61" s="2544"/>
      <c r="L61" s="2544"/>
      <c r="M61" s="505" t="s">
        <v>46</v>
      </c>
      <c r="N61" s="461"/>
      <c r="O61" s="465" t="s">
        <v>402</v>
      </c>
      <c r="P61" s="463"/>
      <c r="Q61" s="463"/>
      <c r="R61" s="463" t="s">
        <v>24</v>
      </c>
      <c r="S61" s="2544"/>
      <c r="T61" s="2544"/>
      <c r="U61" s="507" t="s">
        <v>46</v>
      </c>
      <c r="V61" s="508"/>
      <c r="W61" s="85"/>
      <c r="X61" s="85"/>
      <c r="Y61" s="85"/>
    </row>
    <row r="62" spans="1:25" s="95" customFormat="1" ht="17.100000000000001" customHeight="1">
      <c r="A62" s="109"/>
      <c r="B62" s="102" t="s">
        <v>857</v>
      </c>
      <c r="C62" s="93"/>
      <c r="D62" s="93"/>
      <c r="E62" s="94"/>
      <c r="F62" s="2563"/>
      <c r="G62" s="2565"/>
      <c r="H62" s="2565"/>
      <c r="I62" s="2565"/>
      <c r="J62" s="2565"/>
      <c r="K62" s="2565"/>
      <c r="L62" s="2565"/>
      <c r="M62" s="2565"/>
      <c r="N62" s="2565"/>
      <c r="O62" s="2565"/>
      <c r="P62" s="2565"/>
      <c r="Q62" s="2565"/>
      <c r="R62" s="2565"/>
      <c r="S62" s="2565"/>
      <c r="T62" s="2565"/>
      <c r="U62" s="2566"/>
      <c r="W62" s="85"/>
      <c r="X62" s="85"/>
      <c r="Y62" s="85"/>
    </row>
    <row r="63" spans="1:25" s="95" customFormat="1" ht="17.100000000000001" customHeight="1">
      <c r="A63" s="109"/>
      <c r="B63" s="102" t="s">
        <v>225</v>
      </c>
      <c r="C63" s="93"/>
      <c r="D63" s="93"/>
      <c r="E63" s="94"/>
      <c r="F63" s="2563"/>
      <c r="G63" s="2565"/>
      <c r="H63" s="2565"/>
      <c r="I63" s="2565"/>
      <c r="J63" s="2565"/>
      <c r="K63" s="2565"/>
      <c r="L63" s="463" t="s">
        <v>52</v>
      </c>
      <c r="M63" s="2565"/>
      <c r="N63" s="2565"/>
      <c r="O63" s="2565"/>
      <c r="P63" s="2565"/>
      <c r="Q63" s="463"/>
      <c r="R63" s="463"/>
      <c r="S63" s="463"/>
      <c r="T63" s="463"/>
      <c r="U63" s="94"/>
      <c r="W63" s="85"/>
      <c r="X63" s="85"/>
      <c r="Y63" s="85"/>
    </row>
    <row r="64" spans="1:25" s="95" customFormat="1" ht="17.100000000000001" customHeight="1">
      <c r="A64" s="110"/>
      <c r="B64" s="102" t="s">
        <v>573</v>
      </c>
      <c r="C64" s="93"/>
      <c r="D64" s="93"/>
      <c r="E64" s="94"/>
      <c r="F64" s="2572"/>
      <c r="G64" s="2573"/>
      <c r="H64" s="2573"/>
      <c r="I64" s="2573"/>
      <c r="J64" s="463" t="s">
        <v>413</v>
      </c>
      <c r="K64" s="463"/>
      <c r="L64" s="463"/>
      <c r="M64" s="463"/>
      <c r="N64" s="463"/>
      <c r="O64" s="463"/>
      <c r="P64" s="463"/>
      <c r="Q64" s="463"/>
      <c r="R64" s="463"/>
      <c r="S64" s="463"/>
      <c r="T64" s="463"/>
      <c r="U64" s="94"/>
      <c r="W64" s="85"/>
      <c r="X64" s="85"/>
      <c r="Y64" s="85"/>
    </row>
    <row r="65" spans="1:21" s="85" customFormat="1" ht="8.1" customHeight="1">
      <c r="A65" s="90"/>
      <c r="C65" s="87"/>
      <c r="D65" s="87"/>
      <c r="E65" s="87"/>
      <c r="F65" s="87"/>
      <c r="G65" s="86"/>
      <c r="H65" s="86"/>
      <c r="I65" s="86"/>
      <c r="J65" s="86"/>
      <c r="K65" s="86"/>
      <c r="L65" s="86"/>
      <c r="M65" s="86"/>
      <c r="N65" s="86"/>
      <c r="O65" s="86"/>
      <c r="P65" s="86"/>
      <c r="Q65" s="86"/>
      <c r="R65" s="86"/>
      <c r="S65" s="86"/>
      <c r="T65" s="86"/>
      <c r="U65" s="86"/>
    </row>
    <row r="66" spans="1:21" s="85" customFormat="1" ht="17.100000000000001" customHeight="1">
      <c r="A66" s="85" t="s">
        <v>414</v>
      </c>
      <c r="B66" s="86"/>
      <c r="C66" s="86"/>
      <c r="D66" s="86"/>
      <c r="E66" s="86"/>
      <c r="F66" s="86"/>
      <c r="G66" s="86"/>
      <c r="H66" s="86"/>
      <c r="I66" s="86"/>
      <c r="J66" s="86"/>
      <c r="K66" s="86"/>
      <c r="L66" s="86"/>
      <c r="M66" s="86"/>
      <c r="N66" s="86"/>
      <c r="O66" s="86"/>
      <c r="P66" s="86"/>
      <c r="Q66" s="86"/>
      <c r="R66" s="86"/>
      <c r="S66" s="86"/>
      <c r="T66" s="86"/>
      <c r="U66" s="86"/>
    </row>
    <row r="67" spans="1:21" s="85" customFormat="1" ht="17.100000000000001" customHeight="1">
      <c r="A67" s="2574" t="s">
        <v>415</v>
      </c>
      <c r="B67" s="2575"/>
      <c r="C67" s="2575"/>
      <c r="D67" s="2575"/>
      <c r="E67" s="2575"/>
      <c r="F67" s="2575"/>
      <c r="G67" s="2575"/>
      <c r="H67" s="2575"/>
      <c r="I67" s="2575"/>
      <c r="J67" s="2575"/>
      <c r="K67" s="2575"/>
      <c r="L67" s="2575"/>
      <c r="M67" s="2575"/>
      <c r="N67" s="2575"/>
      <c r="O67" s="2575"/>
      <c r="P67" s="2575"/>
      <c r="Q67" s="2575"/>
      <c r="R67" s="2575"/>
      <c r="S67" s="2575"/>
      <c r="T67" s="2575"/>
      <c r="U67" s="2576"/>
    </row>
    <row r="68" spans="1:21" s="95" customFormat="1" ht="17.100000000000001" customHeight="1">
      <c r="A68" s="103"/>
      <c r="B68" s="461"/>
      <c r="C68" s="2532" t="s">
        <v>517</v>
      </c>
      <c r="D68" s="2533"/>
      <c r="E68" s="2533"/>
      <c r="F68" s="2533"/>
      <c r="G68" s="2533"/>
      <c r="H68" s="2533"/>
      <c r="I68" s="2533"/>
      <c r="J68" s="2533"/>
      <c r="K68" s="2533"/>
      <c r="L68" s="2533"/>
      <c r="M68" s="2533"/>
      <c r="N68" s="2533"/>
      <c r="O68" s="2533"/>
      <c r="P68" s="2533"/>
      <c r="Q68" s="2533"/>
      <c r="R68" s="2533"/>
      <c r="S68" s="2533"/>
      <c r="T68" s="2533"/>
      <c r="U68" s="2534"/>
    </row>
    <row r="69" spans="1:21" s="95" customFormat="1" ht="17.100000000000001" customHeight="1">
      <c r="A69" s="103"/>
      <c r="B69" s="461"/>
      <c r="C69" s="2532" t="s">
        <v>949</v>
      </c>
      <c r="D69" s="2533"/>
      <c r="E69" s="2533"/>
      <c r="F69" s="2533"/>
      <c r="G69" s="2533"/>
      <c r="H69" s="2533"/>
      <c r="I69" s="2533"/>
      <c r="J69" s="2533"/>
      <c r="K69" s="2533"/>
      <c r="L69" s="2533"/>
      <c r="M69" s="2533"/>
      <c r="N69" s="2533"/>
      <c r="O69" s="2533"/>
      <c r="P69" s="2533"/>
      <c r="Q69" s="2533"/>
      <c r="R69" s="2533"/>
      <c r="S69" s="2533"/>
      <c r="T69" s="2533"/>
      <c r="U69" s="2534"/>
    </row>
    <row r="70" spans="1:21" s="85" customFormat="1" ht="23.25" customHeight="1">
      <c r="A70" s="2526" t="s">
        <v>931</v>
      </c>
      <c r="B70" s="2533"/>
      <c r="C70" s="2533"/>
      <c r="D70" s="2533"/>
      <c r="E70" s="2533"/>
      <c r="F70" s="2533"/>
      <c r="G70" s="2533"/>
      <c r="H70" s="2533"/>
      <c r="I70" s="2533"/>
      <c r="J70" s="2533"/>
      <c r="K70" s="2533"/>
      <c r="L70" s="2533"/>
      <c r="M70" s="2533"/>
      <c r="N70" s="2533"/>
      <c r="O70" s="2533"/>
      <c r="P70" s="2533"/>
      <c r="Q70" s="2533"/>
      <c r="R70" s="2533"/>
      <c r="S70" s="2533"/>
      <c r="T70" s="2533"/>
      <c r="U70" s="2534"/>
    </row>
    <row r="71" spans="1:21" s="95" customFormat="1" ht="30" customHeight="1">
      <c r="A71" s="103"/>
      <c r="B71" s="461"/>
      <c r="C71" s="2521" t="s">
        <v>863</v>
      </c>
      <c r="D71" s="2522"/>
      <c r="E71" s="2522"/>
      <c r="F71" s="2522"/>
      <c r="G71" s="2522"/>
      <c r="H71" s="2522"/>
      <c r="I71" s="2522"/>
      <c r="J71" s="2522"/>
      <c r="K71" s="2522"/>
      <c r="L71" s="2522"/>
      <c r="M71" s="2522"/>
      <c r="N71" s="2522"/>
      <c r="O71" s="2522"/>
      <c r="P71" s="2522"/>
      <c r="Q71" s="2522"/>
      <c r="R71" s="2522"/>
      <c r="S71" s="2522"/>
      <c r="T71" s="2522"/>
      <c r="U71" s="2523"/>
    </row>
    <row r="72" spans="1:21" s="85" customFormat="1" ht="21.75" customHeight="1">
      <c r="A72" s="2526" t="s">
        <v>941</v>
      </c>
      <c r="B72" s="2527"/>
      <c r="C72" s="2527"/>
      <c r="D72" s="2527"/>
      <c r="E72" s="2527"/>
      <c r="F72" s="2527"/>
      <c r="G72" s="2527"/>
      <c r="H72" s="2527"/>
      <c r="I72" s="2527"/>
      <c r="J72" s="2527"/>
      <c r="K72" s="2527"/>
      <c r="L72" s="2527"/>
      <c r="M72" s="2527"/>
      <c r="N72" s="2527"/>
      <c r="O72" s="2527"/>
      <c r="P72" s="2527"/>
      <c r="Q72" s="2527"/>
      <c r="R72" s="2527"/>
      <c r="S72" s="2527"/>
      <c r="T72" s="2527"/>
      <c r="U72" s="2528"/>
    </row>
    <row r="73" spans="1:21" s="85" customFormat="1" ht="21.75" customHeight="1">
      <c r="A73" s="2567"/>
      <c r="B73" s="2568"/>
      <c r="C73" s="2568"/>
      <c r="D73" s="2568"/>
      <c r="E73" s="2568"/>
      <c r="F73" s="2568"/>
      <c r="G73" s="2568"/>
      <c r="H73" s="2568"/>
      <c r="I73" s="2568"/>
      <c r="J73" s="2568"/>
      <c r="K73" s="2568"/>
      <c r="L73" s="2568"/>
      <c r="M73" s="2568"/>
      <c r="N73" s="2568"/>
      <c r="O73" s="2568"/>
      <c r="P73" s="2568"/>
      <c r="Q73" s="2568"/>
      <c r="R73" s="2568"/>
      <c r="S73" s="2568"/>
      <c r="T73" s="2568"/>
      <c r="U73" s="2569"/>
    </row>
    <row r="74" spans="1:21" s="95" customFormat="1" ht="28.5" customHeight="1">
      <c r="A74" s="104"/>
      <c r="B74" s="461"/>
      <c r="C74" s="2521" t="s">
        <v>1133</v>
      </c>
      <c r="D74" s="2522"/>
      <c r="E74" s="2522"/>
      <c r="F74" s="2522"/>
      <c r="G74" s="2522"/>
      <c r="H74" s="2522"/>
      <c r="I74" s="2522"/>
      <c r="J74" s="2522"/>
      <c r="K74" s="2522"/>
      <c r="L74" s="2522"/>
      <c r="M74" s="2522"/>
      <c r="N74" s="2522"/>
      <c r="O74" s="2522"/>
      <c r="P74" s="2522"/>
      <c r="Q74" s="2522"/>
      <c r="R74" s="2522"/>
      <c r="S74" s="2522"/>
      <c r="T74" s="2522"/>
      <c r="U74" s="2523"/>
    </row>
    <row r="75" spans="1:21" s="105" customFormat="1" ht="12.95" customHeight="1">
      <c r="A75" s="105" t="s">
        <v>736</v>
      </c>
      <c r="C75" s="510"/>
      <c r="D75" s="511"/>
      <c r="E75" s="511"/>
      <c r="F75" s="511"/>
      <c r="G75" s="511"/>
      <c r="H75" s="511"/>
      <c r="I75" s="511"/>
      <c r="J75" s="511"/>
      <c r="K75" s="511"/>
      <c r="N75" s="511"/>
      <c r="P75" s="512"/>
      <c r="Q75" s="106"/>
      <c r="R75" s="106"/>
      <c r="S75" s="106"/>
      <c r="T75" s="106"/>
      <c r="U75" s="106"/>
    </row>
    <row r="76" spans="1:21" s="105" customFormat="1" ht="5.25" customHeight="1">
      <c r="C76" s="510"/>
      <c r="D76" s="511"/>
      <c r="E76" s="511"/>
      <c r="F76" s="511"/>
      <c r="G76" s="511"/>
      <c r="H76" s="511"/>
      <c r="I76" s="511"/>
      <c r="J76" s="511"/>
      <c r="K76" s="511"/>
      <c r="N76" s="511"/>
      <c r="P76" s="512"/>
      <c r="Q76" s="106"/>
      <c r="R76" s="106"/>
      <c r="S76" s="106"/>
      <c r="T76" s="106"/>
      <c r="U76" s="106"/>
    </row>
    <row r="77" spans="1:21" s="85" customFormat="1" ht="18" customHeight="1">
      <c r="A77" s="85" t="s">
        <v>503</v>
      </c>
      <c r="K77" s="86"/>
    </row>
    <row r="78" spans="1:21" s="85" customFormat="1" ht="12.95" customHeight="1">
      <c r="A78" s="2568" t="s">
        <v>476</v>
      </c>
      <c r="B78" s="2570"/>
      <c r="C78" s="2570"/>
      <c r="D78" s="2570"/>
      <c r="E78" s="2570"/>
      <c r="F78" s="2570"/>
      <c r="G78" s="2570"/>
      <c r="H78" s="2570"/>
      <c r="I78" s="2570"/>
      <c r="J78" s="2570"/>
      <c r="K78" s="2570"/>
      <c r="L78" s="2570"/>
      <c r="M78" s="2570"/>
      <c r="N78" s="2570"/>
      <c r="O78" s="2570"/>
      <c r="P78" s="2570"/>
      <c r="Q78" s="2570"/>
      <c r="R78" s="2570"/>
      <c r="S78" s="2570"/>
      <c r="T78" s="2570"/>
      <c r="U78" s="2570"/>
    </row>
    <row r="79" spans="1:21" s="85" customFormat="1" ht="12.95" customHeight="1">
      <c r="A79" s="2571"/>
      <c r="B79" s="2571"/>
      <c r="C79" s="2571"/>
      <c r="D79" s="2571"/>
      <c r="E79" s="2571"/>
      <c r="F79" s="2571"/>
      <c r="G79" s="2571"/>
      <c r="H79" s="2571"/>
      <c r="I79" s="2571"/>
      <c r="J79" s="2571"/>
      <c r="K79" s="2571"/>
      <c r="L79" s="2571"/>
      <c r="M79" s="2571"/>
      <c r="N79" s="2571"/>
      <c r="O79" s="2571"/>
      <c r="P79" s="2571"/>
      <c r="Q79" s="2571"/>
      <c r="R79" s="2571"/>
      <c r="S79" s="2571"/>
      <c r="T79" s="2571"/>
      <c r="U79" s="2571"/>
    </row>
    <row r="80" spans="1:21" s="95" customFormat="1" ht="18" customHeight="1">
      <c r="A80" s="107"/>
      <c r="B80" s="2562" t="s">
        <v>416</v>
      </c>
      <c r="C80" s="2562"/>
      <c r="D80" s="2562"/>
      <c r="E80" s="2563" t="s">
        <v>225</v>
      </c>
      <c r="F80" s="2565"/>
      <c r="G80" s="2565"/>
      <c r="H80" s="2565"/>
      <c r="I80" s="2565"/>
      <c r="J80" s="2565"/>
      <c r="K80" s="2565"/>
      <c r="L80" s="2565"/>
      <c r="M80" s="2565"/>
      <c r="N80" s="2566"/>
      <c r="O80" s="2563" t="s">
        <v>417</v>
      </c>
      <c r="P80" s="2565"/>
      <c r="Q80" s="2563" t="s">
        <v>418</v>
      </c>
      <c r="R80" s="2565"/>
      <c r="S80" s="2565"/>
      <c r="T80" s="2565"/>
      <c r="U80" s="2566"/>
    </row>
    <row r="81" spans="1:21" s="95" customFormat="1" ht="17.100000000000001" customHeight="1">
      <c r="A81" s="461" t="s">
        <v>419</v>
      </c>
      <c r="B81" s="2562"/>
      <c r="C81" s="2562"/>
      <c r="D81" s="2562"/>
      <c r="E81" s="2563"/>
      <c r="F81" s="2564"/>
      <c r="G81" s="2564"/>
      <c r="H81" s="2564"/>
      <c r="I81" s="463" t="s">
        <v>52</v>
      </c>
      <c r="J81" s="2565"/>
      <c r="K81" s="2565"/>
      <c r="L81" s="2565"/>
      <c r="M81" s="2565"/>
      <c r="N81" s="2566"/>
      <c r="O81" s="2563"/>
      <c r="P81" s="2565"/>
      <c r="Q81" s="2563"/>
      <c r="R81" s="2565"/>
      <c r="S81" s="2565"/>
      <c r="T81" s="2565"/>
      <c r="U81" s="2566"/>
    </row>
    <row r="82" spans="1:21" s="95" customFormat="1" ht="17.100000000000001" customHeight="1">
      <c r="A82" s="461" t="s">
        <v>420</v>
      </c>
      <c r="B82" s="2562"/>
      <c r="C82" s="2562"/>
      <c r="D82" s="2562"/>
      <c r="E82" s="2563"/>
      <c r="F82" s="2564"/>
      <c r="G82" s="2564"/>
      <c r="H82" s="2564"/>
      <c r="I82" s="463" t="s">
        <v>52</v>
      </c>
      <c r="J82" s="2565"/>
      <c r="K82" s="2565"/>
      <c r="L82" s="2565"/>
      <c r="M82" s="2565"/>
      <c r="N82" s="2566"/>
      <c r="O82" s="2563"/>
      <c r="P82" s="2565"/>
      <c r="Q82" s="2563"/>
      <c r="R82" s="2565"/>
      <c r="S82" s="2565"/>
      <c r="T82" s="2565"/>
      <c r="U82" s="2566"/>
    </row>
    <row r="83" spans="1:21" s="95" customFormat="1" ht="17.100000000000001" customHeight="1">
      <c r="A83" s="461" t="s">
        <v>421</v>
      </c>
      <c r="B83" s="2562"/>
      <c r="C83" s="2562"/>
      <c r="D83" s="2562"/>
      <c r="E83" s="2563"/>
      <c r="F83" s="2564"/>
      <c r="G83" s="2564"/>
      <c r="H83" s="2564"/>
      <c r="I83" s="463" t="s">
        <v>52</v>
      </c>
      <c r="J83" s="2565"/>
      <c r="K83" s="2565"/>
      <c r="L83" s="2565"/>
      <c r="M83" s="2565"/>
      <c r="N83" s="2566"/>
      <c r="O83" s="2563"/>
      <c r="P83" s="2565"/>
      <c r="Q83" s="2563"/>
      <c r="R83" s="2565"/>
      <c r="S83" s="2565"/>
      <c r="T83" s="2565"/>
      <c r="U83" s="2566"/>
    </row>
    <row r="84" spans="1:21" s="95" customFormat="1" ht="17.100000000000001" customHeight="1">
      <c r="A84" s="461" t="s">
        <v>422</v>
      </c>
      <c r="B84" s="2562"/>
      <c r="C84" s="2562"/>
      <c r="D84" s="2562"/>
      <c r="E84" s="2563"/>
      <c r="F84" s="2564"/>
      <c r="G84" s="2564"/>
      <c r="H84" s="2564"/>
      <c r="I84" s="463" t="s">
        <v>52</v>
      </c>
      <c r="J84" s="2565"/>
      <c r="K84" s="2565"/>
      <c r="L84" s="2565"/>
      <c r="M84" s="2565"/>
      <c r="N84" s="2566"/>
      <c r="O84" s="2563"/>
      <c r="P84" s="2565"/>
      <c r="Q84" s="2563"/>
      <c r="R84" s="2565"/>
      <c r="S84" s="2565"/>
      <c r="T84" s="2565"/>
      <c r="U84" s="2566"/>
    </row>
    <row r="85" spans="1:21" s="95" customFormat="1" ht="17.100000000000001" customHeight="1">
      <c r="A85" s="461" t="s">
        <v>423</v>
      </c>
      <c r="B85" s="2562"/>
      <c r="C85" s="2562"/>
      <c r="D85" s="2562"/>
      <c r="E85" s="2563"/>
      <c r="F85" s="2564"/>
      <c r="G85" s="2564"/>
      <c r="H85" s="2564"/>
      <c r="I85" s="463" t="s">
        <v>52</v>
      </c>
      <c r="J85" s="2565"/>
      <c r="K85" s="2565"/>
      <c r="L85" s="2565"/>
      <c r="M85" s="2565"/>
      <c r="N85" s="2566"/>
      <c r="O85" s="2563"/>
      <c r="P85" s="2565"/>
      <c r="Q85" s="2563"/>
      <c r="R85" s="2565"/>
      <c r="S85" s="2565"/>
      <c r="T85" s="2565"/>
      <c r="U85" s="2566"/>
    </row>
    <row r="86" spans="1:21" ht="11.1" customHeight="1">
      <c r="A86" s="513" t="s">
        <v>509</v>
      </c>
      <c r="B86" s="513"/>
      <c r="C86" s="513"/>
      <c r="D86" s="513"/>
      <c r="E86" s="513"/>
      <c r="F86" s="513"/>
      <c r="G86" s="513"/>
      <c r="H86" s="513"/>
      <c r="I86" s="513"/>
      <c r="J86" s="513"/>
      <c r="K86" s="513"/>
      <c r="L86" s="513"/>
      <c r="M86" s="513"/>
      <c r="N86" s="513"/>
      <c r="O86" s="513"/>
      <c r="P86" s="513"/>
      <c r="Q86" s="513"/>
      <c r="R86" s="513"/>
      <c r="S86" s="513"/>
      <c r="T86" s="513"/>
      <c r="U86" s="513"/>
    </row>
    <row r="87" spans="1:21" s="105" customFormat="1" ht="12" customHeight="1">
      <c r="A87" s="108" t="s">
        <v>424</v>
      </c>
    </row>
    <row r="88" spans="1:21" s="105" customFormat="1" ht="11.1" customHeight="1">
      <c r="A88" s="108" t="s">
        <v>425</v>
      </c>
    </row>
    <row r="89" spans="1:21" s="105" customFormat="1" ht="11.1" customHeight="1"/>
    <row r="90" spans="1:21" s="85" customFormat="1" ht="20.25" customHeight="1">
      <c r="A90" s="2585" t="s">
        <v>1128</v>
      </c>
      <c r="B90" s="2585"/>
      <c r="C90" s="2585"/>
      <c r="D90" s="2585"/>
      <c r="E90" s="2585"/>
      <c r="F90" s="2585"/>
      <c r="G90" s="2585"/>
      <c r="H90" s="2585"/>
      <c r="I90" s="2585"/>
      <c r="J90" s="2585"/>
      <c r="K90" s="2585"/>
      <c r="L90" s="2585"/>
      <c r="M90" s="2585"/>
      <c r="N90" s="2585"/>
      <c r="O90" s="2585"/>
      <c r="P90" s="2585"/>
      <c r="Q90" s="2585"/>
      <c r="R90" s="2585"/>
    </row>
    <row r="91" spans="1:21" s="85" customFormat="1" ht="27" customHeight="1">
      <c r="A91" s="2535" t="s">
        <v>1126</v>
      </c>
      <c r="B91" s="2536"/>
      <c r="C91" s="2536"/>
      <c r="D91" s="2536"/>
      <c r="E91" s="2536"/>
      <c r="F91" s="2536"/>
      <c r="G91" s="2536"/>
      <c r="H91" s="2536"/>
      <c r="I91" s="2536"/>
      <c r="J91" s="2536"/>
      <c r="K91" s="2536"/>
      <c r="L91" s="2536"/>
      <c r="M91" s="2536"/>
      <c r="N91" s="2536"/>
      <c r="O91" s="2536"/>
      <c r="P91" s="2536"/>
      <c r="Q91" s="2536"/>
      <c r="R91" s="2536"/>
      <c r="S91" s="2536"/>
      <c r="T91" s="2536"/>
      <c r="U91" s="2537"/>
    </row>
    <row r="92" spans="1:21" s="85" customFormat="1" ht="26.25" customHeight="1">
      <c r="A92" s="188"/>
      <c r="B92" s="226"/>
      <c r="C92" s="2521" t="s">
        <v>1092</v>
      </c>
      <c r="D92" s="2522"/>
      <c r="E92" s="2522"/>
      <c r="F92" s="2522"/>
      <c r="G92" s="2522"/>
      <c r="H92" s="2522"/>
      <c r="I92" s="2522"/>
      <c r="J92" s="2522"/>
      <c r="K92" s="2522"/>
      <c r="L92" s="2522"/>
      <c r="M92" s="2522"/>
      <c r="N92" s="2522"/>
      <c r="O92" s="2522"/>
      <c r="P92" s="2522"/>
      <c r="Q92" s="2522"/>
      <c r="R92" s="2522"/>
      <c r="S92" s="2522"/>
      <c r="T92" s="2522"/>
      <c r="U92" s="2523"/>
    </row>
    <row r="93" spans="1:21" ht="24.95" customHeight="1"/>
    <row r="94" spans="1:21" ht="24.95" customHeight="1"/>
    <row r="102" spans="3:3">
      <c r="C102" s="515"/>
    </row>
    <row r="103" spans="3:3">
      <c r="C103" s="515"/>
    </row>
    <row r="104" spans="3:3">
      <c r="C104" s="515"/>
    </row>
    <row r="105" spans="3:3">
      <c r="C105" s="515"/>
    </row>
    <row r="106" spans="3:3">
      <c r="C106" s="515"/>
    </row>
    <row r="107" spans="3:3">
      <c r="C107" s="515"/>
    </row>
    <row r="108" spans="3:3">
      <c r="C108" s="515"/>
    </row>
    <row r="109" spans="3:3">
      <c r="C109" s="515"/>
    </row>
    <row r="110" spans="3:3">
      <c r="C110" s="515"/>
    </row>
    <row r="111" spans="3:3">
      <c r="C111" s="515"/>
    </row>
    <row r="112" spans="3:3">
      <c r="C112" s="515"/>
    </row>
    <row r="113" spans="3:3">
      <c r="C113" s="515"/>
    </row>
    <row r="114" spans="3:3">
      <c r="C114" s="515"/>
    </row>
    <row r="115" spans="3:3">
      <c r="C115" s="515"/>
    </row>
    <row r="116" spans="3:3">
      <c r="C116" s="515"/>
    </row>
    <row r="117" spans="3:3">
      <c r="C117" s="515"/>
    </row>
    <row r="118" spans="3:3">
      <c r="C118" s="515"/>
    </row>
    <row r="119" spans="3:3">
      <c r="C119" s="515"/>
    </row>
    <row r="120" spans="3:3">
      <c r="C120" s="515"/>
    </row>
  </sheetData>
  <mergeCells count="125">
    <mergeCell ref="A90:R90"/>
    <mergeCell ref="A91:U91"/>
    <mergeCell ref="C92:U92"/>
    <mergeCell ref="A2:U2"/>
    <mergeCell ref="A3:D4"/>
    <mergeCell ref="E3:J4"/>
    <mergeCell ref="L3:M4"/>
    <mergeCell ref="N3:U4"/>
    <mergeCell ref="A6:C6"/>
    <mergeCell ref="G6:I6"/>
    <mergeCell ref="O6:Q6"/>
    <mergeCell ref="B12:U12"/>
    <mergeCell ref="B14:U14"/>
    <mergeCell ref="K15:L15"/>
    <mergeCell ref="S15:T15"/>
    <mergeCell ref="F16:U16"/>
    <mergeCell ref="F17:K17"/>
    <mergeCell ref="M17:P17"/>
    <mergeCell ref="A7:C7"/>
    <mergeCell ref="D7:G7"/>
    <mergeCell ref="I7:M7"/>
    <mergeCell ref="N7:P7"/>
    <mergeCell ref="Q7:S7"/>
    <mergeCell ref="B11:U11"/>
    <mergeCell ref="A24:U24"/>
    <mergeCell ref="C25:U25"/>
    <mergeCell ref="A26:U27"/>
    <mergeCell ref="C28:U28"/>
    <mergeCell ref="A32:U33"/>
    <mergeCell ref="F18:I18"/>
    <mergeCell ref="A21:U21"/>
    <mergeCell ref="C22:U22"/>
    <mergeCell ref="C23:U23"/>
    <mergeCell ref="B34:D34"/>
    <mergeCell ref="E34:N34"/>
    <mergeCell ref="O34:P34"/>
    <mergeCell ref="Q34:U34"/>
    <mergeCell ref="B35:D35"/>
    <mergeCell ref="E35:H35"/>
    <mergeCell ref="J35:N35"/>
    <mergeCell ref="O35:P35"/>
    <mergeCell ref="Q35:U35"/>
    <mergeCell ref="B36:D36"/>
    <mergeCell ref="E36:H36"/>
    <mergeCell ref="J36:N36"/>
    <mergeCell ref="O36:P36"/>
    <mergeCell ref="Q36:U36"/>
    <mergeCell ref="B37:D37"/>
    <mergeCell ref="E37:H37"/>
    <mergeCell ref="J37:N37"/>
    <mergeCell ref="O37:P37"/>
    <mergeCell ref="Q37:U37"/>
    <mergeCell ref="A48:U48"/>
    <mergeCell ref="A49:D49"/>
    <mergeCell ref="E49:J49"/>
    <mergeCell ref="L49:M49"/>
    <mergeCell ref="N49:U49"/>
    <mergeCell ref="A52:C52"/>
    <mergeCell ref="G52:I52"/>
    <mergeCell ref="O52:Q52"/>
    <mergeCell ref="B38:D38"/>
    <mergeCell ref="E38:H38"/>
    <mergeCell ref="J38:N38"/>
    <mergeCell ref="O38:P38"/>
    <mergeCell ref="Q38:U38"/>
    <mergeCell ref="B39:D39"/>
    <mergeCell ref="E39:H39"/>
    <mergeCell ref="J39:N39"/>
    <mergeCell ref="O39:P39"/>
    <mergeCell ref="Q39:U39"/>
    <mergeCell ref="A43:R43"/>
    <mergeCell ref="A44:R44"/>
    <mergeCell ref="C46:U46"/>
    <mergeCell ref="A45:U45"/>
    <mergeCell ref="B58:U58"/>
    <mergeCell ref="B60:U60"/>
    <mergeCell ref="K61:L61"/>
    <mergeCell ref="S61:T61"/>
    <mergeCell ref="F62:U62"/>
    <mergeCell ref="F63:K63"/>
    <mergeCell ref="M63:P63"/>
    <mergeCell ref="A53:C53"/>
    <mergeCell ref="D53:G53"/>
    <mergeCell ref="I53:M53"/>
    <mergeCell ref="N53:P53"/>
    <mergeCell ref="Q53:S53"/>
    <mergeCell ref="B57:U57"/>
    <mergeCell ref="A70:U70"/>
    <mergeCell ref="C71:U71"/>
    <mergeCell ref="A72:U73"/>
    <mergeCell ref="C74:U74"/>
    <mergeCell ref="A78:U79"/>
    <mergeCell ref="F64:I64"/>
    <mergeCell ref="A67:U67"/>
    <mergeCell ref="C68:U68"/>
    <mergeCell ref="C69:U69"/>
    <mergeCell ref="B80:D80"/>
    <mergeCell ref="E80:N80"/>
    <mergeCell ref="O80:P80"/>
    <mergeCell ref="Q80:U80"/>
    <mergeCell ref="B81:D81"/>
    <mergeCell ref="E81:H81"/>
    <mergeCell ref="J81:N81"/>
    <mergeCell ref="O81:P81"/>
    <mergeCell ref="Q81:U81"/>
    <mergeCell ref="B82:D82"/>
    <mergeCell ref="E82:H82"/>
    <mergeCell ref="J82:N82"/>
    <mergeCell ref="O82:P82"/>
    <mergeCell ref="Q82:U82"/>
    <mergeCell ref="B83:D83"/>
    <mergeCell ref="E83:H83"/>
    <mergeCell ref="J83:N83"/>
    <mergeCell ref="O83:P83"/>
    <mergeCell ref="Q83:U83"/>
    <mergeCell ref="B84:D84"/>
    <mergeCell ref="E84:H84"/>
    <mergeCell ref="J84:N84"/>
    <mergeCell ref="O84:P84"/>
    <mergeCell ref="Q84:U84"/>
    <mergeCell ref="B85:D85"/>
    <mergeCell ref="E85:H85"/>
    <mergeCell ref="J85:N85"/>
    <mergeCell ref="O85:P85"/>
    <mergeCell ref="Q85:U85"/>
  </mergeCells>
  <phoneticPr fontId="11"/>
  <conditionalFormatting sqref="B22:B25">
    <cfRule type="cellIs" dxfId="142" priority="10" stopIfTrue="1" operator="equal">
      <formula>""</formula>
    </cfRule>
  </conditionalFormatting>
  <conditionalFormatting sqref="B28">
    <cfRule type="cellIs" dxfId="141" priority="9" stopIfTrue="1" operator="equal">
      <formula>""</formula>
    </cfRule>
  </conditionalFormatting>
  <conditionalFormatting sqref="B46">
    <cfRule type="cellIs" dxfId="140" priority="2" stopIfTrue="1" operator="equal">
      <formula>""</formula>
    </cfRule>
  </conditionalFormatting>
  <conditionalFormatting sqref="B68:B71">
    <cfRule type="cellIs" dxfId="139" priority="5" stopIfTrue="1" operator="equal">
      <formula>""</formula>
    </cfRule>
  </conditionalFormatting>
  <conditionalFormatting sqref="B74">
    <cfRule type="cellIs" dxfId="138" priority="8" stopIfTrue="1" operator="equal">
      <formula>""</formula>
    </cfRule>
  </conditionalFormatting>
  <conditionalFormatting sqref="B92">
    <cfRule type="cellIs" dxfId="137" priority="1" stopIfTrue="1" operator="equal">
      <formula>""</formula>
    </cfRule>
  </conditionalFormatting>
  <conditionalFormatting sqref="D6 F6">
    <cfRule type="cellIs" dxfId="136" priority="30" stopIfTrue="1" operator="equal">
      <formula>(COUNTIF($D$6:$F$6,"○")=1)</formula>
    </cfRule>
  </conditionalFormatting>
  <conditionalFormatting sqref="D6 K6">
    <cfRule type="cellIs" dxfId="135" priority="29" stopIfTrue="1" operator="equal">
      <formula>(COUNTIF($D$6:$K$6,"○")=1)</formula>
    </cfRule>
  </conditionalFormatting>
  <conditionalFormatting sqref="D52 F52">
    <cfRule type="cellIs" dxfId="134" priority="18" stopIfTrue="1" operator="equal">
      <formula>(COUNTIF($D$6:$F$6,"○")=1)</formula>
    </cfRule>
  </conditionalFormatting>
  <conditionalFormatting sqref="D52 K52">
    <cfRule type="cellIs" dxfId="133" priority="17" stopIfTrue="1" operator="equal">
      <formula>(COUNTIF($D$6:$K$6,"○")=1)</formula>
    </cfRule>
  </conditionalFormatting>
  <conditionalFormatting sqref="F15">
    <cfRule type="cellIs" dxfId="132" priority="32" stopIfTrue="1" operator="equal">
      <formula>(COUNTIF($F$15:$J$15,"○")=1)</formula>
    </cfRule>
  </conditionalFormatting>
  <conditionalFormatting sqref="F16:F18 M17:P17 J35:N35 B35:E39 O35:O39 Q35:R39 J36:J39">
    <cfRule type="cellIs" dxfId="131" priority="31" stopIfTrue="1" operator="equal">
      <formula>""</formula>
    </cfRule>
  </conditionalFormatting>
  <conditionalFormatting sqref="F61">
    <cfRule type="cellIs" dxfId="130" priority="20" stopIfTrue="1" operator="equal">
      <formula>(COUNTIF($F$15:$J$15,"○")=1)</formula>
    </cfRule>
  </conditionalFormatting>
  <conditionalFormatting sqref="F62:F64 M63:P63 J81:N81 B81:E85 O81:O85 Q81:R85 J82:J85">
    <cfRule type="cellIs" dxfId="129" priority="19" stopIfTrue="1" operator="equal">
      <formula>""</formula>
    </cfRule>
  </conditionalFormatting>
  <conditionalFormatting sqref="G6 O6 B12">
    <cfRule type="cellIs" dxfId="128" priority="33" stopIfTrue="1" operator="equal">
      <formula>""</formula>
    </cfRule>
  </conditionalFormatting>
  <conditionalFormatting sqref="G52 O52 B58">
    <cfRule type="cellIs" dxfId="127" priority="21" stopIfTrue="1" operator="equal">
      <formula>""</formula>
    </cfRule>
  </conditionalFormatting>
  <conditionalFormatting sqref="J15">
    <cfRule type="cellIs" dxfId="126" priority="27" stopIfTrue="1" operator="equal">
      <formula>(COUNTIF($D$6:$F$6,"○")=1)</formula>
    </cfRule>
  </conditionalFormatting>
  <conditionalFormatting sqref="J61">
    <cfRule type="cellIs" dxfId="125" priority="15" stopIfTrue="1" operator="equal">
      <formula>(COUNTIF($D$6:$F$6,"○")=1)</formula>
    </cfRule>
  </conditionalFormatting>
  <conditionalFormatting sqref="K5 N5:P5">
    <cfRule type="expression" dxfId="124" priority="35" stopIfTrue="1">
      <formula>($E$5="○")*($K$5="")</formula>
    </cfRule>
  </conditionalFormatting>
  <conditionalFormatting sqref="K6">
    <cfRule type="expression" dxfId="123" priority="34" stopIfTrue="1">
      <formula>($F$6&lt;&gt;"")*($K$6="")</formula>
    </cfRule>
  </conditionalFormatting>
  <conditionalFormatting sqref="K15">
    <cfRule type="cellIs" dxfId="122" priority="28" stopIfTrue="1" operator="equal">
      <formula>""</formula>
    </cfRule>
  </conditionalFormatting>
  <conditionalFormatting sqref="K51 N51:P51">
    <cfRule type="expression" dxfId="121" priority="23" stopIfTrue="1">
      <formula>($E$5="○")*($K$5="")</formula>
    </cfRule>
  </conditionalFormatting>
  <conditionalFormatting sqref="K52">
    <cfRule type="expression" dxfId="120" priority="22" stopIfTrue="1">
      <formula>($F$6&lt;&gt;"")*($K$6="")</formula>
    </cfRule>
  </conditionalFormatting>
  <conditionalFormatting sqref="K61">
    <cfRule type="cellIs" dxfId="119" priority="16" stopIfTrue="1" operator="equal">
      <formula>""</formula>
    </cfRule>
  </conditionalFormatting>
  <conditionalFormatting sqref="N15">
    <cfRule type="cellIs" dxfId="118" priority="26" stopIfTrue="1" operator="equal">
      <formula>(COUNTIF($F$15:$J$15,"○")=1)</formula>
    </cfRule>
  </conditionalFormatting>
  <conditionalFormatting sqref="N61">
    <cfRule type="cellIs" dxfId="117" priority="14" stopIfTrue="1" operator="equal">
      <formula>(COUNTIF($F$15:$J$15,"○")=1)</formula>
    </cfRule>
  </conditionalFormatting>
  <conditionalFormatting sqref="R15:T15">
    <cfRule type="cellIs" dxfId="116" priority="24" stopIfTrue="1" operator="equal">
      <formula>(COUNTIF($D$6:$F$6,"○")=1)</formula>
    </cfRule>
  </conditionalFormatting>
  <conditionalFormatting sqref="R61:T61">
    <cfRule type="cellIs" dxfId="115" priority="12" stopIfTrue="1" operator="equal">
      <formula>(COUNTIF($D$6:$F$6,"○")=1)</formula>
    </cfRule>
  </conditionalFormatting>
  <conditionalFormatting sqref="S15:T15">
    <cfRule type="cellIs" dxfId="114" priority="25" stopIfTrue="1" operator="equal">
      <formula>""</formula>
    </cfRule>
  </conditionalFormatting>
  <conditionalFormatting sqref="S61:T61">
    <cfRule type="cellIs" dxfId="113" priority="13" stopIfTrue="1" operator="equal">
      <formula>""</formula>
    </cfRule>
  </conditionalFormatting>
  <dataValidations disablePrompts="1" count="4">
    <dataValidation type="list" allowBlank="1" showInputMessage="1" showErrorMessage="1" sqref="WVS61:WVT61 K15:L15 G52:I52 JC52:JE52 SY52:TA52 ACU52:ACW52 AMQ52:AMS52 AWM52:AWO52 BGI52:BGK52 BQE52:BQG52 CAA52:CAC52 CJW52:CJY52 CTS52:CTU52 DDO52:DDQ52 DNK52:DNM52 DXG52:DXI52 EHC52:EHE52 EQY52:ERA52 FAU52:FAW52 FKQ52:FKS52 FUM52:FUO52 GEI52:GEK52 GOE52:GOG52 GYA52:GYC52 HHW52:HHY52 HRS52:HRU52 IBO52:IBQ52 ILK52:ILM52 IVG52:IVI52 JFC52:JFE52 JOY52:JPA52 JYU52:JYW52 KIQ52:KIS52 KSM52:KSO52 LCI52:LCK52 LME52:LMG52 LWA52:LWC52 MFW52:MFY52 MPS52:MPU52 MZO52:MZQ52 NJK52:NJM52 NTG52:NTI52 ODC52:ODE52 OMY52:ONA52 OWU52:OWW52 PGQ52:PGS52 PQM52:PQO52 QAI52:QAK52 QKE52:QKG52 QUA52:QUC52 RDW52:RDY52 RNS52:RNU52 RXO52:RXQ52 SHK52:SHM52 SRG52:SRI52 TBC52:TBE52 TKY52:TLA52 TUU52:TUW52 UEQ52:UES52 UOM52:UOO52 UYI52:UYK52 VIE52:VIG52 VSA52:VSC52 WBW52:WBY52 WLS52:WLU52 WVO52:WVQ52 K61:L61 JG61:JH61 TC61:TD61 ACY61:ACZ61 AMU61:AMV61 AWQ61:AWR61 BGM61:BGN61 BQI61:BQJ61 CAE61:CAF61 CKA61:CKB61 CTW61:CTX61 DDS61:DDT61 DNO61:DNP61 DXK61:DXL61 EHG61:EHH61 ERC61:ERD61 FAY61:FAZ61 FKU61:FKV61 FUQ61:FUR61 GEM61:GEN61 GOI61:GOJ61 GYE61:GYF61 HIA61:HIB61 HRW61:HRX61 IBS61:IBT61 ILO61:ILP61 IVK61:IVL61 JFG61:JFH61 JPC61:JPD61 JYY61:JYZ61 KIU61:KIV61 KSQ61:KSR61 LCM61:LCN61 LMI61:LMJ61 LWE61:LWF61 MGA61:MGB61 MPW61:MPX61 MZS61:MZT61 NJO61:NJP61 NTK61:NTL61 ODG61:ODH61 ONC61:OND61 OWY61:OWZ61 PGU61:PGV61 PQQ61:PQR61 QAM61:QAN61 QKI61:QKJ61 QUE61:QUF61 REA61:REB61 RNW61:RNX61 RXS61:RXT61 SHO61:SHP61 SRK61:SRL61 TBG61:TBH61 TLC61:TLD61 TUY61:TUZ61 UEU61:UEV61 UOQ61:UOR61 UYM61:UYN61 VII61:VIJ61 VSE61:VSF61 WCA61:WCB61 WLW61:WLX61" xr:uid="{00000000-0002-0000-19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WWA61:WWB61 S15:T15 O52:Q52 JK52:JM52 TG52:TI52 ADC52:ADE52 AMY52:ANA52 AWU52:AWW52 BGQ52:BGS52 BQM52:BQO52 CAI52:CAK52 CKE52:CKG52 CUA52:CUC52 DDW52:DDY52 DNS52:DNU52 DXO52:DXQ52 EHK52:EHM52 ERG52:ERI52 FBC52:FBE52 FKY52:FLA52 FUU52:FUW52 GEQ52:GES52 GOM52:GOO52 GYI52:GYK52 HIE52:HIG52 HSA52:HSC52 IBW52:IBY52 ILS52:ILU52 IVO52:IVQ52 JFK52:JFM52 JPG52:JPI52 JZC52:JZE52 KIY52:KJA52 KSU52:KSW52 LCQ52:LCS52 LMM52:LMO52 LWI52:LWK52 MGE52:MGG52 MQA52:MQC52 MZW52:MZY52 NJS52:NJU52 NTO52:NTQ52 ODK52:ODM52 ONG52:ONI52 OXC52:OXE52 PGY52:PHA52 PQU52:PQW52 QAQ52:QAS52 QKM52:QKO52 QUI52:QUK52 REE52:REG52 ROA52:ROC52 RXW52:RXY52 SHS52:SHU52 SRO52:SRQ52 TBK52:TBM52 TLG52:TLI52 TVC52:TVE52 UEY52:UFA52 UOU52:UOW52 UYQ52:UYS52 VIM52:VIO52 VSI52:VSK52 WCE52:WCG52 WMA52:WMC52 WVW52:WVY52 S61:T61 JO61:JP61 TK61:TL61 ADG61:ADH61 ANC61:AND61 AWY61:AWZ61 BGU61:BGV61 BQQ61:BQR61 CAM61:CAN61 CKI61:CKJ61 CUE61:CUF61 DEA61:DEB61 DNW61:DNX61 DXS61:DXT61 EHO61:EHP61 ERK61:ERL61 FBG61:FBH61 FLC61:FLD61 FUY61:FUZ61 GEU61:GEV61 GOQ61:GOR61 GYM61:GYN61 HII61:HIJ61 HSE61:HSF61 ICA61:ICB61 ILW61:ILX61 IVS61:IVT61 JFO61:JFP61 JPK61:JPL61 JZG61:JZH61 KJC61:KJD61 KSY61:KSZ61 LCU61:LCV61 LMQ61:LMR61 LWM61:LWN61 MGI61:MGJ61 MQE61:MQF61 NAA61:NAB61 NJW61:NJX61 NTS61:NTT61 ODO61:ODP61 ONK61:ONL61 OXG61:OXH61 PHC61:PHD61 PQY61:PQZ61 QAU61:QAV61 QKQ61:QKR61 QUM61:QUN61 REI61:REJ61 ROE61:ROF61 RYA61:RYB61 SHW61:SHX61 SRS61:SRT61 TBO61:TBP61 TLK61:TLL61 TVG61:TVH61 UFC61:UFD61 UOY61:UOZ61 UYU61:UYV61 VIQ61:VIR61 VSM61:VSN61 WCI61:WCJ61 WME61:WMF61" xr:uid="{00000000-0002-0000-19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2:B23 IX71 B68:B69 IX68:IX69 ST68:ST69 ACP68:ACP69 AML68:AML69 AWH68:AWH69 BGD68:BGD69 BPZ68:BPZ69 BZV68:BZV69 CJR68:CJR69 CTN68:CTN69 DDJ68:DDJ69 DNF68:DNF69 DXB68:DXB69 EGX68:EGX69 EQT68:EQT69 FAP68:FAP69 FKL68:FKL69 FUH68:FUH69 GED68:GED69 GNZ68:GNZ69 GXV68:GXV69 HHR68:HHR69 HRN68:HRN69 IBJ68:IBJ69 ILF68:ILF69 IVB68:IVB69 JEX68:JEX69 JOT68:JOT69 JYP68:JYP69 KIL68:KIL69 KSH68:KSH69 LCD68:LCD69 LLZ68:LLZ69 LVV68:LVV69 MFR68:MFR69 MPN68:MPN69 MZJ68:MZJ69 NJF68:NJF69 NTB68:NTB69 OCX68:OCX69 OMT68:OMT69 OWP68:OWP69 PGL68:PGL69 PQH68:PQH69 QAD68:QAD69 QJZ68:QJZ69 QTV68:QTV69 RDR68:RDR69 RNN68:RNN69 RXJ68:RXJ69 SHF68:SHF69 SRB68:SRB69 TAX68:TAX69 TKT68:TKT69 TUP68:TUP69 UEL68:UEL69 UOH68:UOH69 UYD68:UYD69 VHZ68:VHZ69 VRV68:VRV69 WBR68:WBR69 WLN68:WLN69 WVJ68:WVJ69 ST71 ACP71 AML71 AWH71 BGD71 BPZ71 BZV71 CJR71 CTN71 DDJ71 DNF71 DXB71 EGX71 EQT71 FAP71 FKL71 FUH71 GED71 GNZ71 GXV71 HHR71 HRN71 IBJ71 ILF71 IVB71 JEX71 JOT71 JYP71 KIL71 KSH71 LCD71 LLZ71 LVV71 MFR71 MPN71 MZJ71 NJF71 NTB71 OCX71 OMT71 OWP71 PGL71 PQH71 QAD71 QJZ71 QTV71 RDR71 RNN71 RXJ71 SHF71 SRB71 TAX71 TKT71 TUP71 UEL71 UOH71 UYD71 VHZ71 VRV71 WBR71 WLN71 WVJ71 WLN25 B71 WVJ25 B25 WBR25 VRV25 VHZ25 UYD25 UOH25 UEL25 TUP25 TKT25 TAX25 SRB25 SHF25 RXJ25 RNN25 RDR25 QTV25 QJZ25 QAD25 PQH25 PGL25 OWP25 OMT25 OCX25 NTB25 NJF25 MZJ25 MPN25 MFR25 LVV25 LLZ25 LCD25 KSH25 KIL25 JYP25 JOT25 JEX25 IVB25 ILF25 IBJ25 HRN25 HHR25 GXV25 GNZ25 GED25 FUH25 FKL25 FAP25 EQT25 EGX25 DXB25 DNF25 DDJ25 CTN25 CJR25 BZV25 BPZ25 BGD25 AWH25 AML25 ACP25 ST25 IX25 B28 B74 B46 B92" xr:uid="{00000000-0002-0000-1900-000002000000}">
      <formula1>"✓"</formula1>
    </dataValidation>
    <dataValidation type="list" allowBlank="1" showInputMessage="1" showErrorMessage="1" sqref="K6 D6 F15 N15 K52 JG52 TC52 ACY52 AMU52 AWQ52 BGM52 BQI52 CAE52 CKA52 CTW52 DDS52 DNO52 DXK52 EHG52 ERC52 FAY52 FKU52 FUQ52 GEM52 GOI52 GYE52 HIA52 HRW52 IBS52 ILO52 IVK52 JFG52 JPC52 JYY52 KIU52 KSQ52 LCM52 LMI52 LWE52 MGA52 MPW52 MZS52 NJO52 NTK52 ODG52 ONC52 OWY52 PGU52 PQQ52 QAM52 QKI52 QUE52 REA52 RNW52 RXS52 SHO52 SRK52 TBG52 TLC52 TUY52 UEU52 UOQ52 UYM52 VII52 VSE52 WCA52 WLW52 WVS52 D52 IZ52 SV52 ACR52 AMN52 AWJ52 BGF52 BQB52 BZX52 CJT52 CTP52 DDL52 DNH52 DXD52 EGZ52 EQV52 FAR52 FKN52 FUJ52 GEF52 GOB52 GXX52 HHT52 HRP52 IBL52 ILH52 IVD52 JEZ52 JOV52 JYR52 KIN52 KSJ52 LCF52 LMB52 LVX52 MFT52 MPP52 MZL52 NJH52 NTD52 OCZ52 OMV52 OWR52 PGN52 PQJ52 QAF52 QKB52 QTX52 RDT52 RNP52 RXL52 SHH52 SRD52 TAZ52 TKV52 TUR52 UEN52 UOJ52 UYF52 VIB52 VRX52 WBT52 WLP52 WVL52 F61 JB61 SX61 ACT61 AMP61 AWL61 BGH61 BQD61 BZZ61 CJV61 CTR61 DDN61 DNJ61 DXF61 EHB61 EQX61 FAT61 FKP61 FUL61 GEH61 GOD61 GXZ61 HHV61 HRR61 IBN61 ILJ61 IVF61 JFB61 JOX61 JYT61 KIP61 KSL61 LCH61 LMD61 LVZ61 MFV61 MPR61 MZN61 NJJ61 NTF61 ODB61 OMX61 OWT61 PGP61 PQL61 QAH61 QKD61 QTZ61 RDV61 RNR61 RXN61 SHJ61 SRF61 TBB61 TKX61 TUT61 UEP61 UOL61 UYH61 VID61 VRZ61 WBV61 WLR61 WVN61 N61 JJ61 TF61 ADB61 AMX61 AWT61 BGP61 BQL61 CAH61 CKD61 CTZ61 DDV61 DNR61 DXN61 EHJ61 ERF61 FBB61 FKX61 FUT61 GEP61 GOL61 GYH61 HID61 HRZ61 IBV61 ILR61 IVN61 JFJ61 JPF61 JZB61 KIX61 KST61 LCP61 LML61 LWH61 MGD61 MPZ61 MZV61 NJR61 NTN61 ODJ61 ONF61 OXB61 PGX61 PQT61 QAP61 QKL61 QUH61 RED61 RNZ61 RXV61 SHR61 SRN61 TBJ61 TLF61 TVB61 UEX61 UOT61 UYP61 VIL61 VSH61 WCD61 WLZ61 WVV61" xr:uid="{00000000-0002-0000-1900-000003000000}">
      <formula1>"○"</formula1>
    </dataValidation>
  </dataValidations>
  <printOptions horizontalCentered="1"/>
  <pageMargins left="0.70866141732283472" right="0.70866141732283472" top="0.59055118110236227" bottom="0.39370078740157483" header="0.31496062992125984" footer="0.31496062992125984"/>
  <pageSetup paperSize="9" scale="84" orientation="portrait" r:id="rId1"/>
  <headerFooter scaleWithDoc="0">
    <oddFooter>&amp;R&amp;10（令和６年４月１日以降に申請する訓練科から適用）</oddFooter>
  </headerFooter>
  <rowBreaks count="1" manualBreakCount="1">
    <brk id="46" max="16383" man="1"/>
  </rowBreaks>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dimension ref="A1:H47"/>
  <sheetViews>
    <sheetView view="pageBreakPreview" zoomScale="70" zoomScaleNormal="100" zoomScaleSheetLayoutView="70" workbookViewId="0">
      <selection activeCell="E20" sqref="E20"/>
    </sheetView>
  </sheetViews>
  <sheetFormatPr defaultRowHeight="13.5"/>
  <cols>
    <col min="1" max="1" width="4" style="488" customWidth="1"/>
    <col min="2" max="2" width="4.625" style="488" customWidth="1"/>
    <col min="3" max="3" width="20.75" style="485" customWidth="1"/>
    <col min="4" max="4" width="22.125" style="485" customWidth="1"/>
    <col min="5" max="5" width="6.625" style="485" customWidth="1"/>
    <col min="6" max="6" width="22.125" style="485" customWidth="1"/>
    <col min="7" max="7" width="29.75" style="485" customWidth="1"/>
    <col min="8" max="8" width="6.5" style="485" customWidth="1"/>
    <col min="9" max="16384" width="9" style="485"/>
  </cols>
  <sheetData>
    <row r="1" spans="1:8" ht="21.75" customHeight="1">
      <c r="A1" s="483"/>
      <c r="B1" s="484"/>
      <c r="C1" s="484"/>
      <c r="D1" s="484"/>
      <c r="E1" s="484"/>
      <c r="F1" s="484"/>
      <c r="H1" s="486" t="s">
        <v>1129</v>
      </c>
    </row>
    <row r="2" spans="1:8" ht="21.75" customHeight="1">
      <c r="A2" s="483"/>
      <c r="B2" s="484"/>
      <c r="C2" s="484"/>
      <c r="D2" s="484"/>
      <c r="E2" s="484"/>
      <c r="F2" s="484"/>
      <c r="H2" s="487"/>
    </row>
    <row r="3" spans="1:8" ht="33" customHeight="1">
      <c r="A3" s="2604" t="s">
        <v>426</v>
      </c>
      <c r="B3" s="2604"/>
      <c r="C3" s="2604"/>
      <c r="D3" s="2604"/>
      <c r="E3" s="2604"/>
      <c r="F3" s="2604"/>
      <c r="G3" s="2604"/>
      <c r="H3" s="2604"/>
    </row>
    <row r="4" spans="1:8" ht="33.75" customHeight="1">
      <c r="C4" s="489"/>
      <c r="D4" s="489"/>
      <c r="E4" s="489"/>
      <c r="F4" s="489"/>
    </row>
    <row r="5" spans="1:8" ht="24.95" customHeight="1">
      <c r="A5" s="490">
        <v>1</v>
      </c>
      <c r="B5" s="491" t="s">
        <v>0</v>
      </c>
      <c r="C5" s="491"/>
      <c r="D5" s="2605" t="str">
        <f>IF(様式1!L11="","",様式1!L11)</f>
        <v>株式会社○○○○</v>
      </c>
      <c r="E5" s="2605"/>
      <c r="F5" s="2605"/>
      <c r="G5" s="484"/>
      <c r="H5" s="487"/>
    </row>
    <row r="6" spans="1:8" ht="15" customHeight="1">
      <c r="A6" s="490"/>
      <c r="B6" s="491"/>
      <c r="C6" s="491"/>
      <c r="D6" s="492"/>
      <c r="E6" s="492"/>
      <c r="F6" s="492"/>
      <c r="G6" s="484"/>
      <c r="H6" s="487"/>
    </row>
    <row r="7" spans="1:8" ht="24.95" customHeight="1">
      <c r="A7" s="490">
        <v>2</v>
      </c>
      <c r="B7" s="491" t="s">
        <v>427</v>
      </c>
      <c r="C7" s="491"/>
      <c r="D7" s="2605" t="str">
        <f>IF(様式1!G36="","",様式1!G36)</f>
        <v>ビジネスアプリケーション基礎科</v>
      </c>
      <c r="E7" s="2605"/>
      <c r="F7" s="2605"/>
      <c r="H7" s="487"/>
    </row>
    <row r="8" spans="1:8" ht="27" customHeight="1">
      <c r="A8" s="490"/>
      <c r="B8" s="491"/>
      <c r="C8" s="491" t="s">
        <v>225</v>
      </c>
      <c r="D8" s="493">
        <f>IF(様式1!F37="","", 様式1!F37)</f>
        <v>46199</v>
      </c>
      <c r="E8" s="494" t="s">
        <v>428</v>
      </c>
      <c r="F8" s="493">
        <f>IF(様式1!K37="","",様式1!K37)</f>
        <v>46290</v>
      </c>
      <c r="H8" s="487"/>
    </row>
    <row r="9" spans="1:8" ht="14.25" customHeight="1">
      <c r="A9" s="483"/>
      <c r="B9" s="484"/>
      <c r="C9" s="484"/>
      <c r="D9" s="492"/>
      <c r="E9" s="492"/>
      <c r="F9" s="492"/>
      <c r="H9" s="487"/>
    </row>
    <row r="10" spans="1:8" ht="24.95" customHeight="1">
      <c r="A10" s="490">
        <v>3</v>
      </c>
      <c r="B10" s="2606" t="s">
        <v>1130</v>
      </c>
      <c r="C10" s="2606"/>
      <c r="D10" s="2606"/>
      <c r="E10" s="2606"/>
      <c r="F10" s="2606"/>
      <c r="G10" s="2606"/>
    </row>
    <row r="11" spans="1:8" ht="27" customHeight="1">
      <c r="B11" s="967" t="s">
        <v>1370</v>
      </c>
      <c r="C11" s="495" t="s">
        <v>1131</v>
      </c>
      <c r="D11" s="2607"/>
      <c r="E11" s="2607"/>
      <c r="F11" s="2607"/>
    </row>
    <row r="12" spans="1:8" ht="27" customHeight="1">
      <c r="B12" s="967" t="s">
        <v>1371</v>
      </c>
      <c r="C12" s="966" t="s">
        <v>1369</v>
      </c>
      <c r="D12" s="2607"/>
      <c r="E12" s="2607"/>
      <c r="F12" s="2607"/>
      <c r="H12" s="496"/>
    </row>
    <row r="13" spans="1:8" ht="27" customHeight="1">
      <c r="B13" s="967" t="s">
        <v>1372</v>
      </c>
      <c r="C13" s="491" t="s">
        <v>429</v>
      </c>
      <c r="D13" s="2607"/>
      <c r="E13" s="2607"/>
      <c r="F13" s="2607"/>
      <c r="H13" s="496"/>
    </row>
    <row r="14" spans="1:8" ht="27" customHeight="1">
      <c r="B14" s="967" t="s">
        <v>1373</v>
      </c>
      <c r="C14" s="491" t="s">
        <v>430</v>
      </c>
      <c r="D14" s="2607"/>
      <c r="E14" s="2607"/>
      <c r="F14" s="2607"/>
      <c r="H14" s="496"/>
    </row>
    <row r="15" spans="1:8" ht="27" customHeight="1">
      <c r="B15" s="967" t="s">
        <v>1374</v>
      </c>
      <c r="C15" s="491" t="s">
        <v>431</v>
      </c>
      <c r="D15" s="497"/>
      <c r="E15" s="494" t="s">
        <v>428</v>
      </c>
      <c r="F15" s="497"/>
      <c r="H15" s="496"/>
    </row>
    <row r="16" spans="1:8" ht="27" customHeight="1">
      <c r="B16" s="967" t="s">
        <v>1375</v>
      </c>
      <c r="C16" s="491" t="s">
        <v>432</v>
      </c>
      <c r="D16" s="2607"/>
      <c r="E16" s="2607"/>
      <c r="F16" s="2607"/>
      <c r="H16" s="496"/>
    </row>
    <row r="17" spans="1:8" ht="27" customHeight="1">
      <c r="B17" s="967" t="s">
        <v>1376</v>
      </c>
      <c r="C17" s="491" t="s">
        <v>433</v>
      </c>
      <c r="D17" s="2607"/>
      <c r="E17" s="2607"/>
      <c r="F17" s="2607"/>
      <c r="G17" s="2607"/>
      <c r="H17" s="496"/>
    </row>
    <row r="18" spans="1:8" ht="15" customHeight="1">
      <c r="H18" s="496"/>
    </row>
    <row r="19" spans="1:8" ht="24.95" customHeight="1">
      <c r="A19" s="490">
        <v>4</v>
      </c>
      <c r="B19" s="498" t="s">
        <v>434</v>
      </c>
      <c r="C19" s="499"/>
      <c r="D19" s="499"/>
      <c r="E19" s="499"/>
      <c r="F19" s="499"/>
      <c r="G19" s="500"/>
      <c r="H19" s="501"/>
    </row>
    <row r="20" spans="1:8" ht="27" customHeight="1">
      <c r="A20" s="490"/>
      <c r="B20" s="967" t="s">
        <v>1370</v>
      </c>
      <c r="C20" s="498" t="s">
        <v>435</v>
      </c>
      <c r="D20" s="499"/>
      <c r="E20" s="499"/>
      <c r="F20" s="499"/>
      <c r="G20" s="500"/>
      <c r="H20" s="501"/>
    </row>
    <row r="21" spans="1:8" ht="20.100000000000001" customHeight="1">
      <c r="B21" s="2595"/>
      <c r="C21" s="2596"/>
      <c r="D21" s="2596"/>
      <c r="E21" s="2596"/>
      <c r="F21" s="2596"/>
      <c r="G21" s="2596"/>
      <c r="H21" s="2597"/>
    </row>
    <row r="22" spans="1:8" ht="20.100000000000001" customHeight="1">
      <c r="B22" s="2598"/>
      <c r="C22" s="2599"/>
      <c r="D22" s="2599"/>
      <c r="E22" s="2599"/>
      <c r="F22" s="2599"/>
      <c r="G22" s="2599"/>
      <c r="H22" s="2600"/>
    </row>
    <row r="23" spans="1:8" ht="20.100000000000001" customHeight="1">
      <c r="B23" s="2598"/>
      <c r="C23" s="2599"/>
      <c r="D23" s="2599"/>
      <c r="E23" s="2599"/>
      <c r="F23" s="2599"/>
      <c r="G23" s="2599"/>
      <c r="H23" s="2600"/>
    </row>
    <row r="24" spans="1:8" ht="20.100000000000001" customHeight="1">
      <c r="B24" s="2598"/>
      <c r="C24" s="2599"/>
      <c r="D24" s="2599"/>
      <c r="E24" s="2599"/>
      <c r="F24" s="2599"/>
      <c r="G24" s="2599"/>
      <c r="H24" s="2600"/>
    </row>
    <row r="25" spans="1:8" ht="20.100000000000001" customHeight="1">
      <c r="B25" s="2598"/>
      <c r="C25" s="2599"/>
      <c r="D25" s="2599"/>
      <c r="E25" s="2599"/>
      <c r="F25" s="2599"/>
      <c r="G25" s="2599"/>
      <c r="H25" s="2600"/>
    </row>
    <row r="26" spans="1:8" ht="20.100000000000001" customHeight="1">
      <c r="B26" s="2598"/>
      <c r="C26" s="2599"/>
      <c r="D26" s="2599"/>
      <c r="E26" s="2599"/>
      <c r="F26" s="2599"/>
      <c r="G26" s="2599"/>
      <c r="H26" s="2600"/>
    </row>
    <row r="27" spans="1:8" ht="20.100000000000001" customHeight="1">
      <c r="B27" s="2598"/>
      <c r="C27" s="2599"/>
      <c r="D27" s="2599"/>
      <c r="E27" s="2599"/>
      <c r="F27" s="2599"/>
      <c r="G27" s="2599"/>
      <c r="H27" s="2600"/>
    </row>
    <row r="28" spans="1:8" ht="20.100000000000001" customHeight="1">
      <c r="B28" s="2598"/>
      <c r="C28" s="2599"/>
      <c r="D28" s="2599"/>
      <c r="E28" s="2599"/>
      <c r="F28" s="2599"/>
      <c r="G28" s="2599"/>
      <c r="H28" s="2600"/>
    </row>
    <row r="29" spans="1:8" ht="20.100000000000001" customHeight="1">
      <c r="B29" s="2598"/>
      <c r="C29" s="2599"/>
      <c r="D29" s="2599"/>
      <c r="E29" s="2599"/>
      <c r="F29" s="2599"/>
      <c r="G29" s="2599"/>
      <c r="H29" s="2600"/>
    </row>
    <row r="30" spans="1:8" ht="20.100000000000001" customHeight="1">
      <c r="B30" s="2601"/>
      <c r="C30" s="2602"/>
      <c r="D30" s="2602"/>
      <c r="E30" s="2602"/>
      <c r="F30" s="2602"/>
      <c r="G30" s="2602"/>
      <c r="H30" s="2603"/>
    </row>
    <row r="31" spans="1:8" ht="14.25" customHeight="1">
      <c r="A31" s="483"/>
      <c r="B31" s="484"/>
      <c r="C31" s="484"/>
      <c r="D31" s="492"/>
      <c r="E31" s="492"/>
      <c r="F31" s="492"/>
      <c r="H31" s="487"/>
    </row>
    <row r="32" spans="1:8" ht="27" customHeight="1">
      <c r="B32" s="967" t="s">
        <v>1371</v>
      </c>
      <c r="C32" s="498" t="s">
        <v>436</v>
      </c>
      <c r="D32" s="499"/>
      <c r="E32" s="499"/>
      <c r="F32" s="499"/>
      <c r="G32" s="500"/>
      <c r="H32" s="501"/>
    </row>
    <row r="33" spans="1:8" ht="20.100000000000001" customHeight="1">
      <c r="B33" s="2595"/>
      <c r="C33" s="2596"/>
      <c r="D33" s="2596"/>
      <c r="E33" s="2596"/>
      <c r="F33" s="2596"/>
      <c r="G33" s="2596"/>
      <c r="H33" s="2597"/>
    </row>
    <row r="34" spans="1:8" ht="20.100000000000001" customHeight="1">
      <c r="B34" s="2598"/>
      <c r="C34" s="2599"/>
      <c r="D34" s="2599"/>
      <c r="E34" s="2599"/>
      <c r="F34" s="2599"/>
      <c r="G34" s="2599"/>
      <c r="H34" s="2600"/>
    </row>
    <row r="35" spans="1:8" ht="20.100000000000001" customHeight="1">
      <c r="B35" s="2598"/>
      <c r="C35" s="2599"/>
      <c r="D35" s="2599"/>
      <c r="E35" s="2599"/>
      <c r="F35" s="2599"/>
      <c r="G35" s="2599"/>
      <c r="H35" s="2600"/>
    </row>
    <row r="36" spans="1:8" ht="20.100000000000001" customHeight="1">
      <c r="B36" s="2598"/>
      <c r="C36" s="2599"/>
      <c r="D36" s="2599"/>
      <c r="E36" s="2599"/>
      <c r="F36" s="2599"/>
      <c r="G36" s="2599"/>
      <c r="H36" s="2600"/>
    </row>
    <row r="37" spans="1:8" ht="20.100000000000001" customHeight="1">
      <c r="B37" s="2598"/>
      <c r="C37" s="2599"/>
      <c r="D37" s="2599"/>
      <c r="E37" s="2599"/>
      <c r="F37" s="2599"/>
      <c r="G37" s="2599"/>
      <c r="H37" s="2600"/>
    </row>
    <row r="38" spans="1:8" ht="20.100000000000001" customHeight="1">
      <c r="B38" s="2598"/>
      <c r="C38" s="2599"/>
      <c r="D38" s="2599"/>
      <c r="E38" s="2599"/>
      <c r="F38" s="2599"/>
      <c r="G38" s="2599"/>
      <c r="H38" s="2600"/>
    </row>
    <row r="39" spans="1:8" ht="20.100000000000001" customHeight="1">
      <c r="B39" s="2598"/>
      <c r="C39" s="2599"/>
      <c r="D39" s="2599"/>
      <c r="E39" s="2599"/>
      <c r="F39" s="2599"/>
      <c r="G39" s="2599"/>
      <c r="H39" s="2600"/>
    </row>
    <row r="40" spans="1:8" ht="20.100000000000001" customHeight="1">
      <c r="B40" s="2598"/>
      <c r="C40" s="2599"/>
      <c r="D40" s="2599"/>
      <c r="E40" s="2599"/>
      <c r="F40" s="2599"/>
      <c r="G40" s="2599"/>
      <c r="H40" s="2600"/>
    </row>
    <row r="41" spans="1:8" ht="20.100000000000001" customHeight="1">
      <c r="B41" s="2598"/>
      <c r="C41" s="2599"/>
      <c r="D41" s="2599"/>
      <c r="E41" s="2599"/>
      <c r="F41" s="2599"/>
      <c r="G41" s="2599"/>
      <c r="H41" s="2600"/>
    </row>
    <row r="42" spans="1:8" ht="20.100000000000001" customHeight="1">
      <c r="B42" s="2601"/>
      <c r="C42" s="2602"/>
      <c r="D42" s="2602"/>
      <c r="E42" s="2602"/>
      <c r="F42" s="2602"/>
      <c r="G42" s="2602"/>
      <c r="H42" s="2603"/>
    </row>
    <row r="43" spans="1:8" ht="20.100000000000001" customHeight="1">
      <c r="B43" s="485"/>
      <c r="H43" s="502"/>
    </row>
    <row r="44" spans="1:8" ht="13.5" customHeight="1">
      <c r="A44" s="2594" t="s">
        <v>737</v>
      </c>
      <c r="B44" s="2594"/>
      <c r="C44" s="2594"/>
      <c r="D44" s="2594"/>
      <c r="E44" s="2594"/>
      <c r="F44" s="2594"/>
      <c r="G44" s="2594"/>
      <c r="H44" s="2594"/>
    </row>
    <row r="45" spans="1:8">
      <c r="A45" s="2594"/>
      <c r="B45" s="2594"/>
      <c r="C45" s="2594"/>
      <c r="D45" s="2594"/>
      <c r="E45" s="2594"/>
      <c r="F45" s="2594"/>
      <c r="G45" s="2594"/>
      <c r="H45" s="2594"/>
    </row>
    <row r="46" spans="1:8">
      <c r="A46" s="2593" t="s">
        <v>1335</v>
      </c>
      <c r="B46" s="2593"/>
      <c r="C46" s="2593"/>
      <c r="D46" s="2593"/>
      <c r="E46" s="2593"/>
      <c r="F46" s="2593"/>
      <c r="G46" s="2593"/>
      <c r="H46" s="2593"/>
    </row>
    <row r="47" spans="1:8">
      <c r="A47" s="2593"/>
      <c r="B47" s="2593"/>
      <c r="C47" s="2593"/>
      <c r="D47" s="2593"/>
      <c r="E47" s="2593"/>
      <c r="F47" s="2593"/>
      <c r="G47" s="2593"/>
      <c r="H47" s="2593"/>
    </row>
  </sheetData>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11"/>
  <conditionalFormatting sqref="B21:H30">
    <cfRule type="cellIs" dxfId="112" priority="2" stopIfTrue="1" operator="equal">
      <formula>""</formula>
    </cfRule>
  </conditionalFormatting>
  <conditionalFormatting sqref="B33:H42">
    <cfRule type="cellIs" dxfId="111" priority="1" stopIfTrue="1" operator="equal">
      <formula>""</formula>
    </cfRule>
  </conditionalFormatting>
  <conditionalFormatting sqref="D15">
    <cfRule type="cellIs" dxfId="110" priority="6" stopIfTrue="1" operator="equal">
      <formula>""</formula>
    </cfRule>
  </conditionalFormatting>
  <conditionalFormatting sqref="D11:F14">
    <cfRule type="cellIs" dxfId="109" priority="7" stopIfTrue="1" operator="equal">
      <formula>""</formula>
    </cfRule>
  </conditionalFormatting>
  <conditionalFormatting sqref="D16:F16">
    <cfRule type="cellIs" dxfId="108" priority="4" stopIfTrue="1" operator="equal">
      <formula>""</formula>
    </cfRule>
  </conditionalFormatting>
  <conditionalFormatting sqref="D17:G17">
    <cfRule type="cellIs" dxfId="107" priority="3" stopIfTrue="1" operator="equal">
      <formula>""</formula>
    </cfRule>
  </conditionalFormatting>
  <conditionalFormatting sqref="F15">
    <cfRule type="cellIs" dxfId="106" priority="5" stopIfTrue="1" operator="equal">
      <formula>""</formula>
    </cfRule>
  </conditionalFormatting>
  <dataValidations disablePrompts="1" count="1">
    <dataValidation type="list" allowBlank="1" showInputMessage="1" showErrorMessage="1" sqref="D12:F12" xr:uid="{00000000-0002-0000-1A00-000000000000}">
      <formula1>"基礎コース,実践コース"</formula1>
    </dataValidation>
  </dataValidations>
  <printOptions horizontalCentered="1"/>
  <pageMargins left="0.70866141732283472" right="0.70866141732283472" top="0.78740157480314965" bottom="0.74803149606299213" header="0.31496062992125984" footer="0.31496062992125984"/>
  <pageSetup paperSize="9" scale="74" orientation="portrait" r:id="rId1"/>
  <headerFooter scaleWithDoc="0">
    <oddFooter>&amp;R&amp;10（令和７年４月１日以降に申請する訓練科から適用）</oddFooter>
  </headerFooter>
  <ignoredErrors>
    <ignoredError sqref="B11:B17 B32 B20" numberStoredAsText="1"/>
  </ignoredErrors>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FF0000"/>
  </sheetPr>
  <dimension ref="A1:AD124"/>
  <sheetViews>
    <sheetView view="pageBreakPreview" topLeftCell="A15" zoomScale="40" zoomScaleNormal="70" zoomScaleSheetLayoutView="40" workbookViewId="0">
      <selection activeCell="G52" sqref="G52:N55"/>
    </sheetView>
  </sheetViews>
  <sheetFormatPr defaultColWidth="9" defaultRowHeight="13.5"/>
  <cols>
    <col min="1" max="1" width="4.375" style="396" customWidth="1"/>
    <col min="2" max="2" width="6.5" style="396" customWidth="1"/>
    <col min="3" max="3" width="5.625" style="396" customWidth="1"/>
    <col min="4" max="5" width="7.625" style="396" customWidth="1"/>
    <col min="6" max="7" width="5.625" style="396" customWidth="1"/>
    <col min="8" max="9" width="6.625" style="396" customWidth="1"/>
    <col min="10" max="14" width="6.875" style="396" customWidth="1"/>
    <col min="15" max="15" width="5.625" style="396" customWidth="1"/>
    <col min="16" max="30" width="6.5" style="396" customWidth="1"/>
    <col min="31" max="16384" width="9" style="396"/>
  </cols>
  <sheetData>
    <row r="1" spans="1:30" ht="33" customHeight="1">
      <c r="AD1" s="397" t="s">
        <v>777</v>
      </c>
    </row>
    <row r="2" spans="1:30" ht="25.5" customHeight="1">
      <c r="A2" s="2790" t="s">
        <v>437</v>
      </c>
      <c r="B2" s="2790"/>
      <c r="C2" s="2790"/>
      <c r="D2" s="2790"/>
      <c r="E2" s="2790"/>
      <c r="F2" s="2790"/>
      <c r="G2" s="2790"/>
      <c r="H2" s="2790"/>
      <c r="I2" s="2790"/>
      <c r="J2" s="2790"/>
      <c r="K2" s="2790"/>
      <c r="L2" s="2790"/>
      <c r="M2" s="2790"/>
      <c r="N2" s="2790"/>
      <c r="O2" s="2790"/>
      <c r="P2" s="2790"/>
      <c r="Q2" s="2790"/>
      <c r="R2" s="2790"/>
      <c r="S2" s="2790"/>
      <c r="T2" s="2790"/>
      <c r="U2" s="2790"/>
      <c r="V2" s="2790"/>
      <c r="W2" s="2790"/>
      <c r="X2" s="2790"/>
      <c r="Y2" s="2790"/>
      <c r="Z2" s="2790"/>
      <c r="AA2" s="2790"/>
      <c r="AB2" s="2790"/>
      <c r="AC2" s="2790"/>
      <c r="AD2" s="2790"/>
    </row>
    <row r="3" spans="1:30" ht="11.25" customHeight="1">
      <c r="A3" s="398"/>
      <c r="B3" s="398"/>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row>
    <row r="4" spans="1:30" s="399" customFormat="1" ht="40.5" customHeight="1" thickBot="1">
      <c r="A4" s="2791" t="s">
        <v>258</v>
      </c>
      <c r="B4" s="2791"/>
      <c r="C4" s="2791"/>
      <c r="D4" s="2791"/>
      <c r="E4" s="2792" t="str">
        <f>IF(様式1!L11="","",様式1!L11)</f>
        <v>株式会社○○○○</v>
      </c>
      <c r="F4" s="2792"/>
      <c r="G4" s="2792"/>
      <c r="H4" s="2792"/>
      <c r="I4" s="2792"/>
      <c r="J4" s="2792"/>
      <c r="K4" s="2792"/>
      <c r="L4" s="2791" t="s">
        <v>438</v>
      </c>
      <c r="M4" s="2791"/>
      <c r="N4" s="2791"/>
      <c r="O4" s="2791"/>
      <c r="P4" s="2793">
        <f>IF(様式1!F44="","",様式1!F44)</f>
        <v>123456789</v>
      </c>
      <c r="Q4" s="2793"/>
      <c r="R4" s="2793"/>
      <c r="S4" s="2793"/>
      <c r="T4" s="2793"/>
      <c r="U4" s="2793"/>
      <c r="V4" s="2791" t="s">
        <v>439</v>
      </c>
      <c r="W4" s="2791"/>
      <c r="X4" s="2792" t="str">
        <f>IF(様式1!G36="","",様式1!G36)</f>
        <v>ビジネスアプリケーション基礎科</v>
      </c>
      <c r="Y4" s="2792"/>
      <c r="Z4" s="2792"/>
      <c r="AA4" s="2792"/>
      <c r="AB4" s="2792"/>
      <c r="AC4" s="2792"/>
      <c r="AD4" s="2792"/>
    </row>
    <row r="5" spans="1:30" s="399" customFormat="1" ht="11.25" customHeight="1" thickBot="1">
      <c r="A5" s="400"/>
      <c r="L5" s="401"/>
      <c r="O5" s="401"/>
    </row>
    <row r="6" spans="1:30" ht="35.1" customHeight="1" thickBot="1">
      <c r="A6" s="419" t="s">
        <v>827</v>
      </c>
      <c r="B6" s="402"/>
      <c r="C6" s="403"/>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4"/>
    </row>
    <row r="7" spans="1:30" s="399" customFormat="1" ht="35.1" customHeight="1">
      <c r="A7" s="405"/>
      <c r="B7" s="2610" t="s">
        <v>442</v>
      </c>
      <c r="C7" s="2611"/>
      <c r="D7" s="2611"/>
      <c r="E7" s="2611"/>
      <c r="F7" s="2794" t="s">
        <v>220</v>
      </c>
      <c r="G7" s="2785"/>
      <c r="H7" s="2785"/>
      <c r="I7" s="2785"/>
      <c r="J7" s="2795"/>
      <c r="K7" s="2796" t="str">
        <f>様式1!$F$40</f>
        <v>伏見ビジネス専門スクール</v>
      </c>
      <c r="L7" s="2797"/>
      <c r="M7" s="2797"/>
      <c r="N7" s="2797"/>
      <c r="O7" s="2797"/>
      <c r="P7" s="2797"/>
      <c r="Q7" s="2797"/>
      <c r="R7" s="2797"/>
      <c r="S7" s="2797"/>
      <c r="T7" s="2797"/>
      <c r="U7" s="2797"/>
      <c r="V7" s="2797"/>
      <c r="W7" s="2797"/>
      <c r="X7" s="2797"/>
      <c r="Y7" s="2797"/>
      <c r="Z7" s="2797"/>
      <c r="AA7" s="2797"/>
      <c r="AB7" s="2797"/>
      <c r="AC7" s="2797"/>
      <c r="AD7" s="2798"/>
    </row>
    <row r="8" spans="1:30" s="399" customFormat="1" ht="35.1" customHeight="1" thickBot="1">
      <c r="A8" s="405"/>
      <c r="B8" s="2613"/>
      <c r="C8" s="2614"/>
      <c r="D8" s="2614"/>
      <c r="E8" s="2614"/>
      <c r="F8" s="2799" t="s">
        <v>443</v>
      </c>
      <c r="G8" s="2800"/>
      <c r="H8" s="2800"/>
      <c r="I8" s="2800"/>
      <c r="J8" s="2801"/>
      <c r="K8" s="2799" t="str">
        <f>様式1!$H$41&amp;様式1!$H$42</f>
        <v>愛知県名古屋市中区錦1-10-1NIテラス伏見4階</v>
      </c>
      <c r="L8" s="2800"/>
      <c r="M8" s="2800"/>
      <c r="N8" s="2800"/>
      <c r="O8" s="2800"/>
      <c r="P8" s="2800"/>
      <c r="Q8" s="2800"/>
      <c r="R8" s="2800"/>
      <c r="S8" s="2800"/>
      <c r="T8" s="2800"/>
      <c r="U8" s="2800"/>
      <c r="V8" s="2800"/>
      <c r="W8" s="2800"/>
      <c r="X8" s="2800"/>
      <c r="Y8" s="2800"/>
      <c r="Z8" s="2800"/>
      <c r="AA8" s="2800"/>
      <c r="AB8" s="2800"/>
      <c r="AC8" s="2800"/>
      <c r="AD8" s="2802"/>
    </row>
    <row r="9" spans="1:30" ht="35.1" customHeight="1">
      <c r="A9" s="405"/>
      <c r="B9" s="402" t="s">
        <v>444</v>
      </c>
      <c r="C9" s="403"/>
      <c r="D9" s="403"/>
      <c r="E9" s="403"/>
      <c r="F9" s="406"/>
      <c r="G9" s="406"/>
      <c r="H9" s="406"/>
      <c r="I9" s="406"/>
      <c r="J9" s="406"/>
      <c r="K9" s="406"/>
      <c r="L9" s="406"/>
      <c r="M9" s="406"/>
      <c r="N9" s="406"/>
      <c r="O9" s="406"/>
      <c r="P9" s="406"/>
      <c r="Q9" s="406"/>
      <c r="R9" s="406"/>
      <c r="S9" s="406"/>
      <c r="T9" s="406"/>
      <c r="U9" s="406"/>
      <c r="V9" s="406"/>
      <c r="W9" s="406"/>
      <c r="X9" s="406"/>
      <c r="Y9" s="406"/>
      <c r="Z9" s="406"/>
      <c r="AA9" s="406"/>
      <c r="AB9" s="406"/>
      <c r="AC9" s="406"/>
      <c r="AD9" s="407"/>
    </row>
    <row r="10" spans="1:30" ht="15.95" customHeight="1">
      <c r="A10" s="405"/>
      <c r="B10" s="408"/>
      <c r="C10" s="409"/>
      <c r="D10" s="2741" t="s">
        <v>445</v>
      </c>
      <c r="E10" s="2742"/>
      <c r="F10" s="2742"/>
      <c r="G10" s="2742"/>
      <c r="H10" s="2742"/>
      <c r="I10" s="2742"/>
      <c r="J10" s="2742"/>
      <c r="K10" s="2742"/>
      <c r="L10" s="2742"/>
      <c r="M10" s="2742"/>
      <c r="N10" s="2743"/>
      <c r="O10" s="2657" t="s">
        <v>1710</v>
      </c>
      <c r="P10" s="2658"/>
      <c r="Q10" s="2658">
        <v>7</v>
      </c>
      <c r="R10" s="2652" t="s">
        <v>197</v>
      </c>
      <c r="S10" s="2658">
        <v>4</v>
      </c>
      <c r="T10" s="2652" t="s">
        <v>198</v>
      </c>
      <c r="U10" s="2652" t="s">
        <v>440</v>
      </c>
      <c r="V10" s="2652"/>
      <c r="W10" s="2652"/>
      <c r="X10" s="2651" t="s">
        <v>441</v>
      </c>
      <c r="Y10" s="2653"/>
      <c r="Z10" s="2713" t="s">
        <v>1711</v>
      </c>
      <c r="AA10" s="2713"/>
      <c r="AB10" s="2713"/>
      <c r="AC10" s="2713"/>
      <c r="AD10" s="2737"/>
    </row>
    <row r="11" spans="1:30" ht="15.95" customHeight="1">
      <c r="A11" s="405"/>
      <c r="B11" s="405"/>
      <c r="C11" s="2642" t="s">
        <v>1709</v>
      </c>
      <c r="D11" s="2622"/>
      <c r="E11" s="2623"/>
      <c r="F11" s="2623"/>
      <c r="G11" s="2623"/>
      <c r="H11" s="2623"/>
      <c r="I11" s="2623"/>
      <c r="J11" s="2623"/>
      <c r="K11" s="2623"/>
      <c r="L11" s="2623"/>
      <c r="M11" s="2623"/>
      <c r="N11" s="2624"/>
      <c r="O11" s="2630"/>
      <c r="P11" s="2631"/>
      <c r="Q11" s="2631"/>
      <c r="R11" s="2633"/>
      <c r="S11" s="2631"/>
      <c r="T11" s="2633"/>
      <c r="U11" s="2633"/>
      <c r="V11" s="2633"/>
      <c r="W11" s="2633"/>
      <c r="X11" s="2637"/>
      <c r="Y11" s="2635"/>
      <c r="Z11" s="2640"/>
      <c r="AA11" s="2640"/>
      <c r="AB11" s="2640"/>
      <c r="AC11" s="2640"/>
      <c r="AD11" s="2641"/>
    </row>
    <row r="12" spans="1:30" ht="15.95" customHeight="1">
      <c r="A12" s="405"/>
      <c r="B12" s="405"/>
      <c r="C12" s="2643"/>
      <c r="D12" s="2622"/>
      <c r="E12" s="2623"/>
      <c r="F12" s="2623"/>
      <c r="G12" s="2623"/>
      <c r="H12" s="2623"/>
      <c r="I12" s="2623"/>
      <c r="J12" s="2623"/>
      <c r="K12" s="2623"/>
      <c r="L12" s="2623"/>
      <c r="M12" s="2623"/>
      <c r="N12" s="2624"/>
      <c r="O12" s="2675"/>
      <c r="P12" s="2645" t="s">
        <v>446</v>
      </c>
      <c r="Q12" s="2646"/>
      <c r="R12" s="2647"/>
      <c r="S12" s="2651" t="s">
        <v>479</v>
      </c>
      <c r="T12" s="2652"/>
      <c r="U12" s="2652"/>
      <c r="V12" s="2657" t="s">
        <v>1710</v>
      </c>
      <c r="W12" s="2658"/>
      <c r="X12" s="2658">
        <v>7</v>
      </c>
      <c r="Y12" s="2652" t="s">
        <v>197</v>
      </c>
      <c r="Z12" s="2658">
        <v>1</v>
      </c>
      <c r="AA12" s="2652" t="s">
        <v>198</v>
      </c>
      <c r="AB12" s="2658">
        <v>6</v>
      </c>
      <c r="AC12" s="2652" t="s">
        <v>199</v>
      </c>
      <c r="AD12" s="2608"/>
    </row>
    <row r="13" spans="1:30" s="399" customFormat="1" ht="15.95" customHeight="1">
      <c r="A13" s="405"/>
      <c r="B13" s="405"/>
      <c r="C13" s="410"/>
      <c r="D13" s="2764"/>
      <c r="E13" s="2765"/>
      <c r="F13" s="2765"/>
      <c r="G13" s="2765"/>
      <c r="H13" s="2765"/>
      <c r="I13" s="2765"/>
      <c r="J13" s="2765"/>
      <c r="K13" s="2765"/>
      <c r="L13" s="2765"/>
      <c r="M13" s="2765"/>
      <c r="N13" s="2789"/>
      <c r="O13" s="2760"/>
      <c r="P13" s="2761"/>
      <c r="Q13" s="2762"/>
      <c r="R13" s="2763"/>
      <c r="S13" s="2637"/>
      <c r="T13" s="2633"/>
      <c r="U13" s="2633"/>
      <c r="V13" s="2630"/>
      <c r="W13" s="2631"/>
      <c r="X13" s="2631"/>
      <c r="Y13" s="2633"/>
      <c r="Z13" s="2631"/>
      <c r="AA13" s="2633"/>
      <c r="AB13" s="2631"/>
      <c r="AC13" s="2633"/>
      <c r="AD13" s="2759"/>
    </row>
    <row r="14" spans="1:30" s="399" customFormat="1" ht="35.1" customHeight="1">
      <c r="A14" s="405"/>
      <c r="B14" s="405"/>
      <c r="C14" s="409"/>
      <c r="D14" s="2741" t="s">
        <v>447</v>
      </c>
      <c r="E14" s="2742"/>
      <c r="F14" s="2742"/>
      <c r="G14" s="2742"/>
      <c r="H14" s="2742"/>
      <c r="I14" s="2742"/>
      <c r="J14" s="2742"/>
      <c r="K14" s="2742"/>
      <c r="L14" s="2742"/>
      <c r="M14" s="2742"/>
      <c r="N14" s="2743"/>
      <c r="O14" s="2718"/>
      <c r="P14" s="2706"/>
      <c r="Q14" s="826"/>
      <c r="R14" s="827" t="s">
        <v>197</v>
      </c>
      <c r="S14" s="826"/>
      <c r="T14" s="827" t="s">
        <v>198</v>
      </c>
      <c r="U14" s="2707" t="s">
        <v>440</v>
      </c>
      <c r="V14" s="2707"/>
      <c r="W14" s="2708"/>
      <c r="X14" s="2709" t="s">
        <v>441</v>
      </c>
      <c r="Y14" s="2709"/>
      <c r="Z14" s="2710"/>
      <c r="AA14" s="2710"/>
      <c r="AB14" s="2710"/>
      <c r="AC14" s="2710"/>
      <c r="AD14" s="2711"/>
    </row>
    <row r="15" spans="1:30" s="399" customFormat="1" ht="35.1" customHeight="1">
      <c r="A15" s="405"/>
      <c r="B15" s="405"/>
      <c r="C15" s="828"/>
      <c r="D15" s="2622"/>
      <c r="E15" s="2623"/>
      <c r="F15" s="2623"/>
      <c r="G15" s="2623"/>
      <c r="H15" s="2623"/>
      <c r="I15" s="2623"/>
      <c r="J15" s="2623"/>
      <c r="K15" s="2623"/>
      <c r="L15" s="2623"/>
      <c r="M15" s="2623"/>
      <c r="N15" s="2624"/>
      <c r="O15" s="822"/>
      <c r="P15" s="2783" t="s">
        <v>446</v>
      </c>
      <c r="Q15" s="2707"/>
      <c r="R15" s="2708"/>
      <c r="S15" s="2709" t="s">
        <v>480</v>
      </c>
      <c r="T15" s="2709"/>
      <c r="U15" s="2709"/>
      <c r="V15" s="2657"/>
      <c r="W15" s="2658"/>
      <c r="X15" s="816"/>
      <c r="Y15" s="820" t="s">
        <v>197</v>
      </c>
      <c r="Z15" s="816"/>
      <c r="AA15" s="820" t="s">
        <v>198</v>
      </c>
      <c r="AB15" s="816"/>
      <c r="AC15" s="820" t="s">
        <v>199</v>
      </c>
      <c r="AD15" s="829"/>
    </row>
    <row r="16" spans="1:30" s="399" customFormat="1" ht="35.1" customHeight="1">
      <c r="A16" s="405"/>
      <c r="B16" s="405"/>
      <c r="C16" s="410"/>
      <c r="D16" s="830"/>
      <c r="E16" s="2782" t="s">
        <v>448</v>
      </c>
      <c r="F16" s="2751"/>
      <c r="G16" s="2751"/>
      <c r="H16" s="2751"/>
      <c r="I16" s="2751"/>
      <c r="J16" s="2751"/>
      <c r="K16" s="2751"/>
      <c r="L16" s="2751"/>
      <c r="M16" s="2751"/>
      <c r="N16" s="2752"/>
      <c r="O16" s="819"/>
      <c r="P16" s="816"/>
      <c r="Q16" s="827" t="s">
        <v>197</v>
      </c>
      <c r="R16" s="827"/>
      <c r="S16" s="827" t="s">
        <v>198</v>
      </c>
      <c r="T16" s="826"/>
      <c r="U16" s="827" t="s">
        <v>199</v>
      </c>
      <c r="V16" s="831" t="s">
        <v>52</v>
      </c>
      <c r="W16" s="819"/>
      <c r="X16" s="826"/>
      <c r="Y16" s="827" t="s">
        <v>197</v>
      </c>
      <c r="Z16" s="826"/>
      <c r="AA16" s="827" t="s">
        <v>198</v>
      </c>
      <c r="AB16" s="826"/>
      <c r="AC16" s="827" t="s">
        <v>199</v>
      </c>
      <c r="AD16" s="832"/>
    </row>
    <row r="17" spans="1:30" ht="15.95" customHeight="1">
      <c r="A17" s="405"/>
      <c r="B17" s="408"/>
      <c r="C17" s="409"/>
      <c r="D17" s="2622" t="s">
        <v>449</v>
      </c>
      <c r="E17" s="2623"/>
      <c r="F17" s="2623"/>
      <c r="G17" s="2623"/>
      <c r="H17" s="2623"/>
      <c r="I17" s="2623"/>
      <c r="J17" s="2623"/>
      <c r="K17" s="2623"/>
      <c r="L17" s="2623"/>
      <c r="M17" s="2623"/>
      <c r="N17" s="2624"/>
      <c r="O17" s="2657"/>
      <c r="P17" s="2658"/>
      <c r="Q17" s="2658"/>
      <c r="R17" s="2652" t="s">
        <v>197</v>
      </c>
      <c r="S17" s="2658"/>
      <c r="T17" s="2652" t="s">
        <v>198</v>
      </c>
      <c r="U17" s="2652" t="s">
        <v>440</v>
      </c>
      <c r="V17" s="2652"/>
      <c r="W17" s="2652"/>
      <c r="X17" s="2651" t="s">
        <v>441</v>
      </c>
      <c r="Y17" s="2653"/>
      <c r="Z17" s="2713"/>
      <c r="AA17" s="2713"/>
      <c r="AB17" s="2713"/>
      <c r="AC17" s="2713"/>
      <c r="AD17" s="2737"/>
    </row>
    <row r="18" spans="1:30" ht="15.95" customHeight="1">
      <c r="A18" s="405"/>
      <c r="B18" s="405"/>
      <c r="C18" s="2642"/>
      <c r="D18" s="2622"/>
      <c r="E18" s="2623"/>
      <c r="F18" s="2623"/>
      <c r="G18" s="2623"/>
      <c r="H18" s="2623"/>
      <c r="I18" s="2623"/>
      <c r="J18" s="2623"/>
      <c r="K18" s="2623"/>
      <c r="L18" s="2623"/>
      <c r="M18" s="2623"/>
      <c r="N18" s="2624"/>
      <c r="O18" s="2630"/>
      <c r="P18" s="2631"/>
      <c r="Q18" s="2631"/>
      <c r="R18" s="2633"/>
      <c r="S18" s="2631"/>
      <c r="T18" s="2633"/>
      <c r="U18" s="2633"/>
      <c r="V18" s="2633"/>
      <c r="W18" s="2633"/>
      <c r="X18" s="2637"/>
      <c r="Y18" s="2635"/>
      <c r="Z18" s="2640"/>
      <c r="AA18" s="2640"/>
      <c r="AB18" s="2640"/>
      <c r="AC18" s="2640"/>
      <c r="AD18" s="2641"/>
    </row>
    <row r="19" spans="1:30" ht="15.95" customHeight="1">
      <c r="A19" s="405"/>
      <c r="B19" s="405"/>
      <c r="C19" s="2643"/>
      <c r="D19" s="2622"/>
      <c r="E19" s="2623"/>
      <c r="F19" s="2623"/>
      <c r="G19" s="2623"/>
      <c r="H19" s="2623"/>
      <c r="I19" s="2623"/>
      <c r="J19" s="2623"/>
      <c r="K19" s="2623"/>
      <c r="L19" s="2623"/>
      <c r="M19" s="2623"/>
      <c r="N19" s="2624"/>
      <c r="O19" s="2675"/>
      <c r="P19" s="2645" t="s">
        <v>446</v>
      </c>
      <c r="Q19" s="2646"/>
      <c r="R19" s="2647"/>
      <c r="S19" s="2651" t="s">
        <v>480</v>
      </c>
      <c r="T19" s="2652"/>
      <c r="U19" s="2653"/>
      <c r="V19" s="2658"/>
      <c r="W19" s="2658"/>
      <c r="X19" s="2658"/>
      <c r="Y19" s="2652" t="s">
        <v>197</v>
      </c>
      <c r="Z19" s="2658"/>
      <c r="AA19" s="2652" t="s">
        <v>198</v>
      </c>
      <c r="AB19" s="2658"/>
      <c r="AC19" s="2652" t="s">
        <v>199</v>
      </c>
      <c r="AD19" s="2608"/>
    </row>
    <row r="20" spans="1:30" ht="15.95" customHeight="1" thickBot="1">
      <c r="A20" s="405"/>
      <c r="B20" s="416"/>
      <c r="C20" s="417"/>
      <c r="D20" s="2625"/>
      <c r="E20" s="2626"/>
      <c r="F20" s="2626"/>
      <c r="G20" s="2626"/>
      <c r="H20" s="2626"/>
      <c r="I20" s="2626"/>
      <c r="J20" s="2626"/>
      <c r="K20" s="2626"/>
      <c r="L20" s="2626"/>
      <c r="M20" s="2626"/>
      <c r="N20" s="2627"/>
      <c r="O20" s="2676"/>
      <c r="P20" s="2648"/>
      <c r="Q20" s="2649"/>
      <c r="R20" s="2650"/>
      <c r="S20" s="2654"/>
      <c r="T20" s="2655"/>
      <c r="U20" s="2656"/>
      <c r="V20" s="2660"/>
      <c r="W20" s="2660"/>
      <c r="X20" s="2660"/>
      <c r="Y20" s="2655"/>
      <c r="Z20" s="2660"/>
      <c r="AA20" s="2655"/>
      <c r="AB20" s="2660"/>
      <c r="AC20" s="2655"/>
      <c r="AD20" s="2609"/>
    </row>
    <row r="21" spans="1:30" ht="35.1" customHeight="1">
      <c r="A21" s="411"/>
      <c r="B21" s="2784" t="s">
        <v>450</v>
      </c>
      <c r="C21" s="2785"/>
      <c r="D21" s="2785"/>
      <c r="E21" s="2785"/>
      <c r="F21" s="833"/>
      <c r="G21" s="2786" t="s">
        <v>451</v>
      </c>
      <c r="H21" s="2785"/>
      <c r="I21" s="2785"/>
      <c r="J21" s="2785"/>
      <c r="K21" s="2785"/>
      <c r="L21" s="2785"/>
      <c r="M21" s="2785"/>
      <c r="N21" s="834" t="s">
        <v>1709</v>
      </c>
      <c r="O21" s="2746" t="s">
        <v>452</v>
      </c>
      <c r="P21" s="2746"/>
      <c r="Q21" s="2746"/>
      <c r="R21" s="2746"/>
      <c r="S21" s="2746"/>
      <c r="T21" s="2746"/>
      <c r="U21" s="2746"/>
      <c r="V21" s="2787" t="s">
        <v>237</v>
      </c>
      <c r="W21" s="2788"/>
      <c r="X21" s="2747"/>
      <c r="Y21" s="2748"/>
      <c r="Z21" s="2748"/>
      <c r="AA21" s="2748"/>
      <c r="AB21" s="2748"/>
      <c r="AC21" s="2748"/>
      <c r="AD21" s="2749"/>
    </row>
    <row r="22" spans="1:30" ht="35.1" customHeight="1">
      <c r="A22" s="405"/>
      <c r="B22" s="412" t="s">
        <v>444</v>
      </c>
      <c r="C22" s="413"/>
      <c r="D22" s="413"/>
      <c r="E22" s="413"/>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5"/>
    </row>
    <row r="23" spans="1:30" s="399" customFormat="1" ht="15.95" customHeight="1">
      <c r="A23" s="405"/>
      <c r="B23" s="408"/>
      <c r="C23" s="409"/>
      <c r="D23" s="2741" t="s">
        <v>453</v>
      </c>
      <c r="E23" s="2742"/>
      <c r="F23" s="2742"/>
      <c r="G23" s="2742"/>
      <c r="H23" s="2742"/>
      <c r="I23" s="2742"/>
      <c r="J23" s="2742"/>
      <c r="K23" s="2742"/>
      <c r="L23" s="2742"/>
      <c r="M23" s="2742"/>
      <c r="N23" s="2743"/>
      <c r="O23" s="2657"/>
      <c r="P23" s="2658"/>
      <c r="Q23" s="2658"/>
      <c r="R23" s="2652" t="s">
        <v>197</v>
      </c>
      <c r="S23" s="2658"/>
      <c r="T23" s="2652" t="s">
        <v>198</v>
      </c>
      <c r="U23" s="2652" t="s">
        <v>440</v>
      </c>
      <c r="V23" s="2652"/>
      <c r="W23" s="2652"/>
      <c r="X23" s="2651" t="s">
        <v>441</v>
      </c>
      <c r="Y23" s="2653"/>
      <c r="Z23" s="2713"/>
      <c r="AA23" s="2713"/>
      <c r="AB23" s="2713"/>
      <c r="AC23" s="2713"/>
      <c r="AD23" s="2737"/>
    </row>
    <row r="24" spans="1:30" s="399" customFormat="1" ht="15.75" customHeight="1">
      <c r="A24" s="405"/>
      <c r="B24" s="405"/>
      <c r="C24" s="2642" t="s">
        <v>1709</v>
      </c>
      <c r="D24" s="2622"/>
      <c r="E24" s="2623"/>
      <c r="F24" s="2623"/>
      <c r="G24" s="2623"/>
      <c r="H24" s="2623"/>
      <c r="I24" s="2623"/>
      <c r="J24" s="2623"/>
      <c r="K24" s="2623"/>
      <c r="L24" s="2623"/>
      <c r="M24" s="2623"/>
      <c r="N24" s="2624"/>
      <c r="O24" s="2630"/>
      <c r="P24" s="2631"/>
      <c r="Q24" s="2631"/>
      <c r="R24" s="2633"/>
      <c r="S24" s="2631"/>
      <c r="T24" s="2633"/>
      <c r="U24" s="2633"/>
      <c r="V24" s="2633"/>
      <c r="W24" s="2633"/>
      <c r="X24" s="2637"/>
      <c r="Y24" s="2635"/>
      <c r="Z24" s="2640"/>
      <c r="AA24" s="2640"/>
      <c r="AB24" s="2640"/>
      <c r="AC24" s="2640"/>
      <c r="AD24" s="2641"/>
    </row>
    <row r="25" spans="1:30" s="399" customFormat="1" ht="15.95" customHeight="1">
      <c r="A25" s="405"/>
      <c r="B25" s="405"/>
      <c r="C25" s="2643"/>
      <c r="D25" s="2622"/>
      <c r="E25" s="2623"/>
      <c r="F25" s="2623"/>
      <c r="G25" s="2623"/>
      <c r="H25" s="2623"/>
      <c r="I25" s="2623"/>
      <c r="J25" s="2623"/>
      <c r="K25" s="2623"/>
      <c r="L25" s="2623"/>
      <c r="M25" s="2623"/>
      <c r="N25" s="2624"/>
      <c r="O25" s="2675"/>
      <c r="P25" s="2645" t="s">
        <v>446</v>
      </c>
      <c r="Q25" s="2646"/>
      <c r="R25" s="2647"/>
      <c r="S25" s="2651" t="s">
        <v>480</v>
      </c>
      <c r="T25" s="2652"/>
      <c r="U25" s="2653"/>
      <c r="V25" s="2658"/>
      <c r="W25" s="2658"/>
      <c r="X25" s="2658"/>
      <c r="Y25" s="2652" t="s">
        <v>197</v>
      </c>
      <c r="Z25" s="2658"/>
      <c r="AA25" s="2652" t="s">
        <v>198</v>
      </c>
      <c r="AB25" s="2658"/>
      <c r="AC25" s="2652" t="s">
        <v>199</v>
      </c>
      <c r="AD25" s="2608"/>
    </row>
    <row r="26" spans="1:30" s="399" customFormat="1" ht="15.95" customHeight="1">
      <c r="A26" s="405"/>
      <c r="B26" s="405"/>
      <c r="C26" s="410"/>
      <c r="D26" s="2764"/>
      <c r="E26" s="2765"/>
      <c r="F26" s="2765"/>
      <c r="G26" s="2765"/>
      <c r="H26" s="2765"/>
      <c r="I26" s="2765"/>
      <c r="J26" s="2765"/>
      <c r="K26" s="2765"/>
      <c r="L26" s="2765"/>
      <c r="M26" s="2765"/>
      <c r="N26" s="2789"/>
      <c r="O26" s="2760"/>
      <c r="P26" s="2761"/>
      <c r="Q26" s="2762"/>
      <c r="R26" s="2763"/>
      <c r="S26" s="2637"/>
      <c r="T26" s="2633"/>
      <c r="U26" s="2635"/>
      <c r="V26" s="2631"/>
      <c r="W26" s="2631"/>
      <c r="X26" s="2631"/>
      <c r="Y26" s="2633"/>
      <c r="Z26" s="2631"/>
      <c r="AA26" s="2633"/>
      <c r="AB26" s="2631"/>
      <c r="AC26" s="2633"/>
      <c r="AD26" s="2759"/>
    </row>
    <row r="27" spans="1:30" s="399" customFormat="1" ht="35.1" customHeight="1">
      <c r="A27" s="405"/>
      <c r="B27" s="405"/>
      <c r="C27" s="409"/>
      <c r="D27" s="2741" t="s">
        <v>454</v>
      </c>
      <c r="E27" s="2742"/>
      <c r="F27" s="2742"/>
      <c r="G27" s="2742"/>
      <c r="H27" s="2742"/>
      <c r="I27" s="2742"/>
      <c r="J27" s="2742"/>
      <c r="K27" s="2742"/>
      <c r="L27" s="2742"/>
      <c r="M27" s="2742"/>
      <c r="N27" s="2743"/>
      <c r="O27" s="2718"/>
      <c r="P27" s="2706"/>
      <c r="Q27" s="826"/>
      <c r="R27" s="827" t="s">
        <v>197</v>
      </c>
      <c r="S27" s="826"/>
      <c r="T27" s="827" t="s">
        <v>198</v>
      </c>
      <c r="U27" s="2707" t="s">
        <v>440</v>
      </c>
      <c r="V27" s="2707"/>
      <c r="W27" s="2708"/>
      <c r="X27" s="2709" t="s">
        <v>441</v>
      </c>
      <c r="Y27" s="2709"/>
      <c r="Z27" s="2710"/>
      <c r="AA27" s="2710"/>
      <c r="AB27" s="2710"/>
      <c r="AC27" s="2710"/>
      <c r="AD27" s="2711"/>
    </row>
    <row r="28" spans="1:30" s="399" customFormat="1" ht="35.1" customHeight="1">
      <c r="A28" s="405"/>
      <c r="B28" s="405"/>
      <c r="C28" s="828"/>
      <c r="D28" s="2622"/>
      <c r="E28" s="2623"/>
      <c r="F28" s="2623"/>
      <c r="G28" s="2623"/>
      <c r="H28" s="2623"/>
      <c r="I28" s="2623"/>
      <c r="J28" s="2623"/>
      <c r="K28" s="2623"/>
      <c r="L28" s="2623"/>
      <c r="M28" s="2623"/>
      <c r="N28" s="2624"/>
      <c r="O28" s="822"/>
      <c r="P28" s="2783" t="s">
        <v>446</v>
      </c>
      <c r="Q28" s="2707"/>
      <c r="R28" s="2708"/>
      <c r="S28" s="2709" t="s">
        <v>480</v>
      </c>
      <c r="T28" s="2709"/>
      <c r="U28" s="2709"/>
      <c r="V28" s="2657"/>
      <c r="W28" s="2658"/>
      <c r="X28" s="816"/>
      <c r="Y28" s="820" t="s">
        <v>197</v>
      </c>
      <c r="Z28" s="816"/>
      <c r="AA28" s="820" t="s">
        <v>198</v>
      </c>
      <c r="AB28" s="816"/>
      <c r="AC28" s="820" t="s">
        <v>199</v>
      </c>
      <c r="AD28" s="829"/>
    </row>
    <row r="29" spans="1:30" s="399" customFormat="1" ht="35.1" customHeight="1">
      <c r="A29" s="405"/>
      <c r="B29" s="405"/>
      <c r="C29" s="410"/>
      <c r="D29" s="830"/>
      <c r="E29" s="2782" t="s">
        <v>448</v>
      </c>
      <c r="F29" s="2751"/>
      <c r="G29" s="2751"/>
      <c r="H29" s="2751"/>
      <c r="I29" s="2751"/>
      <c r="J29" s="2751"/>
      <c r="K29" s="2751"/>
      <c r="L29" s="2751"/>
      <c r="M29" s="2751"/>
      <c r="N29" s="2752"/>
      <c r="O29" s="819"/>
      <c r="P29" s="826"/>
      <c r="Q29" s="827" t="s">
        <v>197</v>
      </c>
      <c r="R29" s="826"/>
      <c r="S29" s="827" t="s">
        <v>198</v>
      </c>
      <c r="T29" s="826"/>
      <c r="U29" s="827" t="s">
        <v>199</v>
      </c>
      <c r="V29" s="831" t="s">
        <v>52</v>
      </c>
      <c r="W29" s="819"/>
      <c r="X29" s="826"/>
      <c r="Y29" s="827" t="s">
        <v>197</v>
      </c>
      <c r="Z29" s="826"/>
      <c r="AA29" s="827" t="s">
        <v>198</v>
      </c>
      <c r="AB29" s="826"/>
      <c r="AC29" s="827" t="s">
        <v>199</v>
      </c>
      <c r="AD29" s="832"/>
    </row>
    <row r="30" spans="1:30" s="399" customFormat="1" ht="15.95" customHeight="1">
      <c r="A30" s="405"/>
      <c r="B30" s="408"/>
      <c r="C30" s="409"/>
      <c r="D30" s="2741" t="s">
        <v>455</v>
      </c>
      <c r="E30" s="2742"/>
      <c r="F30" s="2742"/>
      <c r="G30" s="2742"/>
      <c r="H30" s="2742"/>
      <c r="I30" s="2742"/>
      <c r="J30" s="2742"/>
      <c r="K30" s="2742"/>
      <c r="L30" s="2742"/>
      <c r="M30" s="2742"/>
      <c r="N30" s="2743"/>
      <c r="O30" s="2657"/>
      <c r="P30" s="2658"/>
      <c r="Q30" s="2658"/>
      <c r="R30" s="2652" t="s">
        <v>197</v>
      </c>
      <c r="S30" s="2658"/>
      <c r="T30" s="2652" t="s">
        <v>198</v>
      </c>
      <c r="U30" s="2652" t="s">
        <v>440</v>
      </c>
      <c r="V30" s="2652"/>
      <c r="W30" s="2652"/>
      <c r="X30" s="2651" t="s">
        <v>441</v>
      </c>
      <c r="Y30" s="2653"/>
      <c r="Z30" s="2713"/>
      <c r="AA30" s="2713"/>
      <c r="AB30" s="2713"/>
      <c r="AC30" s="2713"/>
      <c r="AD30" s="2737"/>
    </row>
    <row r="31" spans="1:30" s="399" customFormat="1" ht="15.95" customHeight="1">
      <c r="A31" s="405"/>
      <c r="B31" s="405"/>
      <c r="C31" s="2642"/>
      <c r="D31" s="2622"/>
      <c r="E31" s="2623"/>
      <c r="F31" s="2623"/>
      <c r="G31" s="2623"/>
      <c r="H31" s="2623"/>
      <c r="I31" s="2623"/>
      <c r="J31" s="2623"/>
      <c r="K31" s="2623"/>
      <c r="L31" s="2623"/>
      <c r="M31" s="2623"/>
      <c r="N31" s="2624"/>
      <c r="O31" s="2630"/>
      <c r="P31" s="2631"/>
      <c r="Q31" s="2631"/>
      <c r="R31" s="2633"/>
      <c r="S31" s="2631"/>
      <c r="T31" s="2633"/>
      <c r="U31" s="2633"/>
      <c r="V31" s="2633"/>
      <c r="W31" s="2633"/>
      <c r="X31" s="2637"/>
      <c r="Y31" s="2635"/>
      <c r="Z31" s="2640"/>
      <c r="AA31" s="2640"/>
      <c r="AB31" s="2640"/>
      <c r="AC31" s="2640"/>
      <c r="AD31" s="2641"/>
    </row>
    <row r="32" spans="1:30" s="399" customFormat="1" ht="15.95" customHeight="1">
      <c r="A32" s="405"/>
      <c r="B32" s="405"/>
      <c r="C32" s="2643"/>
      <c r="D32" s="2622"/>
      <c r="E32" s="2623"/>
      <c r="F32" s="2623"/>
      <c r="G32" s="2623"/>
      <c r="H32" s="2623"/>
      <c r="I32" s="2623"/>
      <c r="J32" s="2623"/>
      <c r="K32" s="2623"/>
      <c r="L32" s="2623"/>
      <c r="M32" s="2623"/>
      <c r="N32" s="2624"/>
      <c r="O32" s="2738"/>
      <c r="P32" s="2645" t="s">
        <v>446</v>
      </c>
      <c r="Q32" s="2646"/>
      <c r="R32" s="2647"/>
      <c r="S32" s="2651" t="s">
        <v>480</v>
      </c>
      <c r="T32" s="2652"/>
      <c r="U32" s="2653"/>
      <c r="V32" s="2658"/>
      <c r="W32" s="2658"/>
      <c r="X32" s="2658"/>
      <c r="Y32" s="2652" t="s">
        <v>197</v>
      </c>
      <c r="Z32" s="2658"/>
      <c r="AA32" s="2652" t="s">
        <v>198</v>
      </c>
      <c r="AB32" s="2658"/>
      <c r="AC32" s="2652" t="s">
        <v>199</v>
      </c>
      <c r="AD32" s="2608"/>
    </row>
    <row r="33" spans="1:30" s="399" customFormat="1" ht="15.95" customHeight="1" thickBot="1">
      <c r="A33" s="405"/>
      <c r="B33" s="416"/>
      <c r="C33" s="417"/>
      <c r="D33" s="2625"/>
      <c r="E33" s="2626"/>
      <c r="F33" s="2626"/>
      <c r="G33" s="2626"/>
      <c r="H33" s="2626"/>
      <c r="I33" s="2626"/>
      <c r="J33" s="2626"/>
      <c r="K33" s="2626"/>
      <c r="L33" s="2626"/>
      <c r="M33" s="2626"/>
      <c r="N33" s="2627"/>
      <c r="O33" s="2676"/>
      <c r="P33" s="2648"/>
      <c r="Q33" s="2649"/>
      <c r="R33" s="2650"/>
      <c r="S33" s="2654"/>
      <c r="T33" s="2655"/>
      <c r="U33" s="2656"/>
      <c r="V33" s="2660"/>
      <c r="W33" s="2660"/>
      <c r="X33" s="2660"/>
      <c r="Y33" s="2655"/>
      <c r="Z33" s="2660"/>
      <c r="AA33" s="2655"/>
      <c r="AB33" s="2660"/>
      <c r="AC33" s="2655"/>
      <c r="AD33" s="2609"/>
    </row>
    <row r="34" spans="1:30" s="399" customFormat="1" ht="34.5" customHeight="1" thickBot="1">
      <c r="A34" s="2779" t="s">
        <v>1336</v>
      </c>
      <c r="B34" s="2780"/>
      <c r="C34" s="2780"/>
      <c r="D34" s="2780"/>
      <c r="E34" s="2780"/>
      <c r="F34" s="2780"/>
      <c r="G34" s="2780"/>
      <c r="H34" s="2780"/>
      <c r="I34" s="2780"/>
      <c r="J34" s="2780"/>
      <c r="K34" s="2780"/>
      <c r="L34" s="2780"/>
      <c r="M34" s="2780"/>
      <c r="N34" s="2780"/>
      <c r="O34" s="2780"/>
      <c r="P34" s="2780"/>
      <c r="Q34" s="2780"/>
      <c r="R34" s="818"/>
      <c r="S34" s="818"/>
      <c r="T34" s="818"/>
      <c r="U34" s="818"/>
      <c r="V34" s="818"/>
      <c r="W34" s="818"/>
      <c r="X34" s="818"/>
      <c r="Y34" s="818"/>
      <c r="Z34" s="818"/>
      <c r="AA34" s="818"/>
      <c r="AB34" s="818"/>
      <c r="AC34" s="818"/>
      <c r="AD34" s="835"/>
    </row>
    <row r="35" spans="1:30" s="399" customFormat="1" ht="15.75" customHeight="1">
      <c r="A35" s="405"/>
      <c r="B35" s="2610" t="s">
        <v>444</v>
      </c>
      <c r="C35" s="2611"/>
      <c r="D35" s="2611"/>
      <c r="E35" s="2612"/>
      <c r="F35" s="836"/>
      <c r="G35" s="2619" t="s">
        <v>1337</v>
      </c>
      <c r="H35" s="2611"/>
      <c r="I35" s="2611"/>
      <c r="J35" s="2611"/>
      <c r="K35" s="2611"/>
      <c r="L35" s="2611"/>
      <c r="M35" s="2611"/>
      <c r="N35" s="2612"/>
      <c r="O35" s="2657" t="s">
        <v>1710</v>
      </c>
      <c r="P35" s="2658"/>
      <c r="Q35" s="2658">
        <v>7</v>
      </c>
      <c r="R35" s="2652" t="s">
        <v>197</v>
      </c>
      <c r="S35" s="2658">
        <v>4</v>
      </c>
      <c r="T35" s="2652" t="s">
        <v>198</v>
      </c>
      <c r="U35" s="2652" t="s">
        <v>440</v>
      </c>
      <c r="V35" s="2652"/>
      <c r="W35" s="2652"/>
      <c r="X35" s="2651" t="s">
        <v>441</v>
      </c>
      <c r="Y35" s="2653"/>
      <c r="Z35" s="2713" t="s">
        <v>1711</v>
      </c>
      <c r="AA35" s="2713"/>
      <c r="AB35" s="2713"/>
      <c r="AC35" s="2713"/>
      <c r="AD35" s="2737"/>
    </row>
    <row r="36" spans="1:30" s="399" customFormat="1" ht="15.75" customHeight="1">
      <c r="A36" s="405"/>
      <c r="B36" s="2613"/>
      <c r="C36" s="2614"/>
      <c r="D36" s="2614"/>
      <c r="E36" s="2615"/>
      <c r="F36" s="2642" t="s">
        <v>1709</v>
      </c>
      <c r="G36" s="2622"/>
      <c r="H36" s="2614"/>
      <c r="I36" s="2614"/>
      <c r="J36" s="2614"/>
      <c r="K36" s="2614"/>
      <c r="L36" s="2614"/>
      <c r="M36" s="2614"/>
      <c r="N36" s="2615"/>
      <c r="O36" s="2630"/>
      <c r="P36" s="2631"/>
      <c r="Q36" s="2631"/>
      <c r="R36" s="2633"/>
      <c r="S36" s="2631"/>
      <c r="T36" s="2633"/>
      <c r="U36" s="2633"/>
      <c r="V36" s="2633"/>
      <c r="W36" s="2633"/>
      <c r="X36" s="2637"/>
      <c r="Y36" s="2635"/>
      <c r="Z36" s="2640"/>
      <c r="AA36" s="2640"/>
      <c r="AB36" s="2640"/>
      <c r="AC36" s="2640"/>
      <c r="AD36" s="2641"/>
    </row>
    <row r="37" spans="1:30" s="399" customFormat="1" ht="15.75" customHeight="1">
      <c r="A37" s="405"/>
      <c r="B37" s="2613"/>
      <c r="C37" s="2614"/>
      <c r="D37" s="2614"/>
      <c r="E37" s="2615"/>
      <c r="F37" s="2643"/>
      <c r="G37" s="2622"/>
      <c r="H37" s="2614"/>
      <c r="I37" s="2614"/>
      <c r="J37" s="2614"/>
      <c r="K37" s="2614"/>
      <c r="L37" s="2614"/>
      <c r="M37" s="2614"/>
      <c r="N37" s="2615"/>
      <c r="O37" s="2675"/>
      <c r="P37" s="2645" t="s">
        <v>446</v>
      </c>
      <c r="Q37" s="2646"/>
      <c r="R37" s="2647"/>
      <c r="S37" s="2651" t="s">
        <v>479</v>
      </c>
      <c r="T37" s="2652"/>
      <c r="U37" s="2652"/>
      <c r="V37" s="2657" t="s">
        <v>1710</v>
      </c>
      <c r="W37" s="2658"/>
      <c r="X37" s="2658">
        <v>7</v>
      </c>
      <c r="Y37" s="2652" t="s">
        <v>197</v>
      </c>
      <c r="Z37" s="2658">
        <v>1</v>
      </c>
      <c r="AA37" s="2652" t="s">
        <v>198</v>
      </c>
      <c r="AB37" s="2658">
        <v>6</v>
      </c>
      <c r="AC37" s="2652" t="s">
        <v>199</v>
      </c>
      <c r="AD37" s="2608"/>
    </row>
    <row r="38" spans="1:30" s="399" customFormat="1" ht="15.75" customHeight="1">
      <c r="A38" s="411"/>
      <c r="B38" s="2613"/>
      <c r="C38" s="2614"/>
      <c r="D38" s="2614"/>
      <c r="E38" s="2615"/>
      <c r="F38" s="837"/>
      <c r="G38" s="2781"/>
      <c r="H38" s="2614"/>
      <c r="I38" s="2614"/>
      <c r="J38" s="2614"/>
      <c r="K38" s="2614"/>
      <c r="L38" s="2614"/>
      <c r="M38" s="2614"/>
      <c r="N38" s="2615"/>
      <c r="O38" s="2760"/>
      <c r="P38" s="2761"/>
      <c r="Q38" s="2762"/>
      <c r="R38" s="2763"/>
      <c r="S38" s="2637"/>
      <c r="T38" s="2633"/>
      <c r="U38" s="2633"/>
      <c r="V38" s="2630"/>
      <c r="W38" s="2631"/>
      <c r="X38" s="2631"/>
      <c r="Y38" s="2633"/>
      <c r="Z38" s="2631"/>
      <c r="AA38" s="2633"/>
      <c r="AB38" s="2631"/>
      <c r="AC38" s="2633"/>
      <c r="AD38" s="2759"/>
    </row>
    <row r="39" spans="1:30" s="399" customFormat="1" ht="15.75" customHeight="1">
      <c r="A39" s="411"/>
      <c r="B39" s="2613"/>
      <c r="C39" s="2614"/>
      <c r="D39" s="2614"/>
      <c r="E39" s="2615"/>
      <c r="F39" s="409"/>
      <c r="G39" s="2741" t="s">
        <v>744</v>
      </c>
      <c r="H39" s="2757"/>
      <c r="I39" s="2757"/>
      <c r="J39" s="2757"/>
      <c r="K39" s="2757"/>
      <c r="L39" s="2757"/>
      <c r="M39" s="2757"/>
      <c r="N39" s="2758"/>
      <c r="O39" s="2657" t="s">
        <v>1710</v>
      </c>
      <c r="P39" s="2658"/>
      <c r="Q39" s="2658">
        <v>7</v>
      </c>
      <c r="R39" s="2652" t="s">
        <v>197</v>
      </c>
      <c r="S39" s="2658">
        <v>4</v>
      </c>
      <c r="T39" s="2652" t="s">
        <v>198</v>
      </c>
      <c r="U39" s="2652" t="s">
        <v>440</v>
      </c>
      <c r="V39" s="2652"/>
      <c r="W39" s="2652"/>
      <c r="X39" s="2651" t="s">
        <v>441</v>
      </c>
      <c r="Y39" s="2653"/>
      <c r="Z39" s="2713" t="s">
        <v>1711</v>
      </c>
      <c r="AA39" s="2713"/>
      <c r="AB39" s="2713"/>
      <c r="AC39" s="2713"/>
      <c r="AD39" s="2737"/>
    </row>
    <row r="40" spans="1:30" s="399" customFormat="1" ht="15.75" customHeight="1">
      <c r="A40" s="411"/>
      <c r="B40" s="2613"/>
      <c r="C40" s="2614"/>
      <c r="D40" s="2614"/>
      <c r="E40" s="2615"/>
      <c r="F40" s="2642" t="s">
        <v>1709</v>
      </c>
      <c r="G40" s="2622"/>
      <c r="H40" s="2614"/>
      <c r="I40" s="2614"/>
      <c r="J40" s="2614"/>
      <c r="K40" s="2614"/>
      <c r="L40" s="2614"/>
      <c r="M40" s="2614"/>
      <c r="N40" s="2615"/>
      <c r="O40" s="2630"/>
      <c r="P40" s="2631"/>
      <c r="Q40" s="2631"/>
      <c r="R40" s="2633"/>
      <c r="S40" s="2631"/>
      <c r="T40" s="2633"/>
      <c r="U40" s="2633"/>
      <c r="V40" s="2633"/>
      <c r="W40" s="2633"/>
      <c r="X40" s="2637"/>
      <c r="Y40" s="2635"/>
      <c r="Z40" s="2640"/>
      <c r="AA40" s="2640"/>
      <c r="AB40" s="2640"/>
      <c r="AC40" s="2640"/>
      <c r="AD40" s="2641"/>
    </row>
    <row r="41" spans="1:30" s="399" customFormat="1" ht="15.75" customHeight="1">
      <c r="A41" s="405"/>
      <c r="B41" s="2613"/>
      <c r="C41" s="2614"/>
      <c r="D41" s="2614"/>
      <c r="E41" s="2615"/>
      <c r="F41" s="2643"/>
      <c r="G41" s="2622"/>
      <c r="H41" s="2614"/>
      <c r="I41" s="2614"/>
      <c r="J41" s="2614"/>
      <c r="K41" s="2614"/>
      <c r="L41" s="2614"/>
      <c r="M41" s="2614"/>
      <c r="N41" s="2615"/>
      <c r="O41" s="2675"/>
      <c r="P41" s="2645" t="s">
        <v>446</v>
      </c>
      <c r="Q41" s="2646"/>
      <c r="R41" s="2647"/>
      <c r="S41" s="2651" t="s">
        <v>479</v>
      </c>
      <c r="T41" s="2652"/>
      <c r="U41" s="2652"/>
      <c r="V41" s="2657" t="s">
        <v>1710</v>
      </c>
      <c r="W41" s="2658"/>
      <c r="X41" s="2658">
        <v>7</v>
      </c>
      <c r="Y41" s="2652" t="s">
        <v>197</v>
      </c>
      <c r="Z41" s="2658">
        <v>1</v>
      </c>
      <c r="AA41" s="2652" t="s">
        <v>198</v>
      </c>
      <c r="AB41" s="2658">
        <v>6</v>
      </c>
      <c r="AC41" s="2652" t="s">
        <v>199</v>
      </c>
      <c r="AD41" s="2608"/>
    </row>
    <row r="42" spans="1:30" s="399" customFormat="1" ht="15.75" customHeight="1" thickBot="1">
      <c r="A42" s="416"/>
      <c r="B42" s="2616"/>
      <c r="C42" s="2617"/>
      <c r="D42" s="2617"/>
      <c r="E42" s="2618"/>
      <c r="F42" s="417"/>
      <c r="G42" s="2744"/>
      <c r="H42" s="2617"/>
      <c r="I42" s="2617"/>
      <c r="J42" s="2617"/>
      <c r="K42" s="2617"/>
      <c r="L42" s="2617"/>
      <c r="M42" s="2617"/>
      <c r="N42" s="2618"/>
      <c r="O42" s="2760"/>
      <c r="P42" s="2761"/>
      <c r="Q42" s="2762"/>
      <c r="R42" s="2763"/>
      <c r="S42" s="2637"/>
      <c r="T42" s="2633"/>
      <c r="U42" s="2633"/>
      <c r="V42" s="2630"/>
      <c r="W42" s="2631"/>
      <c r="X42" s="2631"/>
      <c r="Y42" s="2633"/>
      <c r="Z42" s="2631"/>
      <c r="AA42" s="2633"/>
      <c r="AB42" s="2631"/>
      <c r="AC42" s="2633"/>
      <c r="AD42" s="2759"/>
    </row>
    <row r="43" spans="1:30" ht="35.1" customHeight="1" thickBot="1">
      <c r="A43" s="419" t="s">
        <v>828</v>
      </c>
      <c r="B43" s="402"/>
      <c r="C43" s="403"/>
      <c r="D43" s="403"/>
      <c r="E43" s="403"/>
      <c r="F43" s="403"/>
      <c r="G43" s="403"/>
      <c r="H43" s="403"/>
      <c r="I43" s="403"/>
      <c r="J43" s="403"/>
      <c r="K43" s="403"/>
      <c r="L43" s="403"/>
      <c r="M43" s="403"/>
      <c r="N43" s="403"/>
      <c r="O43" s="403"/>
      <c r="P43" s="403"/>
      <c r="Q43" s="403"/>
      <c r="R43" s="403"/>
      <c r="S43" s="403"/>
      <c r="T43" s="403"/>
      <c r="U43" s="403"/>
      <c r="V43" s="403"/>
      <c r="W43" s="403"/>
      <c r="X43" s="403"/>
      <c r="Y43" s="403"/>
      <c r="Z43" s="403"/>
      <c r="AA43" s="403"/>
      <c r="AB43" s="403"/>
      <c r="AC43" s="403"/>
      <c r="AD43" s="404"/>
    </row>
    <row r="44" spans="1:30" ht="15.95" customHeight="1">
      <c r="A44" s="405"/>
      <c r="B44" s="2770" t="s">
        <v>829</v>
      </c>
      <c r="C44" s="2771"/>
      <c r="D44" s="2771"/>
      <c r="E44" s="2772"/>
      <c r="F44" s="2778" t="s">
        <v>1709</v>
      </c>
      <c r="G44" s="2619" t="s">
        <v>484</v>
      </c>
      <c r="H44" s="2620"/>
      <c r="I44" s="2620"/>
      <c r="J44" s="2620"/>
      <c r="K44" s="2620"/>
      <c r="L44" s="2620"/>
      <c r="M44" s="2620"/>
      <c r="N44" s="2620"/>
      <c r="O44" s="2657" t="s">
        <v>1710</v>
      </c>
      <c r="P44" s="2658"/>
      <c r="Q44" s="2658">
        <v>7</v>
      </c>
      <c r="R44" s="2652" t="s">
        <v>197</v>
      </c>
      <c r="S44" s="2658">
        <v>4</v>
      </c>
      <c r="T44" s="2652" t="s">
        <v>198</v>
      </c>
      <c r="U44" s="2652" t="s">
        <v>440</v>
      </c>
      <c r="V44" s="2652"/>
      <c r="W44" s="2652"/>
      <c r="X44" s="2651" t="s">
        <v>441</v>
      </c>
      <c r="Y44" s="2653"/>
      <c r="Z44" s="2713" t="s">
        <v>1711</v>
      </c>
      <c r="AA44" s="2713"/>
      <c r="AB44" s="2713"/>
      <c r="AC44" s="2713"/>
      <c r="AD44" s="2737"/>
    </row>
    <row r="45" spans="1:30" ht="15.95" customHeight="1">
      <c r="A45" s="405"/>
      <c r="B45" s="2773"/>
      <c r="C45" s="1152"/>
      <c r="D45" s="1152"/>
      <c r="E45" s="2774"/>
      <c r="F45" s="2643"/>
      <c r="G45" s="2764"/>
      <c r="H45" s="2765"/>
      <c r="I45" s="2765"/>
      <c r="J45" s="2765"/>
      <c r="K45" s="2765"/>
      <c r="L45" s="2765"/>
      <c r="M45" s="2765"/>
      <c r="N45" s="2765"/>
      <c r="O45" s="2630"/>
      <c r="P45" s="2631"/>
      <c r="Q45" s="2631"/>
      <c r="R45" s="2633"/>
      <c r="S45" s="2631"/>
      <c r="T45" s="2633"/>
      <c r="U45" s="2633"/>
      <c r="V45" s="2633"/>
      <c r="W45" s="2633"/>
      <c r="X45" s="2637"/>
      <c r="Y45" s="2635"/>
      <c r="Z45" s="2640"/>
      <c r="AA45" s="2640"/>
      <c r="AB45" s="2640"/>
      <c r="AC45" s="2640"/>
      <c r="AD45" s="2641"/>
    </row>
    <row r="46" spans="1:30" ht="15.95" customHeight="1">
      <c r="A46" s="405"/>
      <c r="B46" s="2773"/>
      <c r="C46" s="1152"/>
      <c r="D46" s="1152"/>
      <c r="E46" s="2774"/>
      <c r="F46" s="837"/>
      <c r="G46" s="2651" t="s">
        <v>456</v>
      </c>
      <c r="H46" s="2652"/>
      <c r="I46" s="2653"/>
      <c r="J46" s="2657" t="s">
        <v>1712</v>
      </c>
      <c r="K46" s="2658"/>
      <c r="L46" s="2658"/>
      <c r="M46" s="2658"/>
      <c r="N46" s="2658"/>
      <c r="O46" s="2658"/>
      <c r="P46" s="2658"/>
      <c r="Q46" s="2766"/>
      <c r="R46" s="2651" t="s">
        <v>457</v>
      </c>
      <c r="S46" s="2652"/>
      <c r="T46" s="2653"/>
      <c r="U46" s="2658" t="s">
        <v>1713</v>
      </c>
      <c r="V46" s="2658"/>
      <c r="W46" s="2658"/>
      <c r="X46" s="2658"/>
      <c r="Y46" s="2658"/>
      <c r="Z46" s="2658"/>
      <c r="AA46" s="2658"/>
      <c r="AB46" s="2658"/>
      <c r="AC46" s="2658"/>
      <c r="AD46" s="2768"/>
    </row>
    <row r="47" spans="1:30" ht="15.95" customHeight="1">
      <c r="A47" s="405"/>
      <c r="B47" s="2773"/>
      <c r="C47" s="1152"/>
      <c r="D47" s="1152"/>
      <c r="E47" s="2774"/>
      <c r="G47" s="2693"/>
      <c r="H47" s="2694"/>
      <c r="I47" s="2695"/>
      <c r="J47" s="2696"/>
      <c r="K47" s="2697"/>
      <c r="L47" s="2697"/>
      <c r="M47" s="2697"/>
      <c r="N47" s="2697"/>
      <c r="O47" s="2697"/>
      <c r="P47" s="2697"/>
      <c r="Q47" s="2767"/>
      <c r="R47" s="2693"/>
      <c r="S47" s="2694"/>
      <c r="T47" s="2695"/>
      <c r="U47" s="2697"/>
      <c r="V47" s="2697"/>
      <c r="W47" s="2697"/>
      <c r="X47" s="2697"/>
      <c r="Y47" s="2697"/>
      <c r="Z47" s="2697"/>
      <c r="AA47" s="2697"/>
      <c r="AB47" s="2697"/>
      <c r="AC47" s="2697"/>
      <c r="AD47" s="2769"/>
    </row>
    <row r="48" spans="1:30" ht="15.95" customHeight="1">
      <c r="A48" s="405"/>
      <c r="B48" s="2773"/>
      <c r="C48" s="1152"/>
      <c r="D48" s="1152"/>
      <c r="E48" s="2774"/>
      <c r="F48" s="2642"/>
      <c r="G48" s="2741" t="s">
        <v>508</v>
      </c>
      <c r="H48" s="2742"/>
      <c r="I48" s="2742"/>
      <c r="J48" s="2742"/>
      <c r="K48" s="2742"/>
      <c r="L48" s="2742"/>
      <c r="M48" s="2742"/>
      <c r="N48" s="2742"/>
      <c r="O48" s="2657"/>
      <c r="P48" s="2658"/>
      <c r="Q48" s="2658"/>
      <c r="R48" s="2652" t="s">
        <v>197</v>
      </c>
      <c r="S48" s="2658"/>
      <c r="T48" s="2652" t="s">
        <v>198</v>
      </c>
      <c r="U48" s="2652" t="s">
        <v>440</v>
      </c>
      <c r="V48" s="2652"/>
      <c r="W48" s="2652"/>
      <c r="X48" s="2651" t="s">
        <v>441</v>
      </c>
      <c r="Y48" s="2653"/>
      <c r="Z48" s="2713"/>
      <c r="AA48" s="2713"/>
      <c r="AB48" s="2713"/>
      <c r="AC48" s="2713"/>
      <c r="AD48" s="2737"/>
    </row>
    <row r="49" spans="1:30" ht="15.95" customHeight="1">
      <c r="A49" s="405"/>
      <c r="B49" s="2773"/>
      <c r="C49" s="1152"/>
      <c r="D49" s="1152"/>
      <c r="E49" s="2774"/>
      <c r="F49" s="2643"/>
      <c r="G49" s="2764"/>
      <c r="H49" s="2765"/>
      <c r="I49" s="2765"/>
      <c r="J49" s="2765"/>
      <c r="K49" s="2765"/>
      <c r="L49" s="2765"/>
      <c r="M49" s="2765"/>
      <c r="N49" s="2765"/>
      <c r="O49" s="2630"/>
      <c r="P49" s="2631"/>
      <c r="Q49" s="2631"/>
      <c r="R49" s="2633"/>
      <c r="S49" s="2631"/>
      <c r="T49" s="2633"/>
      <c r="U49" s="2633"/>
      <c r="V49" s="2633"/>
      <c r="W49" s="2633"/>
      <c r="X49" s="2637"/>
      <c r="Y49" s="2635"/>
      <c r="Z49" s="2640"/>
      <c r="AA49" s="2640"/>
      <c r="AB49" s="2640"/>
      <c r="AC49" s="2640"/>
      <c r="AD49" s="2641"/>
    </row>
    <row r="50" spans="1:30" ht="35.1" customHeight="1" thickBot="1">
      <c r="A50" s="416"/>
      <c r="B50" s="2775"/>
      <c r="C50" s="2776"/>
      <c r="D50" s="2776"/>
      <c r="E50" s="2777"/>
      <c r="F50" s="417"/>
      <c r="G50" s="838"/>
      <c r="H50" s="839"/>
      <c r="I50" s="2722" t="s">
        <v>458</v>
      </c>
      <c r="J50" s="2724"/>
      <c r="K50" s="2698"/>
      <c r="L50" s="2699"/>
      <c r="M50" s="2699"/>
      <c r="N50" s="840"/>
      <c r="O50" s="841" t="s">
        <v>197</v>
      </c>
      <c r="P50" s="840"/>
      <c r="Q50" s="841" t="s">
        <v>198</v>
      </c>
      <c r="R50" s="840"/>
      <c r="S50" s="841" t="s">
        <v>199</v>
      </c>
      <c r="T50" s="841" t="s">
        <v>52</v>
      </c>
      <c r="U50" s="2723"/>
      <c r="V50" s="2723"/>
      <c r="W50" s="840"/>
      <c r="X50" s="841" t="s">
        <v>197</v>
      </c>
      <c r="Y50" s="840"/>
      <c r="Z50" s="841" t="s">
        <v>198</v>
      </c>
      <c r="AA50" s="840"/>
      <c r="AB50" s="841" t="s">
        <v>199</v>
      </c>
      <c r="AC50" s="842"/>
      <c r="AD50" s="843"/>
    </row>
    <row r="51" spans="1:30" s="399" customFormat="1" ht="35.1" customHeight="1" thickBot="1">
      <c r="A51" s="844" t="s">
        <v>830</v>
      </c>
      <c r="B51" s="823"/>
      <c r="C51" s="824"/>
      <c r="D51" s="824"/>
      <c r="E51" s="824"/>
      <c r="F51" s="815"/>
      <c r="G51" s="845"/>
      <c r="H51" s="845"/>
      <c r="I51" s="845"/>
      <c r="J51" s="845"/>
      <c r="K51" s="845"/>
      <c r="L51" s="846"/>
      <c r="M51" s="846"/>
      <c r="N51" s="846"/>
      <c r="O51" s="815"/>
      <c r="P51" s="846"/>
      <c r="Q51" s="846"/>
      <c r="R51" s="846"/>
      <c r="S51" s="846"/>
      <c r="T51" s="846"/>
      <c r="U51" s="846"/>
      <c r="V51" s="846"/>
      <c r="W51" s="846"/>
      <c r="X51" s="846"/>
      <c r="Y51" s="846"/>
      <c r="Z51" s="846"/>
      <c r="AA51" s="846"/>
      <c r="AB51" s="420"/>
      <c r="AC51" s="846"/>
      <c r="AD51" s="847"/>
    </row>
    <row r="52" spans="1:30" s="399" customFormat="1" ht="15.95" customHeight="1">
      <c r="A52" s="405"/>
      <c r="B52" s="2610" t="s">
        <v>444</v>
      </c>
      <c r="C52" s="2611"/>
      <c r="D52" s="2611"/>
      <c r="E52" s="2612"/>
      <c r="F52" s="836"/>
      <c r="G52" s="2619" t="s">
        <v>459</v>
      </c>
      <c r="H52" s="2611"/>
      <c r="I52" s="2611"/>
      <c r="J52" s="2611"/>
      <c r="K52" s="2611"/>
      <c r="L52" s="2611"/>
      <c r="M52" s="2611"/>
      <c r="N52" s="2612"/>
      <c r="O52" s="2657" t="s">
        <v>1710</v>
      </c>
      <c r="P52" s="2658"/>
      <c r="Q52" s="2658">
        <v>7</v>
      </c>
      <c r="R52" s="2652" t="s">
        <v>197</v>
      </c>
      <c r="S52" s="2658">
        <v>4</v>
      </c>
      <c r="T52" s="2652" t="s">
        <v>198</v>
      </c>
      <c r="U52" s="2652" t="s">
        <v>440</v>
      </c>
      <c r="V52" s="2652"/>
      <c r="W52" s="2652"/>
      <c r="X52" s="2651" t="s">
        <v>441</v>
      </c>
      <c r="Y52" s="2653"/>
      <c r="Z52" s="2713" t="s">
        <v>1711</v>
      </c>
      <c r="AA52" s="2713"/>
      <c r="AB52" s="2713"/>
      <c r="AC52" s="2713"/>
      <c r="AD52" s="2737"/>
    </row>
    <row r="53" spans="1:30" s="399" customFormat="1" ht="15.95" customHeight="1">
      <c r="A53" s="405"/>
      <c r="B53" s="2613"/>
      <c r="C53" s="2614"/>
      <c r="D53" s="2614"/>
      <c r="E53" s="2615"/>
      <c r="F53" s="2642" t="s">
        <v>1709</v>
      </c>
      <c r="G53" s="2622"/>
      <c r="H53" s="2614"/>
      <c r="I53" s="2614"/>
      <c r="J53" s="2614"/>
      <c r="K53" s="2614"/>
      <c r="L53" s="2614"/>
      <c r="M53" s="2614"/>
      <c r="N53" s="2615"/>
      <c r="O53" s="2630"/>
      <c r="P53" s="2631"/>
      <c r="Q53" s="2631"/>
      <c r="R53" s="2633"/>
      <c r="S53" s="2631"/>
      <c r="T53" s="2633"/>
      <c r="U53" s="2633"/>
      <c r="V53" s="2633"/>
      <c r="W53" s="2633"/>
      <c r="X53" s="2637"/>
      <c r="Y53" s="2635"/>
      <c r="Z53" s="2640"/>
      <c r="AA53" s="2640"/>
      <c r="AB53" s="2640"/>
      <c r="AC53" s="2640"/>
      <c r="AD53" s="2641"/>
    </row>
    <row r="54" spans="1:30" s="399" customFormat="1" ht="15.95" customHeight="1">
      <c r="A54" s="405"/>
      <c r="B54" s="2613"/>
      <c r="C54" s="2614"/>
      <c r="D54" s="2614"/>
      <c r="E54" s="2615"/>
      <c r="F54" s="2643"/>
      <c r="G54" s="2622"/>
      <c r="H54" s="2614"/>
      <c r="I54" s="2614"/>
      <c r="J54" s="2614"/>
      <c r="K54" s="2614"/>
      <c r="L54" s="2614"/>
      <c r="M54" s="2614"/>
      <c r="N54" s="2615"/>
      <c r="O54" s="2675"/>
      <c r="P54" s="2645" t="s">
        <v>446</v>
      </c>
      <c r="Q54" s="2646"/>
      <c r="R54" s="2647"/>
      <c r="S54" s="2651" t="s">
        <v>479</v>
      </c>
      <c r="T54" s="2652"/>
      <c r="U54" s="2652"/>
      <c r="V54" s="2657" t="s">
        <v>1710</v>
      </c>
      <c r="W54" s="2658"/>
      <c r="X54" s="2658">
        <v>7</v>
      </c>
      <c r="Y54" s="2652" t="s">
        <v>197</v>
      </c>
      <c r="Z54" s="2658">
        <v>1</v>
      </c>
      <c r="AA54" s="2652" t="s">
        <v>198</v>
      </c>
      <c r="AB54" s="2658">
        <v>6</v>
      </c>
      <c r="AC54" s="2652" t="s">
        <v>199</v>
      </c>
      <c r="AD54" s="2608"/>
    </row>
    <row r="55" spans="1:30" s="399" customFormat="1" ht="15.95" customHeight="1" thickBot="1">
      <c r="A55" s="416"/>
      <c r="B55" s="2616"/>
      <c r="C55" s="2617"/>
      <c r="D55" s="2617"/>
      <c r="E55" s="2618"/>
      <c r="F55" s="417"/>
      <c r="G55" s="2744"/>
      <c r="H55" s="2617"/>
      <c r="I55" s="2617"/>
      <c r="J55" s="2617"/>
      <c r="K55" s="2617"/>
      <c r="L55" s="2617"/>
      <c r="M55" s="2617"/>
      <c r="N55" s="2618"/>
      <c r="O55" s="2760"/>
      <c r="P55" s="2761"/>
      <c r="Q55" s="2762"/>
      <c r="R55" s="2763"/>
      <c r="S55" s="2637"/>
      <c r="T55" s="2633"/>
      <c r="U55" s="2633"/>
      <c r="V55" s="2630"/>
      <c r="W55" s="2631"/>
      <c r="X55" s="2631"/>
      <c r="Y55" s="2633"/>
      <c r="Z55" s="2631"/>
      <c r="AA55" s="2633"/>
      <c r="AB55" s="2631"/>
      <c r="AC55" s="2633"/>
      <c r="AD55" s="2759"/>
    </row>
    <row r="56" spans="1:30" s="399" customFormat="1" ht="35.1" customHeight="1" thickBot="1">
      <c r="A56" s="419" t="s">
        <v>1188</v>
      </c>
      <c r="B56" s="848"/>
      <c r="C56" s="651"/>
      <c r="D56" s="651"/>
      <c r="E56" s="651"/>
      <c r="F56" s="849"/>
      <c r="G56" s="850"/>
      <c r="H56" s="850"/>
      <c r="I56" s="850"/>
      <c r="J56" s="850"/>
      <c r="K56" s="850"/>
      <c r="L56" s="851"/>
      <c r="M56" s="851"/>
      <c r="N56" s="851"/>
      <c r="O56" s="849"/>
      <c r="P56" s="851"/>
      <c r="Q56" s="851"/>
      <c r="R56" s="851"/>
      <c r="S56" s="846"/>
      <c r="T56" s="846"/>
      <c r="U56" s="846"/>
      <c r="V56" s="851"/>
      <c r="W56" s="851"/>
      <c r="X56" s="851"/>
      <c r="Y56" s="851"/>
      <c r="Z56" s="851"/>
      <c r="AA56" s="851"/>
      <c r="AB56" s="852"/>
      <c r="AC56" s="851"/>
      <c r="AD56" s="853"/>
    </row>
    <row r="57" spans="1:30" s="399" customFormat="1" ht="15.95" customHeight="1">
      <c r="A57" s="405"/>
      <c r="B57" s="2610" t="s">
        <v>444</v>
      </c>
      <c r="C57" s="2611"/>
      <c r="D57" s="2611"/>
      <c r="E57" s="2612"/>
      <c r="F57" s="836"/>
      <c r="G57" s="2619" t="s">
        <v>460</v>
      </c>
      <c r="H57" s="2611"/>
      <c r="I57" s="2611"/>
      <c r="J57" s="2611"/>
      <c r="K57" s="2611"/>
      <c r="L57" s="2611"/>
      <c r="M57" s="2611"/>
      <c r="N57" s="2612"/>
      <c r="O57" s="2657" t="s">
        <v>1710</v>
      </c>
      <c r="P57" s="2658"/>
      <c r="Q57" s="2658">
        <v>7</v>
      </c>
      <c r="R57" s="2652" t="s">
        <v>197</v>
      </c>
      <c r="S57" s="2658">
        <v>4</v>
      </c>
      <c r="T57" s="2652" t="s">
        <v>198</v>
      </c>
      <c r="U57" s="2652" t="s">
        <v>440</v>
      </c>
      <c r="V57" s="2652"/>
      <c r="W57" s="2652"/>
      <c r="X57" s="2651" t="s">
        <v>441</v>
      </c>
      <c r="Y57" s="2653"/>
      <c r="Z57" s="2713" t="s">
        <v>1711</v>
      </c>
      <c r="AA57" s="2713"/>
      <c r="AB57" s="2713"/>
      <c r="AC57" s="2713"/>
      <c r="AD57" s="2737"/>
    </row>
    <row r="58" spans="1:30" s="399" customFormat="1" ht="15.95" customHeight="1">
      <c r="A58" s="405"/>
      <c r="B58" s="2613"/>
      <c r="C58" s="2614"/>
      <c r="D58" s="2614"/>
      <c r="E58" s="2615"/>
      <c r="F58" s="2642" t="s">
        <v>1709</v>
      </c>
      <c r="G58" s="2622"/>
      <c r="H58" s="2614"/>
      <c r="I58" s="2614"/>
      <c r="J58" s="2614"/>
      <c r="K58" s="2614"/>
      <c r="L58" s="2614"/>
      <c r="M58" s="2614"/>
      <c r="N58" s="2615"/>
      <c r="O58" s="2630"/>
      <c r="P58" s="2631"/>
      <c r="Q58" s="2631"/>
      <c r="R58" s="2633"/>
      <c r="S58" s="2631"/>
      <c r="T58" s="2633"/>
      <c r="U58" s="2633"/>
      <c r="V58" s="2633"/>
      <c r="W58" s="2633"/>
      <c r="X58" s="2637"/>
      <c r="Y58" s="2635"/>
      <c r="Z58" s="2640"/>
      <c r="AA58" s="2640"/>
      <c r="AB58" s="2640"/>
      <c r="AC58" s="2640"/>
      <c r="AD58" s="2641"/>
    </row>
    <row r="59" spans="1:30" s="399" customFormat="1" ht="15.95" customHeight="1">
      <c r="A59" s="405"/>
      <c r="B59" s="2613"/>
      <c r="C59" s="2614"/>
      <c r="D59" s="2614"/>
      <c r="E59" s="2615"/>
      <c r="F59" s="2643"/>
      <c r="G59" s="2622"/>
      <c r="H59" s="2614"/>
      <c r="I59" s="2614"/>
      <c r="J59" s="2614"/>
      <c r="K59" s="2614"/>
      <c r="L59" s="2614"/>
      <c r="M59" s="2614"/>
      <c r="N59" s="2615"/>
      <c r="O59" s="2675"/>
      <c r="P59" s="2645" t="s">
        <v>446</v>
      </c>
      <c r="Q59" s="2646"/>
      <c r="R59" s="2647"/>
      <c r="S59" s="2651" t="s">
        <v>479</v>
      </c>
      <c r="T59" s="2652"/>
      <c r="U59" s="2652"/>
      <c r="V59" s="2657" t="s">
        <v>1710</v>
      </c>
      <c r="W59" s="2658"/>
      <c r="X59" s="2658">
        <v>7</v>
      </c>
      <c r="Y59" s="2652" t="s">
        <v>197</v>
      </c>
      <c r="Z59" s="2658">
        <v>1</v>
      </c>
      <c r="AA59" s="2652" t="s">
        <v>198</v>
      </c>
      <c r="AB59" s="2658">
        <v>6</v>
      </c>
      <c r="AC59" s="2652" t="s">
        <v>199</v>
      </c>
      <c r="AD59" s="2608"/>
    </row>
    <row r="60" spans="1:30" s="399" customFormat="1" ht="15.95" customHeight="1" thickBot="1">
      <c r="A60" s="416"/>
      <c r="B60" s="2616"/>
      <c r="C60" s="2617"/>
      <c r="D60" s="2617"/>
      <c r="E60" s="2618"/>
      <c r="F60" s="417"/>
      <c r="G60" s="2744"/>
      <c r="H60" s="2617"/>
      <c r="I60" s="2617"/>
      <c r="J60" s="2617"/>
      <c r="K60" s="2617"/>
      <c r="L60" s="2617"/>
      <c r="M60" s="2617"/>
      <c r="N60" s="2618"/>
      <c r="O60" s="2760"/>
      <c r="P60" s="2761"/>
      <c r="Q60" s="2762"/>
      <c r="R60" s="2763"/>
      <c r="S60" s="2637"/>
      <c r="T60" s="2633"/>
      <c r="U60" s="2633"/>
      <c r="V60" s="2630"/>
      <c r="W60" s="2631"/>
      <c r="X60" s="2631"/>
      <c r="Y60" s="2633"/>
      <c r="Z60" s="2631"/>
      <c r="AA60" s="2633"/>
      <c r="AB60" s="2631"/>
      <c r="AC60" s="2633"/>
      <c r="AD60" s="2759"/>
    </row>
    <row r="61" spans="1:30" ht="35.1" customHeight="1" thickBot="1">
      <c r="A61" s="419" t="s">
        <v>1189</v>
      </c>
      <c r="B61" s="402"/>
      <c r="C61" s="403"/>
      <c r="D61" s="403"/>
      <c r="E61" s="403"/>
      <c r="F61" s="403"/>
      <c r="G61" s="403"/>
      <c r="H61" s="403"/>
      <c r="I61" s="403"/>
      <c r="J61" s="403"/>
      <c r="K61" s="403"/>
      <c r="L61" s="403"/>
      <c r="M61" s="403"/>
      <c r="N61" s="403"/>
      <c r="O61" s="403"/>
      <c r="P61" s="403"/>
      <c r="Q61" s="403"/>
      <c r="R61" s="403"/>
      <c r="V61" s="403"/>
      <c r="W61" s="403"/>
      <c r="X61" s="403"/>
      <c r="Y61" s="403"/>
      <c r="Z61" s="403"/>
      <c r="AA61" s="403"/>
      <c r="AB61" s="403"/>
      <c r="AC61" s="403"/>
      <c r="AD61" s="404"/>
    </row>
    <row r="62" spans="1:30" ht="35.1" customHeight="1">
      <c r="A62" s="405"/>
      <c r="B62" s="2745" t="s">
        <v>461</v>
      </c>
      <c r="C62" s="2746"/>
      <c r="D62" s="2746"/>
      <c r="E62" s="2746"/>
      <c r="F62" s="2747"/>
      <c r="G62" s="2748"/>
      <c r="H62" s="2748"/>
      <c r="I62" s="2748"/>
      <c r="J62" s="2748"/>
      <c r="K62" s="2748"/>
      <c r="L62" s="2748"/>
      <c r="M62" s="2748"/>
      <c r="N62" s="2748"/>
      <c r="O62" s="2748"/>
      <c r="P62" s="2748"/>
      <c r="Q62" s="2748"/>
      <c r="R62" s="2748"/>
      <c r="S62" s="2748"/>
      <c r="T62" s="2748"/>
      <c r="U62" s="2748"/>
      <c r="V62" s="2748"/>
      <c r="W62" s="2748"/>
      <c r="X62" s="2748"/>
      <c r="Y62" s="2748"/>
      <c r="Z62" s="2748"/>
      <c r="AA62" s="2748"/>
      <c r="AB62" s="2748"/>
      <c r="AC62" s="2748"/>
      <c r="AD62" s="2749"/>
    </row>
    <row r="63" spans="1:30" ht="35.1" customHeight="1">
      <c r="A63" s="405"/>
      <c r="B63" s="2750" t="s">
        <v>462</v>
      </c>
      <c r="C63" s="2751"/>
      <c r="D63" s="2751"/>
      <c r="E63" s="2752"/>
      <c r="F63" s="2753"/>
      <c r="G63" s="2754"/>
      <c r="H63" s="2754"/>
      <c r="I63" s="2754"/>
      <c r="J63" s="2754"/>
      <c r="K63" s="2754"/>
      <c r="L63" s="2754"/>
      <c r="M63" s="2754"/>
      <c r="N63" s="2754"/>
      <c r="O63" s="2754"/>
      <c r="P63" s="2754"/>
      <c r="Q63" s="2754"/>
      <c r="R63" s="2754"/>
      <c r="S63" s="2754"/>
      <c r="T63" s="2754"/>
      <c r="U63" s="2754"/>
      <c r="V63" s="2754"/>
      <c r="W63" s="2754"/>
      <c r="X63" s="2754"/>
      <c r="Y63" s="2754"/>
      <c r="Z63" s="2754"/>
      <c r="AA63" s="2754"/>
      <c r="AB63" s="2754"/>
      <c r="AC63" s="2754"/>
      <c r="AD63" s="2755"/>
    </row>
    <row r="64" spans="1:30" ht="15.95" customHeight="1">
      <c r="A64" s="405"/>
      <c r="B64" s="2756" t="s">
        <v>444</v>
      </c>
      <c r="C64" s="2757"/>
      <c r="D64" s="2757"/>
      <c r="E64" s="2758"/>
      <c r="F64" s="409"/>
      <c r="G64" s="2741" t="s">
        <v>463</v>
      </c>
      <c r="H64" s="2757"/>
      <c r="I64" s="2757"/>
      <c r="J64" s="2757"/>
      <c r="K64" s="2757"/>
      <c r="L64" s="2757"/>
      <c r="M64" s="2757"/>
      <c r="N64" s="2758"/>
      <c r="O64" s="2657"/>
      <c r="P64" s="2658"/>
      <c r="Q64" s="2658"/>
      <c r="R64" s="2652" t="s">
        <v>197</v>
      </c>
      <c r="S64" s="2658"/>
      <c r="T64" s="2652" t="s">
        <v>198</v>
      </c>
      <c r="U64" s="2652" t="s">
        <v>440</v>
      </c>
      <c r="V64" s="2652"/>
      <c r="W64" s="2652"/>
      <c r="X64" s="2651" t="s">
        <v>441</v>
      </c>
      <c r="Y64" s="2653"/>
      <c r="Z64" s="2713"/>
      <c r="AA64" s="2713"/>
      <c r="AB64" s="2713"/>
      <c r="AC64" s="2713"/>
      <c r="AD64" s="2737"/>
    </row>
    <row r="65" spans="1:30" ht="15.95" customHeight="1">
      <c r="A65" s="405"/>
      <c r="B65" s="2613"/>
      <c r="C65" s="2614"/>
      <c r="D65" s="2614"/>
      <c r="E65" s="2615"/>
      <c r="F65" s="2642"/>
      <c r="G65" s="2622"/>
      <c r="H65" s="2614"/>
      <c r="I65" s="2614"/>
      <c r="J65" s="2614"/>
      <c r="K65" s="2614"/>
      <c r="L65" s="2614"/>
      <c r="M65" s="2614"/>
      <c r="N65" s="2615"/>
      <c r="O65" s="2630"/>
      <c r="P65" s="2631"/>
      <c r="Q65" s="2631"/>
      <c r="R65" s="2633"/>
      <c r="S65" s="2631"/>
      <c r="T65" s="2633"/>
      <c r="U65" s="2633"/>
      <c r="V65" s="2633"/>
      <c r="W65" s="2633"/>
      <c r="X65" s="2637"/>
      <c r="Y65" s="2635"/>
      <c r="Z65" s="2640"/>
      <c r="AA65" s="2640"/>
      <c r="AB65" s="2640"/>
      <c r="AC65" s="2640"/>
      <c r="AD65" s="2641"/>
    </row>
    <row r="66" spans="1:30" ht="15.95" customHeight="1">
      <c r="A66" s="405"/>
      <c r="B66" s="2613"/>
      <c r="C66" s="2614"/>
      <c r="D66" s="2614"/>
      <c r="E66" s="2615"/>
      <c r="F66" s="2643"/>
      <c r="G66" s="2622"/>
      <c r="H66" s="2614"/>
      <c r="I66" s="2614"/>
      <c r="J66" s="2614"/>
      <c r="K66" s="2614"/>
      <c r="L66" s="2614"/>
      <c r="M66" s="2614"/>
      <c r="N66" s="2615"/>
      <c r="O66" s="2675"/>
      <c r="P66" s="2645" t="s">
        <v>446</v>
      </c>
      <c r="Q66" s="2646"/>
      <c r="R66" s="2647"/>
      <c r="S66" s="2651" t="s">
        <v>480</v>
      </c>
      <c r="T66" s="2652"/>
      <c r="U66" s="2653"/>
      <c r="V66" s="2658"/>
      <c r="W66" s="2658"/>
      <c r="X66" s="2658"/>
      <c r="Y66" s="2652" t="s">
        <v>197</v>
      </c>
      <c r="Z66" s="2658"/>
      <c r="AA66" s="2652" t="s">
        <v>198</v>
      </c>
      <c r="AB66" s="2658"/>
      <c r="AC66" s="2652" t="s">
        <v>199</v>
      </c>
      <c r="AD66" s="2608"/>
    </row>
    <row r="67" spans="1:30" ht="15.95" customHeight="1" thickBot="1">
      <c r="A67" s="416"/>
      <c r="B67" s="2616"/>
      <c r="C67" s="2617"/>
      <c r="D67" s="2617"/>
      <c r="E67" s="2618"/>
      <c r="F67" s="417"/>
      <c r="G67" s="2744"/>
      <c r="H67" s="2617"/>
      <c r="I67" s="2617"/>
      <c r="J67" s="2617"/>
      <c r="K67" s="2617"/>
      <c r="L67" s="2617"/>
      <c r="M67" s="2617"/>
      <c r="N67" s="2618"/>
      <c r="O67" s="2676"/>
      <c r="P67" s="2648"/>
      <c r="Q67" s="2649"/>
      <c r="R67" s="2650"/>
      <c r="S67" s="2654"/>
      <c r="T67" s="2655"/>
      <c r="U67" s="2656"/>
      <c r="V67" s="2660"/>
      <c r="W67" s="2660"/>
      <c r="X67" s="2660"/>
      <c r="Y67" s="2655"/>
      <c r="Z67" s="2660"/>
      <c r="AA67" s="2655"/>
      <c r="AB67" s="2660"/>
      <c r="AC67" s="2655"/>
      <c r="AD67" s="2609"/>
    </row>
    <row r="68" spans="1:30" s="399" customFormat="1" ht="35.1" customHeight="1" thickBot="1">
      <c r="A68" s="844" t="s">
        <v>1190</v>
      </c>
      <c r="B68" s="823"/>
      <c r="C68" s="824"/>
      <c r="D68" s="824"/>
      <c r="E68" s="824"/>
      <c r="F68" s="815"/>
      <c r="G68" s="845"/>
      <c r="H68" s="845"/>
      <c r="I68" s="845"/>
      <c r="J68" s="845"/>
      <c r="K68" s="845"/>
      <c r="L68" s="846"/>
      <c r="M68" s="846"/>
      <c r="N68" s="846"/>
      <c r="O68" s="815"/>
      <c r="P68" s="846"/>
      <c r="Q68" s="846"/>
      <c r="R68" s="846"/>
      <c r="S68" s="846"/>
      <c r="T68" s="846"/>
      <c r="U68" s="846"/>
      <c r="V68" s="846"/>
      <c r="W68" s="846"/>
      <c r="X68" s="846"/>
      <c r="Y68" s="846"/>
      <c r="Z68" s="846"/>
      <c r="AA68" s="846"/>
      <c r="AB68" s="420"/>
      <c r="AC68" s="846"/>
      <c r="AD68" s="847"/>
    </row>
    <row r="69" spans="1:30" s="399" customFormat="1" ht="12.75" customHeight="1">
      <c r="A69" s="405"/>
      <c r="B69" s="2610" t="s">
        <v>444</v>
      </c>
      <c r="C69" s="2611"/>
      <c r="D69" s="2611"/>
      <c r="E69" s="2612"/>
      <c r="F69" s="836"/>
      <c r="G69" s="2619" t="s">
        <v>836</v>
      </c>
      <c r="H69" s="2611"/>
      <c r="I69" s="2611"/>
      <c r="J69" s="2611"/>
      <c r="K69" s="2611"/>
      <c r="L69" s="2611"/>
      <c r="M69" s="2611"/>
      <c r="N69" s="2612"/>
      <c r="O69" s="2628"/>
      <c r="P69" s="2629"/>
      <c r="Q69" s="2629"/>
      <c r="R69" s="2632" t="s">
        <v>197</v>
      </c>
      <c r="S69" s="2629"/>
      <c r="T69" s="2632" t="s">
        <v>198</v>
      </c>
      <c r="U69" s="2632" t="s">
        <v>440</v>
      </c>
      <c r="V69" s="2632"/>
      <c r="W69" s="2632"/>
      <c r="X69" s="2636" t="s">
        <v>441</v>
      </c>
      <c r="Y69" s="2634"/>
      <c r="Z69" s="2638"/>
      <c r="AA69" s="2638"/>
      <c r="AB69" s="2638"/>
      <c r="AC69" s="2638"/>
      <c r="AD69" s="2639"/>
    </row>
    <row r="70" spans="1:30" s="399" customFormat="1" ht="15.95" customHeight="1">
      <c r="A70" s="405"/>
      <c r="B70" s="2613"/>
      <c r="C70" s="2614"/>
      <c r="D70" s="2614"/>
      <c r="E70" s="2615"/>
      <c r="F70" s="2642"/>
      <c r="G70" s="2622"/>
      <c r="H70" s="2614"/>
      <c r="I70" s="2614"/>
      <c r="J70" s="2614"/>
      <c r="K70" s="2614"/>
      <c r="L70" s="2614"/>
      <c r="M70" s="2614"/>
      <c r="N70" s="2615"/>
      <c r="O70" s="2630"/>
      <c r="P70" s="2631"/>
      <c r="Q70" s="2631"/>
      <c r="R70" s="2633"/>
      <c r="S70" s="2631"/>
      <c r="T70" s="2633"/>
      <c r="U70" s="2633"/>
      <c r="V70" s="2633"/>
      <c r="W70" s="2633"/>
      <c r="X70" s="2637"/>
      <c r="Y70" s="2635"/>
      <c r="Z70" s="2640"/>
      <c r="AA70" s="2640"/>
      <c r="AB70" s="2640"/>
      <c r="AC70" s="2640"/>
      <c r="AD70" s="2641"/>
    </row>
    <row r="71" spans="1:30" s="399" customFormat="1" ht="15.95" customHeight="1">
      <c r="A71" s="405"/>
      <c r="B71" s="2613"/>
      <c r="C71" s="2614"/>
      <c r="D71" s="2614"/>
      <c r="E71" s="2615"/>
      <c r="F71" s="2643"/>
      <c r="G71" s="2622"/>
      <c r="H71" s="2614"/>
      <c r="I71" s="2614"/>
      <c r="J71" s="2614"/>
      <c r="K71" s="2614"/>
      <c r="L71" s="2614"/>
      <c r="M71" s="2614"/>
      <c r="N71" s="2615"/>
      <c r="O71" s="2675"/>
      <c r="P71" s="2645" t="s">
        <v>446</v>
      </c>
      <c r="Q71" s="2646"/>
      <c r="R71" s="2647"/>
      <c r="S71" s="2651" t="s">
        <v>480</v>
      </c>
      <c r="T71" s="2652"/>
      <c r="U71" s="2653"/>
      <c r="V71" s="2658"/>
      <c r="W71" s="2658"/>
      <c r="X71" s="2658"/>
      <c r="Y71" s="2652" t="s">
        <v>197</v>
      </c>
      <c r="Z71" s="2658"/>
      <c r="AA71" s="2652" t="s">
        <v>198</v>
      </c>
      <c r="AB71" s="2658"/>
      <c r="AC71" s="2652" t="s">
        <v>199</v>
      </c>
      <c r="AD71" s="2608"/>
    </row>
    <row r="72" spans="1:30" s="399" customFormat="1" ht="15.95" customHeight="1" thickBot="1">
      <c r="A72" s="416"/>
      <c r="B72" s="2616"/>
      <c r="C72" s="2617"/>
      <c r="D72" s="2617"/>
      <c r="E72" s="2618"/>
      <c r="F72" s="417"/>
      <c r="G72" s="2744"/>
      <c r="H72" s="2617"/>
      <c r="I72" s="2617"/>
      <c r="J72" s="2617"/>
      <c r="K72" s="2617"/>
      <c r="L72" s="2617"/>
      <c r="M72" s="2617"/>
      <c r="N72" s="2618"/>
      <c r="O72" s="2676"/>
      <c r="P72" s="2648"/>
      <c r="Q72" s="2649"/>
      <c r="R72" s="2650"/>
      <c r="S72" s="2654"/>
      <c r="T72" s="2655"/>
      <c r="U72" s="2656"/>
      <c r="V72" s="2660"/>
      <c r="W72" s="2660"/>
      <c r="X72" s="2660"/>
      <c r="Y72" s="2655"/>
      <c r="Z72" s="2660"/>
      <c r="AA72" s="2655"/>
      <c r="AB72" s="2660"/>
      <c r="AC72" s="2655"/>
      <c r="AD72" s="2609"/>
    </row>
    <row r="73" spans="1:30" ht="34.5" customHeight="1" thickBot="1">
      <c r="A73" s="2739" t="s">
        <v>1191</v>
      </c>
      <c r="B73" s="2740"/>
      <c r="C73" s="2740"/>
      <c r="D73" s="2740"/>
      <c r="E73" s="2740"/>
      <c r="F73" s="2740"/>
      <c r="G73" s="2740"/>
      <c r="H73" s="2740"/>
      <c r="I73" s="2740"/>
      <c r="J73" s="2740"/>
      <c r="K73" s="2740"/>
      <c r="L73" s="2740"/>
      <c r="M73" s="2740"/>
      <c r="N73" s="2740"/>
      <c r="O73" s="2740"/>
      <c r="P73" s="845"/>
      <c r="Q73" s="845"/>
      <c r="R73" s="845"/>
      <c r="S73" s="846"/>
      <c r="T73" s="846"/>
      <c r="U73" s="846"/>
      <c r="V73" s="846"/>
      <c r="W73" s="846"/>
      <c r="X73" s="846"/>
      <c r="Y73" s="846"/>
      <c r="Z73" s="846"/>
      <c r="AA73" s="846"/>
      <c r="AB73" s="846"/>
      <c r="AC73" s="846"/>
      <c r="AD73" s="854"/>
    </row>
    <row r="74" spans="1:30" ht="18" customHeight="1">
      <c r="A74" s="405"/>
      <c r="B74" s="2610" t="s">
        <v>444</v>
      </c>
      <c r="C74" s="2611"/>
      <c r="D74" s="2611"/>
      <c r="E74" s="2612"/>
      <c r="F74" s="836"/>
      <c r="G74" s="2619" t="s">
        <v>1153</v>
      </c>
      <c r="H74" s="2620"/>
      <c r="I74" s="2620"/>
      <c r="J74" s="2620"/>
      <c r="K74" s="2620"/>
      <c r="L74" s="2620"/>
      <c r="M74" s="2620"/>
      <c r="N74" s="2621"/>
      <c r="O74" s="2628"/>
      <c r="P74" s="2629"/>
      <c r="Q74" s="2629"/>
      <c r="R74" s="2632" t="s">
        <v>197</v>
      </c>
      <c r="S74" s="2629"/>
      <c r="T74" s="2632" t="s">
        <v>198</v>
      </c>
      <c r="U74" s="2632" t="s">
        <v>440</v>
      </c>
      <c r="V74" s="2632"/>
      <c r="W74" s="2632"/>
      <c r="X74" s="2636" t="s">
        <v>441</v>
      </c>
      <c r="Y74" s="2634"/>
      <c r="Z74" s="2638"/>
      <c r="AA74" s="2638"/>
      <c r="AB74" s="2638"/>
      <c r="AC74" s="2638"/>
      <c r="AD74" s="2639"/>
    </row>
    <row r="75" spans="1:30" ht="18" customHeight="1">
      <c r="A75" s="405"/>
      <c r="B75" s="2613"/>
      <c r="C75" s="2614"/>
      <c r="D75" s="2614"/>
      <c r="E75" s="2615"/>
      <c r="F75" s="2642"/>
      <c r="G75" s="2622"/>
      <c r="H75" s="2623"/>
      <c r="I75" s="2623"/>
      <c r="J75" s="2623"/>
      <c r="K75" s="2623"/>
      <c r="L75" s="2623"/>
      <c r="M75" s="2623"/>
      <c r="N75" s="2624"/>
      <c r="O75" s="2630"/>
      <c r="P75" s="2631"/>
      <c r="Q75" s="2631"/>
      <c r="R75" s="2633"/>
      <c r="S75" s="2631"/>
      <c r="T75" s="2633"/>
      <c r="U75" s="2633"/>
      <c r="V75" s="2633"/>
      <c r="W75" s="2633"/>
      <c r="X75" s="2637"/>
      <c r="Y75" s="2635"/>
      <c r="Z75" s="2640"/>
      <c r="AA75" s="2640"/>
      <c r="AB75" s="2640"/>
      <c r="AC75" s="2640"/>
      <c r="AD75" s="2641"/>
    </row>
    <row r="76" spans="1:30" ht="18" customHeight="1">
      <c r="A76" s="405"/>
      <c r="B76" s="2613"/>
      <c r="C76" s="2614"/>
      <c r="D76" s="2614"/>
      <c r="E76" s="2615"/>
      <c r="F76" s="2643"/>
      <c r="G76" s="2622"/>
      <c r="H76" s="2623"/>
      <c r="I76" s="2623"/>
      <c r="J76" s="2623"/>
      <c r="K76" s="2623"/>
      <c r="L76" s="2623"/>
      <c r="M76" s="2623"/>
      <c r="N76" s="2624"/>
      <c r="O76" s="2675"/>
      <c r="P76" s="2645" t="s">
        <v>446</v>
      </c>
      <c r="Q76" s="2646"/>
      <c r="R76" s="2647"/>
      <c r="S76" s="2651" t="s">
        <v>480</v>
      </c>
      <c r="T76" s="2652"/>
      <c r="U76" s="2653"/>
      <c r="V76" s="2658"/>
      <c r="W76" s="2658"/>
      <c r="X76" s="2658"/>
      <c r="Y76" s="2652" t="s">
        <v>197</v>
      </c>
      <c r="Z76" s="2658"/>
      <c r="AA76" s="2652" t="s">
        <v>198</v>
      </c>
      <c r="AB76" s="2658"/>
      <c r="AC76" s="2652" t="s">
        <v>199</v>
      </c>
      <c r="AD76" s="2608"/>
    </row>
    <row r="77" spans="1:30" ht="18" customHeight="1">
      <c r="A77" s="405"/>
      <c r="B77" s="2613"/>
      <c r="C77" s="2614"/>
      <c r="D77" s="2614"/>
      <c r="E77" s="2615"/>
      <c r="F77" s="837"/>
      <c r="G77" s="2622"/>
      <c r="H77" s="2623"/>
      <c r="I77" s="2623"/>
      <c r="J77" s="2623"/>
      <c r="K77" s="2623"/>
      <c r="L77" s="2623"/>
      <c r="M77" s="2623"/>
      <c r="N77" s="2624"/>
      <c r="O77" s="2738"/>
      <c r="P77" s="2690"/>
      <c r="Q77" s="2691"/>
      <c r="R77" s="2692"/>
      <c r="S77" s="2693"/>
      <c r="T77" s="2694"/>
      <c r="U77" s="2695"/>
      <c r="V77" s="2697"/>
      <c r="W77" s="2697"/>
      <c r="X77" s="2697"/>
      <c r="Y77" s="2694"/>
      <c r="Z77" s="2697"/>
      <c r="AA77" s="2694"/>
      <c r="AB77" s="2697"/>
      <c r="AC77" s="2694"/>
      <c r="AD77" s="2734"/>
    </row>
    <row r="78" spans="1:30" ht="18" customHeight="1">
      <c r="A78" s="405"/>
      <c r="B78" s="2613"/>
      <c r="C78" s="2614"/>
      <c r="D78" s="2614"/>
      <c r="E78" s="2615"/>
      <c r="F78" s="409"/>
      <c r="G78" s="2741" t="s">
        <v>1154</v>
      </c>
      <c r="H78" s="2742"/>
      <c r="I78" s="2742"/>
      <c r="J78" s="2742"/>
      <c r="K78" s="2742"/>
      <c r="L78" s="2742"/>
      <c r="M78" s="2742"/>
      <c r="N78" s="2743"/>
      <c r="O78" s="2657"/>
      <c r="P78" s="2658"/>
      <c r="Q78" s="2658"/>
      <c r="R78" s="2652" t="s">
        <v>197</v>
      </c>
      <c r="S78" s="2658"/>
      <c r="T78" s="2652" t="s">
        <v>198</v>
      </c>
      <c r="U78" s="2652" t="s">
        <v>440</v>
      </c>
      <c r="V78" s="2652"/>
      <c r="W78" s="2652"/>
      <c r="X78" s="2651" t="s">
        <v>441</v>
      </c>
      <c r="Y78" s="2653"/>
      <c r="Z78" s="2713"/>
      <c r="AA78" s="2713"/>
      <c r="AB78" s="2713"/>
      <c r="AC78" s="2713"/>
      <c r="AD78" s="2737"/>
    </row>
    <row r="79" spans="1:30" ht="18" customHeight="1">
      <c r="A79" s="405"/>
      <c r="B79" s="2613"/>
      <c r="C79" s="2614"/>
      <c r="D79" s="2614"/>
      <c r="E79" s="2615"/>
      <c r="F79" s="2642"/>
      <c r="G79" s="2622"/>
      <c r="H79" s="2623"/>
      <c r="I79" s="2623"/>
      <c r="J79" s="2623"/>
      <c r="K79" s="2623"/>
      <c r="L79" s="2623"/>
      <c r="M79" s="2623"/>
      <c r="N79" s="2624"/>
      <c r="O79" s="2630"/>
      <c r="P79" s="2631"/>
      <c r="Q79" s="2631"/>
      <c r="R79" s="2633"/>
      <c r="S79" s="2631"/>
      <c r="T79" s="2633"/>
      <c r="U79" s="2633"/>
      <c r="V79" s="2633"/>
      <c r="W79" s="2633"/>
      <c r="X79" s="2637"/>
      <c r="Y79" s="2635"/>
      <c r="Z79" s="2640"/>
      <c r="AA79" s="2640"/>
      <c r="AB79" s="2640"/>
      <c r="AC79" s="2640"/>
      <c r="AD79" s="2641"/>
    </row>
    <row r="80" spans="1:30" ht="18" customHeight="1">
      <c r="A80" s="405"/>
      <c r="B80" s="2613"/>
      <c r="C80" s="2614"/>
      <c r="D80" s="2614"/>
      <c r="E80" s="2615"/>
      <c r="F80" s="2643"/>
      <c r="G80" s="2622"/>
      <c r="H80" s="2623"/>
      <c r="I80" s="2623"/>
      <c r="J80" s="2623"/>
      <c r="K80" s="2623"/>
      <c r="L80" s="2623"/>
      <c r="M80" s="2623"/>
      <c r="N80" s="2624"/>
      <c r="O80" s="2675"/>
      <c r="P80" s="2645" t="s">
        <v>446</v>
      </c>
      <c r="Q80" s="2646"/>
      <c r="R80" s="2647"/>
      <c r="S80" s="2651" t="s">
        <v>480</v>
      </c>
      <c r="T80" s="2652"/>
      <c r="U80" s="2653"/>
      <c r="V80" s="2658"/>
      <c r="W80" s="2658"/>
      <c r="X80" s="2658"/>
      <c r="Y80" s="2652" t="s">
        <v>197</v>
      </c>
      <c r="Z80" s="2658"/>
      <c r="AA80" s="2652" t="s">
        <v>198</v>
      </c>
      <c r="AB80" s="2658"/>
      <c r="AC80" s="2652" t="s">
        <v>199</v>
      </c>
      <c r="AD80" s="2608"/>
    </row>
    <row r="81" spans="1:30" ht="21.75" customHeight="1" thickBot="1">
      <c r="A81" s="855"/>
      <c r="B81" s="2616"/>
      <c r="C81" s="2617"/>
      <c r="D81" s="2617"/>
      <c r="E81" s="2618"/>
      <c r="F81" s="417"/>
      <c r="G81" s="2625"/>
      <c r="H81" s="2626"/>
      <c r="I81" s="2626"/>
      <c r="J81" s="2626"/>
      <c r="K81" s="2626"/>
      <c r="L81" s="2626"/>
      <c r="M81" s="2626"/>
      <c r="N81" s="2627"/>
      <c r="O81" s="2676"/>
      <c r="P81" s="2648"/>
      <c r="Q81" s="2649"/>
      <c r="R81" s="2650"/>
      <c r="S81" s="2654"/>
      <c r="T81" s="2655"/>
      <c r="U81" s="2656"/>
      <c r="V81" s="2660"/>
      <c r="W81" s="2660"/>
      <c r="X81" s="2660"/>
      <c r="Y81" s="2655"/>
      <c r="Z81" s="2660"/>
      <c r="AA81" s="2655"/>
      <c r="AB81" s="2660"/>
      <c r="AC81" s="2655"/>
      <c r="AD81" s="2609"/>
    </row>
    <row r="82" spans="1:30" s="399" customFormat="1" ht="35.1" customHeight="1" thickBot="1">
      <c r="A82" s="418" t="s">
        <v>1192</v>
      </c>
      <c r="B82" s="856"/>
      <c r="C82" s="857"/>
      <c r="D82" s="857"/>
      <c r="E82" s="857"/>
      <c r="F82" s="858"/>
      <c r="G82" s="859"/>
      <c r="H82" s="859"/>
      <c r="I82" s="859"/>
      <c r="J82" s="859"/>
      <c r="K82" s="859"/>
      <c r="L82" s="860"/>
      <c r="M82" s="860"/>
      <c r="N82" s="860"/>
      <c r="O82" s="860"/>
      <c r="P82" s="860"/>
      <c r="Q82" s="860"/>
      <c r="R82" s="860"/>
      <c r="S82" s="860"/>
      <c r="T82" s="860"/>
      <c r="U82" s="860"/>
      <c r="V82" s="860"/>
      <c r="W82" s="860"/>
      <c r="X82" s="860"/>
      <c r="Y82" s="860"/>
      <c r="Z82" s="860"/>
      <c r="AA82" s="860"/>
      <c r="AB82" s="860"/>
      <c r="AC82" s="860"/>
      <c r="AD82" s="861"/>
    </row>
    <row r="83" spans="1:30" s="399" customFormat="1" ht="41.25" customHeight="1">
      <c r="A83" s="411"/>
      <c r="B83" s="2613" t="s">
        <v>444</v>
      </c>
      <c r="C83" s="2614"/>
      <c r="D83" s="2614"/>
      <c r="E83" s="2615"/>
      <c r="F83" s="837"/>
      <c r="G83" s="2725" t="s">
        <v>1384</v>
      </c>
      <c r="H83" s="2726"/>
      <c r="I83" s="2727"/>
      <c r="J83" s="2731" t="s">
        <v>733</v>
      </c>
      <c r="K83" s="2667"/>
      <c r="L83" s="2668"/>
      <c r="M83" s="2668"/>
      <c r="N83" s="2669"/>
      <c r="O83" s="2631"/>
      <c r="P83" s="2631"/>
      <c r="Q83" s="817"/>
      <c r="R83" s="821" t="s">
        <v>197</v>
      </c>
      <c r="S83" s="817"/>
      <c r="T83" s="821" t="s">
        <v>198</v>
      </c>
      <c r="U83" s="2633" t="s">
        <v>440</v>
      </c>
      <c r="V83" s="2633"/>
      <c r="W83" s="2635"/>
      <c r="X83" s="2733" t="s">
        <v>441</v>
      </c>
      <c r="Y83" s="2733"/>
      <c r="Z83" s="2735"/>
      <c r="AA83" s="2735"/>
      <c r="AB83" s="2735"/>
      <c r="AC83" s="2735"/>
      <c r="AD83" s="2736"/>
    </row>
    <row r="84" spans="1:30" s="399" customFormat="1" ht="41.25" customHeight="1">
      <c r="A84" s="411"/>
      <c r="B84" s="2613"/>
      <c r="C84" s="2614"/>
      <c r="D84" s="2614"/>
      <c r="E84" s="2615"/>
      <c r="F84" s="409"/>
      <c r="G84" s="2725"/>
      <c r="H84" s="2726"/>
      <c r="I84" s="2727"/>
      <c r="J84" s="2731"/>
      <c r="K84" s="2703"/>
      <c r="L84" s="2704"/>
      <c r="M84" s="2704"/>
      <c r="N84" s="2705"/>
      <c r="O84" s="862"/>
      <c r="P84" s="2645" t="s">
        <v>741</v>
      </c>
      <c r="Q84" s="2652"/>
      <c r="R84" s="2653"/>
      <c r="S84" s="2651" t="s">
        <v>480</v>
      </c>
      <c r="T84" s="2652"/>
      <c r="U84" s="2653"/>
      <c r="V84" s="2657"/>
      <c r="W84" s="2658"/>
      <c r="X84" s="816"/>
      <c r="Y84" s="820" t="s">
        <v>197</v>
      </c>
      <c r="Z84" s="816"/>
      <c r="AA84" s="820" t="s">
        <v>198</v>
      </c>
      <c r="AB84" s="816"/>
      <c r="AC84" s="820" t="s">
        <v>742</v>
      </c>
      <c r="AD84" s="863"/>
    </row>
    <row r="85" spans="1:30" s="399" customFormat="1" ht="41.25" customHeight="1">
      <c r="A85" s="411"/>
      <c r="B85" s="2613"/>
      <c r="C85" s="2614"/>
      <c r="D85" s="2614"/>
      <c r="E85" s="2615"/>
      <c r="F85" s="2642"/>
      <c r="G85" s="2725"/>
      <c r="H85" s="2726"/>
      <c r="I85" s="2727"/>
      <c r="J85" s="2731"/>
      <c r="K85" s="2700"/>
      <c r="L85" s="2701"/>
      <c r="M85" s="2701"/>
      <c r="N85" s="2702"/>
      <c r="O85" s="2706"/>
      <c r="P85" s="2706"/>
      <c r="Q85" s="826"/>
      <c r="R85" s="827" t="s">
        <v>197</v>
      </c>
      <c r="S85" s="826"/>
      <c r="T85" s="827" t="s">
        <v>198</v>
      </c>
      <c r="U85" s="2707" t="s">
        <v>440</v>
      </c>
      <c r="V85" s="2707"/>
      <c r="W85" s="2708"/>
      <c r="X85" s="2709" t="s">
        <v>441</v>
      </c>
      <c r="Y85" s="2709"/>
      <c r="Z85" s="2710"/>
      <c r="AA85" s="2710"/>
      <c r="AB85" s="2710"/>
      <c r="AC85" s="2710"/>
      <c r="AD85" s="2711"/>
    </row>
    <row r="86" spans="1:30" s="399" customFormat="1" ht="41.25" customHeight="1">
      <c r="A86" s="411"/>
      <c r="B86" s="2613"/>
      <c r="C86" s="2614"/>
      <c r="D86" s="2614"/>
      <c r="E86" s="2615"/>
      <c r="F86" s="2643"/>
      <c r="G86" s="2725"/>
      <c r="H86" s="2726"/>
      <c r="I86" s="2727"/>
      <c r="J86" s="2731"/>
      <c r="K86" s="2703"/>
      <c r="L86" s="2704"/>
      <c r="M86" s="2704"/>
      <c r="N86" s="2705"/>
      <c r="O86" s="862"/>
      <c r="P86" s="2645" t="s">
        <v>741</v>
      </c>
      <c r="Q86" s="2652"/>
      <c r="R86" s="2653"/>
      <c r="S86" s="2651" t="s">
        <v>480</v>
      </c>
      <c r="T86" s="2652"/>
      <c r="U86" s="2653"/>
      <c r="V86" s="2657"/>
      <c r="W86" s="2658"/>
      <c r="X86" s="816"/>
      <c r="Y86" s="820" t="s">
        <v>197</v>
      </c>
      <c r="Z86" s="816"/>
      <c r="AA86" s="820" t="s">
        <v>198</v>
      </c>
      <c r="AB86" s="816"/>
      <c r="AC86" s="820" t="s">
        <v>742</v>
      </c>
      <c r="AD86" s="863"/>
    </row>
    <row r="87" spans="1:30" s="399" customFormat="1" ht="41.25" customHeight="1">
      <c r="A87" s="411"/>
      <c r="B87" s="2613"/>
      <c r="C87" s="2614"/>
      <c r="D87" s="2614"/>
      <c r="E87" s="2615"/>
      <c r="F87" s="409"/>
      <c r="G87" s="2725"/>
      <c r="H87" s="2726"/>
      <c r="I87" s="2727"/>
      <c r="J87" s="2731"/>
      <c r="K87" s="2712"/>
      <c r="L87" s="2713"/>
      <c r="M87" s="2713"/>
      <c r="N87" s="2714"/>
      <c r="O87" s="2718"/>
      <c r="P87" s="2706"/>
      <c r="Q87" s="826"/>
      <c r="R87" s="827" t="s">
        <v>197</v>
      </c>
      <c r="S87" s="826"/>
      <c r="T87" s="827" t="s">
        <v>198</v>
      </c>
      <c r="U87" s="2707" t="s">
        <v>440</v>
      </c>
      <c r="V87" s="2707"/>
      <c r="W87" s="2708"/>
      <c r="X87" s="2709" t="s">
        <v>441</v>
      </c>
      <c r="Y87" s="2709"/>
      <c r="Z87" s="2710"/>
      <c r="AA87" s="2710"/>
      <c r="AB87" s="2710"/>
      <c r="AC87" s="2710"/>
      <c r="AD87" s="2711"/>
    </row>
    <row r="88" spans="1:30" s="399" customFormat="1" ht="41.25" customHeight="1" thickBot="1">
      <c r="A88" s="855"/>
      <c r="B88" s="2616"/>
      <c r="C88" s="2617"/>
      <c r="D88" s="2617"/>
      <c r="E88" s="2618"/>
      <c r="F88" s="864"/>
      <c r="G88" s="2728"/>
      <c r="H88" s="2729"/>
      <c r="I88" s="2730"/>
      <c r="J88" s="2732"/>
      <c r="K88" s="2715"/>
      <c r="L88" s="2716"/>
      <c r="M88" s="2716"/>
      <c r="N88" s="2717"/>
      <c r="O88" s="862"/>
      <c r="P88" s="2719" t="s">
        <v>741</v>
      </c>
      <c r="Q88" s="2720"/>
      <c r="R88" s="2721"/>
      <c r="S88" s="2722" t="s">
        <v>480</v>
      </c>
      <c r="T88" s="2723"/>
      <c r="U88" s="2724"/>
      <c r="V88" s="2698"/>
      <c r="W88" s="2699"/>
      <c r="X88" s="816"/>
      <c r="Y88" s="820" t="s">
        <v>197</v>
      </c>
      <c r="Z88" s="816"/>
      <c r="AA88" s="820" t="s">
        <v>198</v>
      </c>
      <c r="AB88" s="816"/>
      <c r="AC88" s="820" t="s">
        <v>742</v>
      </c>
      <c r="AD88" s="863"/>
    </row>
    <row r="89" spans="1:30" s="399" customFormat="1" ht="34.5" customHeight="1" thickBot="1">
      <c r="A89" s="418" t="s">
        <v>1193</v>
      </c>
      <c r="B89" s="651"/>
      <c r="C89" s="651"/>
      <c r="D89" s="651"/>
      <c r="E89" s="651"/>
      <c r="F89" s="852"/>
      <c r="G89" s="825"/>
      <c r="H89" s="825"/>
      <c r="I89" s="825"/>
      <c r="J89" s="865"/>
      <c r="K89" s="825"/>
      <c r="L89" s="825"/>
      <c r="M89" s="825"/>
      <c r="N89" s="825"/>
      <c r="O89" s="825"/>
      <c r="P89" s="851"/>
      <c r="Q89" s="851"/>
      <c r="R89" s="851"/>
      <c r="S89" s="851"/>
      <c r="T89" s="851"/>
      <c r="U89" s="851"/>
      <c r="V89" s="851"/>
      <c r="W89" s="851"/>
      <c r="X89" s="851"/>
      <c r="Y89" s="851"/>
      <c r="Z89" s="851"/>
      <c r="AA89" s="851"/>
      <c r="AB89" s="851"/>
      <c r="AC89" s="651"/>
      <c r="AD89" s="866"/>
    </row>
    <row r="90" spans="1:30" s="399" customFormat="1" ht="18.75" customHeight="1">
      <c r="A90" s="844"/>
      <c r="B90" s="2610" t="s">
        <v>444</v>
      </c>
      <c r="C90" s="2611"/>
      <c r="D90" s="2611"/>
      <c r="E90" s="2612"/>
      <c r="F90" s="836"/>
      <c r="G90" s="2677" t="s">
        <v>1091</v>
      </c>
      <c r="H90" s="2677"/>
      <c r="I90" s="2677"/>
      <c r="J90" s="2661" t="s">
        <v>314</v>
      </c>
      <c r="K90" s="2680"/>
      <c r="L90" s="2681"/>
      <c r="M90" s="2681"/>
      <c r="N90" s="2682"/>
      <c r="O90" s="2628"/>
      <c r="P90" s="2629"/>
      <c r="Q90" s="2629"/>
      <c r="R90" s="2632" t="s">
        <v>197</v>
      </c>
      <c r="S90" s="2629"/>
      <c r="T90" s="2632" t="s">
        <v>198</v>
      </c>
      <c r="U90" s="2632" t="s">
        <v>440</v>
      </c>
      <c r="V90" s="2632"/>
      <c r="W90" s="2634"/>
      <c r="X90" s="2636" t="s">
        <v>441</v>
      </c>
      <c r="Y90" s="2634"/>
      <c r="Z90" s="2638"/>
      <c r="AA90" s="2638"/>
      <c r="AB90" s="2638"/>
      <c r="AC90" s="2638"/>
      <c r="AD90" s="2639"/>
    </row>
    <row r="91" spans="1:30" s="399" customFormat="1" ht="18.75" customHeight="1">
      <c r="A91" s="844"/>
      <c r="B91" s="2613"/>
      <c r="C91" s="2614"/>
      <c r="D91" s="2614"/>
      <c r="E91" s="2615"/>
      <c r="F91" s="396"/>
      <c r="G91" s="2678"/>
      <c r="H91" s="2678"/>
      <c r="I91" s="2678"/>
      <c r="J91" s="2662"/>
      <c r="K91" s="2683"/>
      <c r="L91" s="2684"/>
      <c r="M91" s="2684"/>
      <c r="N91" s="2685"/>
      <c r="O91" s="2630"/>
      <c r="P91" s="2631"/>
      <c r="Q91" s="2631"/>
      <c r="R91" s="2633"/>
      <c r="S91" s="2631"/>
      <c r="T91" s="2633"/>
      <c r="U91" s="2633"/>
      <c r="V91" s="2633"/>
      <c r="W91" s="2635"/>
      <c r="X91" s="2637"/>
      <c r="Y91" s="2635"/>
      <c r="Z91" s="2640"/>
      <c r="AA91" s="2640"/>
      <c r="AB91" s="2640"/>
      <c r="AC91" s="2640"/>
      <c r="AD91" s="2641"/>
    </row>
    <row r="92" spans="1:30" s="399" customFormat="1" ht="18.75" customHeight="1">
      <c r="A92" s="844"/>
      <c r="B92" s="2613"/>
      <c r="C92" s="2614"/>
      <c r="D92" s="2614"/>
      <c r="E92" s="2615"/>
      <c r="F92" s="2642"/>
      <c r="G92" s="2678"/>
      <c r="H92" s="2678"/>
      <c r="I92" s="2678"/>
      <c r="J92" s="2662"/>
      <c r="K92" s="2683"/>
      <c r="L92" s="2684"/>
      <c r="M92" s="2684"/>
      <c r="N92" s="2685"/>
      <c r="O92" s="2642"/>
      <c r="P92" s="2645" t="s">
        <v>446</v>
      </c>
      <c r="Q92" s="2646"/>
      <c r="R92" s="2647"/>
      <c r="S92" s="2651" t="s">
        <v>480</v>
      </c>
      <c r="T92" s="2652"/>
      <c r="U92" s="2653"/>
      <c r="V92" s="2657"/>
      <c r="W92" s="2658"/>
      <c r="X92" s="2658"/>
      <c r="Y92" s="2652" t="s">
        <v>197</v>
      </c>
      <c r="Z92" s="2658"/>
      <c r="AA92" s="2652" t="s">
        <v>198</v>
      </c>
      <c r="AB92" s="2658"/>
      <c r="AC92" s="2652" t="s">
        <v>199</v>
      </c>
      <c r="AD92" s="2608"/>
    </row>
    <row r="93" spans="1:30" s="399" customFormat="1" ht="18.75" customHeight="1">
      <c r="A93" s="844"/>
      <c r="B93" s="2613"/>
      <c r="C93" s="2614"/>
      <c r="D93" s="2614"/>
      <c r="E93" s="2615"/>
      <c r="F93" s="2689"/>
      <c r="G93" s="2678"/>
      <c r="H93" s="2678"/>
      <c r="I93" s="2678"/>
      <c r="J93" s="2662"/>
      <c r="K93" s="2683"/>
      <c r="L93" s="2684"/>
      <c r="M93" s="2684"/>
      <c r="N93" s="2685"/>
      <c r="O93" s="2689"/>
      <c r="P93" s="2690"/>
      <c r="Q93" s="2691"/>
      <c r="R93" s="2692"/>
      <c r="S93" s="2693"/>
      <c r="T93" s="2694"/>
      <c r="U93" s="2695"/>
      <c r="V93" s="2696"/>
      <c r="W93" s="2697"/>
      <c r="X93" s="2697"/>
      <c r="Y93" s="2694"/>
      <c r="Z93" s="2697"/>
      <c r="AA93" s="2694"/>
      <c r="AB93" s="2697"/>
      <c r="AC93" s="2694"/>
      <c r="AD93" s="2734"/>
    </row>
    <row r="94" spans="1:30" s="399" customFormat="1" ht="18.75" customHeight="1">
      <c r="A94" s="844"/>
      <c r="B94" s="2613"/>
      <c r="C94" s="2614"/>
      <c r="D94" s="2614"/>
      <c r="E94" s="2615"/>
      <c r="F94" s="2643"/>
      <c r="G94" s="2678"/>
      <c r="H94" s="2678"/>
      <c r="I94" s="2678"/>
      <c r="J94" s="2662"/>
      <c r="K94" s="2683"/>
      <c r="L94" s="2684"/>
      <c r="M94" s="2684"/>
      <c r="N94" s="2685"/>
      <c r="O94" s="2689"/>
      <c r="P94" s="2690"/>
      <c r="Q94" s="2691"/>
      <c r="R94" s="2692"/>
      <c r="S94" s="2693"/>
      <c r="T94" s="2694"/>
      <c r="U94" s="2695"/>
      <c r="V94" s="2696"/>
      <c r="W94" s="2697"/>
      <c r="X94" s="2697"/>
      <c r="Y94" s="2694"/>
      <c r="Z94" s="2697"/>
      <c r="AA94" s="2694"/>
      <c r="AB94" s="2697"/>
      <c r="AC94" s="2694"/>
      <c r="AD94" s="2734"/>
    </row>
    <row r="95" spans="1:30" s="399" customFormat="1" ht="18.75" customHeight="1">
      <c r="A95" s="844"/>
      <c r="B95" s="2613"/>
      <c r="C95" s="2614"/>
      <c r="D95" s="2614"/>
      <c r="E95" s="2615"/>
      <c r="F95" s="867"/>
      <c r="G95" s="2678"/>
      <c r="H95" s="2678"/>
      <c r="I95" s="2678"/>
      <c r="J95" s="2662"/>
      <c r="K95" s="2683"/>
      <c r="L95" s="2684"/>
      <c r="M95" s="2684"/>
      <c r="N95" s="2685"/>
      <c r="O95" s="2689"/>
      <c r="P95" s="2690"/>
      <c r="Q95" s="2691"/>
      <c r="R95" s="2692"/>
      <c r="S95" s="2693"/>
      <c r="T95" s="2694"/>
      <c r="U95" s="2695"/>
      <c r="V95" s="2696"/>
      <c r="W95" s="2697"/>
      <c r="X95" s="2697"/>
      <c r="Y95" s="2694"/>
      <c r="Z95" s="2697"/>
      <c r="AA95" s="2694"/>
      <c r="AB95" s="2697"/>
      <c r="AC95" s="2694"/>
      <c r="AD95" s="2734"/>
    </row>
    <row r="96" spans="1:30" s="399" customFormat="1" ht="18.75" customHeight="1" thickBot="1">
      <c r="A96" s="868"/>
      <c r="B96" s="2616"/>
      <c r="C96" s="2617"/>
      <c r="D96" s="2617"/>
      <c r="E96" s="2618"/>
      <c r="F96" s="417"/>
      <c r="G96" s="2679"/>
      <c r="H96" s="2679"/>
      <c r="I96" s="2679"/>
      <c r="J96" s="2663"/>
      <c r="K96" s="2686"/>
      <c r="L96" s="2687"/>
      <c r="M96" s="2687"/>
      <c r="N96" s="2688"/>
      <c r="O96" s="2644"/>
      <c r="P96" s="2648"/>
      <c r="Q96" s="2649"/>
      <c r="R96" s="2650"/>
      <c r="S96" s="2654"/>
      <c r="T96" s="2655"/>
      <c r="U96" s="2656"/>
      <c r="V96" s="2659"/>
      <c r="W96" s="2660"/>
      <c r="X96" s="2660"/>
      <c r="Y96" s="2655"/>
      <c r="Z96" s="2660"/>
      <c r="AA96" s="2655"/>
      <c r="AB96" s="2660"/>
      <c r="AC96" s="2655"/>
      <c r="AD96" s="2609"/>
    </row>
    <row r="97" spans="1:30" s="399" customFormat="1" ht="35.1" customHeight="1" thickBot="1">
      <c r="A97" s="418" t="s">
        <v>1194</v>
      </c>
      <c r="B97" s="651"/>
      <c r="C97" s="651"/>
      <c r="D97" s="651"/>
      <c r="E97" s="651"/>
      <c r="F97" s="852"/>
      <c r="G97" s="825"/>
      <c r="H97" s="825"/>
      <c r="I97" s="825"/>
      <c r="J97" s="865"/>
      <c r="K97" s="825"/>
      <c r="L97" s="825"/>
      <c r="M97" s="825"/>
      <c r="N97" s="825"/>
      <c r="O97" s="825"/>
      <c r="P97" s="851"/>
      <c r="Q97" s="851"/>
      <c r="R97" s="851"/>
      <c r="S97" s="851"/>
      <c r="T97" s="851"/>
      <c r="U97" s="851"/>
      <c r="V97" s="851"/>
      <c r="W97" s="851"/>
      <c r="X97" s="851"/>
      <c r="Y97" s="851"/>
      <c r="Z97" s="851"/>
      <c r="AA97" s="851"/>
      <c r="AB97" s="851"/>
      <c r="AC97" s="651"/>
      <c r="AD97" s="866"/>
    </row>
    <row r="98" spans="1:30" s="399" customFormat="1" ht="15.75" customHeight="1">
      <c r="A98" s="844"/>
      <c r="B98" s="2610" t="s">
        <v>444</v>
      </c>
      <c r="C98" s="2611"/>
      <c r="D98" s="2611"/>
      <c r="E98" s="2612"/>
      <c r="F98" s="836"/>
      <c r="G98" s="2619" t="s">
        <v>1155</v>
      </c>
      <c r="H98" s="2620"/>
      <c r="I98" s="2620"/>
      <c r="J98" s="2620"/>
      <c r="K98" s="2620"/>
      <c r="L98" s="2620"/>
      <c r="M98" s="2620"/>
      <c r="N98" s="2621"/>
      <c r="O98" s="2628"/>
      <c r="P98" s="2629"/>
      <c r="Q98" s="2629"/>
      <c r="R98" s="2632" t="s">
        <v>197</v>
      </c>
      <c r="S98" s="2629"/>
      <c r="T98" s="2632" t="s">
        <v>198</v>
      </c>
      <c r="U98" s="2632" t="s">
        <v>440</v>
      </c>
      <c r="V98" s="2632"/>
      <c r="W98" s="2632"/>
      <c r="X98" s="2636" t="s">
        <v>441</v>
      </c>
      <c r="Y98" s="2634"/>
      <c r="Z98" s="2638"/>
      <c r="AA98" s="2638"/>
      <c r="AB98" s="2638"/>
      <c r="AC98" s="2638"/>
      <c r="AD98" s="2639"/>
    </row>
    <row r="99" spans="1:30" s="399" customFormat="1" ht="18" customHeight="1">
      <c r="A99" s="844"/>
      <c r="B99" s="2613"/>
      <c r="C99" s="2614"/>
      <c r="D99" s="2614"/>
      <c r="E99" s="2615"/>
      <c r="F99" s="2642"/>
      <c r="G99" s="2622"/>
      <c r="H99" s="2623"/>
      <c r="I99" s="2623"/>
      <c r="J99" s="2623"/>
      <c r="K99" s="2623"/>
      <c r="L99" s="2623"/>
      <c r="M99" s="2623"/>
      <c r="N99" s="2624"/>
      <c r="O99" s="2630"/>
      <c r="P99" s="2631"/>
      <c r="Q99" s="2631"/>
      <c r="R99" s="2633"/>
      <c r="S99" s="2631"/>
      <c r="T99" s="2633"/>
      <c r="U99" s="2633"/>
      <c r="V99" s="2633"/>
      <c r="W99" s="2633"/>
      <c r="X99" s="2637"/>
      <c r="Y99" s="2635"/>
      <c r="Z99" s="2640"/>
      <c r="AA99" s="2640"/>
      <c r="AB99" s="2640"/>
      <c r="AC99" s="2640"/>
      <c r="AD99" s="2641"/>
    </row>
    <row r="100" spans="1:30" s="399" customFormat="1" ht="15.75" customHeight="1">
      <c r="A100" s="844"/>
      <c r="B100" s="2613"/>
      <c r="C100" s="2614"/>
      <c r="D100" s="2614"/>
      <c r="E100" s="2615"/>
      <c r="F100" s="2643"/>
      <c r="G100" s="2622"/>
      <c r="H100" s="2623"/>
      <c r="I100" s="2623"/>
      <c r="J100" s="2623"/>
      <c r="K100" s="2623"/>
      <c r="L100" s="2623"/>
      <c r="M100" s="2623"/>
      <c r="N100" s="2624"/>
      <c r="O100" s="2675"/>
      <c r="P100" s="2645" t="s">
        <v>446</v>
      </c>
      <c r="Q100" s="2646"/>
      <c r="R100" s="2647"/>
      <c r="S100" s="2651" t="s">
        <v>480</v>
      </c>
      <c r="T100" s="2652"/>
      <c r="U100" s="2653"/>
      <c r="V100" s="2658"/>
      <c r="W100" s="2658"/>
      <c r="X100" s="2658"/>
      <c r="Y100" s="2652" t="s">
        <v>197</v>
      </c>
      <c r="Z100" s="2658"/>
      <c r="AA100" s="2652" t="s">
        <v>198</v>
      </c>
      <c r="AB100" s="2658"/>
      <c r="AC100" s="2652" t="s">
        <v>199</v>
      </c>
      <c r="AD100" s="2608"/>
    </row>
    <row r="101" spans="1:30" s="399" customFormat="1" ht="18" customHeight="1" thickBot="1">
      <c r="A101" s="868"/>
      <c r="B101" s="2616"/>
      <c r="C101" s="2617"/>
      <c r="D101" s="2617"/>
      <c r="E101" s="2618"/>
      <c r="F101" s="417"/>
      <c r="G101" s="2625"/>
      <c r="H101" s="2626"/>
      <c r="I101" s="2626"/>
      <c r="J101" s="2626"/>
      <c r="K101" s="2626"/>
      <c r="L101" s="2626"/>
      <c r="M101" s="2626"/>
      <c r="N101" s="2627"/>
      <c r="O101" s="2676"/>
      <c r="P101" s="2648"/>
      <c r="Q101" s="2649"/>
      <c r="R101" s="2650"/>
      <c r="S101" s="2654"/>
      <c r="T101" s="2655"/>
      <c r="U101" s="2656"/>
      <c r="V101" s="2660"/>
      <c r="W101" s="2660"/>
      <c r="X101" s="2660"/>
      <c r="Y101" s="2655"/>
      <c r="Z101" s="2660"/>
      <c r="AA101" s="2655"/>
      <c r="AB101" s="2660"/>
      <c r="AC101" s="2655"/>
      <c r="AD101" s="2609"/>
    </row>
    <row r="102" spans="1:30" s="399" customFormat="1" ht="35.1" customHeight="1" thickBot="1">
      <c r="A102" s="418" t="s">
        <v>1195</v>
      </c>
      <c r="B102" s="651"/>
      <c r="C102" s="651"/>
      <c r="D102" s="651"/>
      <c r="E102" s="651"/>
      <c r="F102" s="852"/>
      <c r="G102" s="825"/>
      <c r="H102" s="825"/>
      <c r="I102" s="825"/>
      <c r="J102" s="865"/>
      <c r="K102" s="825"/>
      <c r="L102" s="825"/>
      <c r="M102" s="825"/>
      <c r="N102" s="825"/>
      <c r="O102" s="825"/>
      <c r="P102" s="851"/>
      <c r="Q102" s="851"/>
      <c r="R102" s="851"/>
      <c r="S102" s="851"/>
      <c r="T102" s="851"/>
      <c r="U102" s="851"/>
      <c r="V102" s="851"/>
      <c r="W102" s="851"/>
      <c r="X102" s="851"/>
      <c r="Y102" s="851"/>
      <c r="Z102" s="851"/>
      <c r="AA102" s="851"/>
      <c r="AB102" s="851"/>
      <c r="AC102" s="651"/>
      <c r="AD102" s="866"/>
    </row>
    <row r="103" spans="1:30" s="399" customFormat="1" ht="18" customHeight="1">
      <c r="A103" s="405"/>
      <c r="B103" s="2610" t="s">
        <v>444</v>
      </c>
      <c r="C103" s="2611"/>
      <c r="D103" s="2611"/>
      <c r="E103" s="2612"/>
      <c r="F103" s="836"/>
      <c r="G103" s="2619" t="s">
        <v>743</v>
      </c>
      <c r="H103" s="2620"/>
      <c r="I103" s="2620"/>
      <c r="J103" s="2620"/>
      <c r="K103" s="2620"/>
      <c r="L103" s="2620"/>
      <c r="M103" s="2620"/>
      <c r="N103" s="2621"/>
      <c r="O103" s="2628"/>
      <c r="P103" s="2629"/>
      <c r="Q103" s="2629"/>
      <c r="R103" s="2632" t="s">
        <v>197</v>
      </c>
      <c r="S103" s="2629"/>
      <c r="T103" s="2632" t="s">
        <v>198</v>
      </c>
      <c r="U103" s="2632" t="s">
        <v>440</v>
      </c>
      <c r="V103" s="2632"/>
      <c r="W103" s="2634"/>
      <c r="X103" s="2636" t="s">
        <v>441</v>
      </c>
      <c r="Y103" s="2634"/>
      <c r="Z103" s="2673"/>
      <c r="AA103" s="2638"/>
      <c r="AB103" s="2638"/>
      <c r="AC103" s="2638"/>
      <c r="AD103" s="2639"/>
    </row>
    <row r="104" spans="1:30" s="399" customFormat="1" ht="18" customHeight="1">
      <c r="A104" s="405"/>
      <c r="B104" s="2613"/>
      <c r="C104" s="2614"/>
      <c r="D104" s="2614"/>
      <c r="E104" s="2615"/>
      <c r="F104" s="2642"/>
      <c r="G104" s="2622"/>
      <c r="H104" s="2623"/>
      <c r="I104" s="2623"/>
      <c r="J104" s="2623"/>
      <c r="K104" s="2623"/>
      <c r="L104" s="2623"/>
      <c r="M104" s="2623"/>
      <c r="N104" s="2624"/>
      <c r="O104" s="2630"/>
      <c r="P104" s="2631"/>
      <c r="Q104" s="2631"/>
      <c r="R104" s="2633"/>
      <c r="S104" s="2631"/>
      <c r="T104" s="2633"/>
      <c r="U104" s="2633"/>
      <c r="V104" s="2633"/>
      <c r="W104" s="2635"/>
      <c r="X104" s="2637"/>
      <c r="Y104" s="2635"/>
      <c r="Z104" s="2674"/>
      <c r="AA104" s="2640"/>
      <c r="AB104" s="2640"/>
      <c r="AC104" s="2640"/>
      <c r="AD104" s="2641"/>
    </row>
    <row r="105" spans="1:30" s="399" customFormat="1" ht="18" customHeight="1">
      <c r="A105" s="405"/>
      <c r="B105" s="2613"/>
      <c r="C105" s="2614"/>
      <c r="D105" s="2614"/>
      <c r="E105" s="2615"/>
      <c r="F105" s="2643"/>
      <c r="G105" s="2622"/>
      <c r="H105" s="2623"/>
      <c r="I105" s="2623"/>
      <c r="J105" s="2623"/>
      <c r="K105" s="2623"/>
      <c r="L105" s="2623"/>
      <c r="M105" s="2623"/>
      <c r="N105" s="2624"/>
      <c r="O105" s="2642"/>
      <c r="P105" s="2645" t="s">
        <v>446</v>
      </c>
      <c r="Q105" s="2646"/>
      <c r="R105" s="2647"/>
      <c r="S105" s="2651" t="s">
        <v>480</v>
      </c>
      <c r="T105" s="2652"/>
      <c r="U105" s="2653"/>
      <c r="V105" s="2657"/>
      <c r="W105" s="2658"/>
      <c r="X105" s="2658"/>
      <c r="Y105" s="2652" t="s">
        <v>197</v>
      </c>
      <c r="Z105" s="2658"/>
      <c r="AA105" s="2652" t="s">
        <v>198</v>
      </c>
      <c r="AB105" s="2658"/>
      <c r="AC105" s="2652" t="s">
        <v>199</v>
      </c>
      <c r="AD105" s="2608"/>
    </row>
    <row r="106" spans="1:30" s="399" customFormat="1" ht="18" customHeight="1" thickBot="1">
      <c r="A106" s="869"/>
      <c r="B106" s="2616"/>
      <c r="C106" s="2617"/>
      <c r="D106" s="2617"/>
      <c r="E106" s="2618"/>
      <c r="F106" s="417"/>
      <c r="G106" s="2625"/>
      <c r="H106" s="2626"/>
      <c r="I106" s="2626"/>
      <c r="J106" s="2626"/>
      <c r="K106" s="2626"/>
      <c r="L106" s="2626"/>
      <c r="M106" s="2626"/>
      <c r="N106" s="2627"/>
      <c r="O106" s="2644"/>
      <c r="P106" s="2648"/>
      <c r="Q106" s="2649"/>
      <c r="R106" s="2650"/>
      <c r="S106" s="2654"/>
      <c r="T106" s="2655"/>
      <c r="U106" s="2656"/>
      <c r="V106" s="2659"/>
      <c r="W106" s="2660"/>
      <c r="X106" s="2660"/>
      <c r="Y106" s="2655"/>
      <c r="Z106" s="2660"/>
      <c r="AA106" s="2655"/>
      <c r="AB106" s="2660"/>
      <c r="AC106" s="2655"/>
      <c r="AD106" s="2609"/>
    </row>
    <row r="107" spans="1:30" s="399" customFormat="1" ht="35.1" customHeight="1" thickBot="1">
      <c r="A107" s="419" t="s">
        <v>1196</v>
      </c>
      <c r="B107" s="651"/>
      <c r="C107" s="651"/>
      <c r="D107" s="651"/>
      <c r="E107" s="651"/>
      <c r="F107" s="852"/>
      <c r="G107" s="825"/>
      <c r="H107" s="825"/>
      <c r="I107" s="825"/>
      <c r="J107" s="865"/>
      <c r="K107" s="825"/>
      <c r="L107" s="825"/>
      <c r="M107" s="825"/>
      <c r="N107" s="825"/>
      <c r="O107" s="825"/>
      <c r="P107" s="851"/>
      <c r="Q107" s="851"/>
      <c r="R107" s="851"/>
      <c r="S107" s="851"/>
      <c r="T107" s="851"/>
      <c r="U107" s="851"/>
      <c r="V107" s="851"/>
      <c r="W107" s="851"/>
      <c r="X107" s="851"/>
      <c r="Y107" s="851"/>
      <c r="Z107" s="851"/>
      <c r="AA107" s="851"/>
      <c r="AB107" s="851"/>
      <c r="AC107" s="651"/>
      <c r="AD107" s="866"/>
    </row>
    <row r="108" spans="1:30" s="399" customFormat="1" ht="18" customHeight="1">
      <c r="A108" s="844"/>
      <c r="B108" s="2610" t="s">
        <v>444</v>
      </c>
      <c r="C108" s="2611"/>
      <c r="D108" s="2611"/>
      <c r="E108" s="2612"/>
      <c r="F108" s="836"/>
      <c r="G108" s="2619" t="s">
        <v>948</v>
      </c>
      <c r="H108" s="2620"/>
      <c r="I108" s="2620"/>
      <c r="J108" s="2620"/>
      <c r="K108" s="2620"/>
      <c r="L108" s="2620"/>
      <c r="M108" s="2620"/>
      <c r="N108" s="2621"/>
      <c r="O108" s="2628"/>
      <c r="P108" s="2629"/>
      <c r="Q108" s="2629"/>
      <c r="R108" s="2632" t="s">
        <v>197</v>
      </c>
      <c r="S108" s="2629"/>
      <c r="T108" s="2632" t="s">
        <v>198</v>
      </c>
      <c r="U108" s="2632" t="s">
        <v>440</v>
      </c>
      <c r="V108" s="2632"/>
      <c r="W108" s="2634"/>
      <c r="X108" s="2636" t="s">
        <v>441</v>
      </c>
      <c r="Y108" s="2634"/>
      <c r="Z108" s="2638"/>
      <c r="AA108" s="2638"/>
      <c r="AB108" s="2638"/>
      <c r="AC108" s="2638"/>
      <c r="AD108" s="2639"/>
    </row>
    <row r="109" spans="1:30" s="399" customFormat="1" ht="17.25">
      <c r="A109" s="844"/>
      <c r="B109" s="2613"/>
      <c r="C109" s="2614"/>
      <c r="D109" s="2614"/>
      <c r="E109" s="2615"/>
      <c r="F109" s="2642"/>
      <c r="G109" s="2622"/>
      <c r="H109" s="2623"/>
      <c r="I109" s="2623"/>
      <c r="J109" s="2623"/>
      <c r="K109" s="2623"/>
      <c r="L109" s="2623"/>
      <c r="M109" s="2623"/>
      <c r="N109" s="2624"/>
      <c r="O109" s="2630"/>
      <c r="P109" s="2631"/>
      <c r="Q109" s="2631"/>
      <c r="R109" s="2633"/>
      <c r="S109" s="2631"/>
      <c r="T109" s="2633"/>
      <c r="U109" s="2633"/>
      <c r="V109" s="2633"/>
      <c r="W109" s="2635"/>
      <c r="X109" s="2637"/>
      <c r="Y109" s="2635"/>
      <c r="Z109" s="2640"/>
      <c r="AA109" s="2640"/>
      <c r="AB109" s="2640"/>
      <c r="AC109" s="2640"/>
      <c r="AD109" s="2641"/>
    </row>
    <row r="110" spans="1:30" s="399" customFormat="1" ht="17.25">
      <c r="A110" s="844"/>
      <c r="B110" s="2613"/>
      <c r="C110" s="2614"/>
      <c r="D110" s="2614"/>
      <c r="E110" s="2615"/>
      <c r="F110" s="2643"/>
      <c r="G110" s="2622"/>
      <c r="H110" s="2623"/>
      <c r="I110" s="2623"/>
      <c r="J110" s="2623"/>
      <c r="K110" s="2623"/>
      <c r="L110" s="2623"/>
      <c r="M110" s="2623"/>
      <c r="N110" s="2624"/>
      <c r="O110" s="2642"/>
      <c r="P110" s="2645" t="s">
        <v>446</v>
      </c>
      <c r="Q110" s="2646"/>
      <c r="R110" s="2647"/>
      <c r="S110" s="2651" t="s">
        <v>480</v>
      </c>
      <c r="T110" s="2652"/>
      <c r="U110" s="2653"/>
      <c r="V110" s="2657"/>
      <c r="W110" s="2658"/>
      <c r="X110" s="2658"/>
      <c r="Y110" s="2652" t="s">
        <v>197</v>
      </c>
      <c r="Z110" s="2658"/>
      <c r="AA110" s="2652" t="s">
        <v>198</v>
      </c>
      <c r="AB110" s="2658"/>
      <c r="AC110" s="2652" t="s">
        <v>199</v>
      </c>
      <c r="AD110" s="2608"/>
    </row>
    <row r="111" spans="1:30" s="399" customFormat="1" ht="18" thickBot="1">
      <c r="A111" s="868"/>
      <c r="B111" s="2616"/>
      <c r="C111" s="2617"/>
      <c r="D111" s="2617"/>
      <c r="E111" s="2618"/>
      <c r="F111" s="417"/>
      <c r="G111" s="2625"/>
      <c r="H111" s="2626"/>
      <c r="I111" s="2626"/>
      <c r="J111" s="2626"/>
      <c r="K111" s="2626"/>
      <c r="L111" s="2626"/>
      <c r="M111" s="2626"/>
      <c r="N111" s="2627"/>
      <c r="O111" s="2644"/>
      <c r="P111" s="2648"/>
      <c r="Q111" s="2649"/>
      <c r="R111" s="2650"/>
      <c r="S111" s="2654"/>
      <c r="T111" s="2655"/>
      <c r="U111" s="2656"/>
      <c r="V111" s="2659"/>
      <c r="W111" s="2660"/>
      <c r="X111" s="2660"/>
      <c r="Y111" s="2655"/>
      <c r="Z111" s="2660"/>
      <c r="AA111" s="2655"/>
      <c r="AB111" s="2660"/>
      <c r="AC111" s="2655"/>
      <c r="AD111" s="2609"/>
    </row>
    <row r="112" spans="1:30" s="399" customFormat="1" ht="35.1" customHeight="1" thickBot="1">
      <c r="A112" s="418" t="s">
        <v>1197</v>
      </c>
      <c r="B112" s="651"/>
      <c r="C112" s="651"/>
      <c r="D112" s="651"/>
      <c r="E112" s="651"/>
      <c r="F112" s="852"/>
      <c r="G112" s="825"/>
      <c r="H112" s="825"/>
      <c r="I112" s="825"/>
      <c r="J112" s="865"/>
      <c r="K112" s="825"/>
      <c r="L112" s="825"/>
      <c r="M112" s="825"/>
      <c r="N112" s="825"/>
      <c r="O112" s="825"/>
      <c r="P112" s="851"/>
      <c r="Q112" s="851"/>
      <c r="R112" s="851"/>
      <c r="S112" s="851"/>
      <c r="T112" s="851"/>
      <c r="U112" s="851"/>
      <c r="V112" s="851"/>
      <c r="W112" s="851"/>
      <c r="X112" s="851"/>
      <c r="Y112" s="851"/>
      <c r="Z112" s="851"/>
      <c r="AA112" s="851"/>
      <c r="AB112" s="851"/>
      <c r="AC112" s="651"/>
      <c r="AD112" s="866"/>
    </row>
    <row r="113" spans="1:30" s="399" customFormat="1" ht="18" customHeight="1">
      <c r="A113" s="844"/>
      <c r="B113" s="2610" t="s">
        <v>444</v>
      </c>
      <c r="C113" s="2611"/>
      <c r="D113" s="2611"/>
      <c r="E113" s="2612"/>
      <c r="F113" s="836"/>
      <c r="G113" s="2619" t="s">
        <v>831</v>
      </c>
      <c r="H113" s="2620"/>
      <c r="I113" s="2621"/>
      <c r="J113" s="2661" t="s">
        <v>314</v>
      </c>
      <c r="K113" s="2664"/>
      <c r="L113" s="2665"/>
      <c r="M113" s="2665"/>
      <c r="N113" s="2666"/>
      <c r="O113" s="2628"/>
      <c r="P113" s="2629"/>
      <c r="Q113" s="2629"/>
      <c r="R113" s="2632" t="s">
        <v>197</v>
      </c>
      <c r="S113" s="2629"/>
      <c r="T113" s="2632" t="s">
        <v>198</v>
      </c>
      <c r="U113" s="2632" t="s">
        <v>440</v>
      </c>
      <c r="V113" s="2632"/>
      <c r="W113" s="2634"/>
      <c r="X113" s="2636" t="s">
        <v>441</v>
      </c>
      <c r="Y113" s="2634"/>
      <c r="Z113" s="2673"/>
      <c r="AA113" s="2638"/>
      <c r="AB113" s="2638"/>
      <c r="AC113" s="2638"/>
      <c r="AD113" s="2639"/>
    </row>
    <row r="114" spans="1:30" s="399" customFormat="1" ht="18" customHeight="1">
      <c r="A114" s="844"/>
      <c r="B114" s="2613"/>
      <c r="C114" s="2614"/>
      <c r="D114" s="2614"/>
      <c r="E114" s="2615"/>
      <c r="F114" s="2642"/>
      <c r="G114" s="2622"/>
      <c r="H114" s="2623"/>
      <c r="I114" s="2624"/>
      <c r="J114" s="2662"/>
      <c r="K114" s="2667"/>
      <c r="L114" s="2668"/>
      <c r="M114" s="2668"/>
      <c r="N114" s="2669"/>
      <c r="O114" s="2630"/>
      <c r="P114" s="2631"/>
      <c r="Q114" s="2631"/>
      <c r="R114" s="2633"/>
      <c r="S114" s="2631"/>
      <c r="T114" s="2633"/>
      <c r="U114" s="2633"/>
      <c r="V114" s="2633"/>
      <c r="W114" s="2635"/>
      <c r="X114" s="2637"/>
      <c r="Y114" s="2635"/>
      <c r="Z114" s="2674"/>
      <c r="AA114" s="2640"/>
      <c r="AB114" s="2640"/>
      <c r="AC114" s="2640"/>
      <c r="AD114" s="2641"/>
    </row>
    <row r="115" spans="1:30" s="399" customFormat="1" ht="18" customHeight="1">
      <c r="A115" s="844"/>
      <c r="B115" s="2613"/>
      <c r="C115" s="2614"/>
      <c r="D115" s="2614"/>
      <c r="E115" s="2615"/>
      <c r="F115" s="2643"/>
      <c r="G115" s="2622"/>
      <c r="H115" s="2623"/>
      <c r="I115" s="2624"/>
      <c r="J115" s="2662"/>
      <c r="K115" s="2667"/>
      <c r="L115" s="2668"/>
      <c r="M115" s="2668"/>
      <c r="N115" s="2669"/>
      <c r="O115" s="2642"/>
      <c r="P115" s="2645" t="s">
        <v>446</v>
      </c>
      <c r="Q115" s="2646"/>
      <c r="R115" s="2647"/>
      <c r="S115" s="2651" t="s">
        <v>480</v>
      </c>
      <c r="T115" s="2652"/>
      <c r="U115" s="2653"/>
      <c r="V115" s="2657"/>
      <c r="W115" s="2658"/>
      <c r="X115" s="2658"/>
      <c r="Y115" s="2652" t="s">
        <v>197</v>
      </c>
      <c r="Z115" s="2658"/>
      <c r="AA115" s="2652" t="s">
        <v>198</v>
      </c>
      <c r="AB115" s="2658"/>
      <c r="AC115" s="2652" t="s">
        <v>199</v>
      </c>
      <c r="AD115" s="2608"/>
    </row>
    <row r="116" spans="1:30" s="399" customFormat="1" ht="18" customHeight="1" thickBot="1">
      <c r="A116" s="868"/>
      <c r="B116" s="2616"/>
      <c r="C116" s="2617"/>
      <c r="D116" s="2617"/>
      <c r="E116" s="2618"/>
      <c r="F116" s="417"/>
      <c r="G116" s="2625"/>
      <c r="H116" s="2626"/>
      <c r="I116" s="2627"/>
      <c r="J116" s="2663"/>
      <c r="K116" s="2670"/>
      <c r="L116" s="2671"/>
      <c r="M116" s="2671"/>
      <c r="N116" s="2672"/>
      <c r="O116" s="2644"/>
      <c r="P116" s="2648"/>
      <c r="Q116" s="2649"/>
      <c r="R116" s="2650"/>
      <c r="S116" s="2654"/>
      <c r="T116" s="2655"/>
      <c r="U116" s="2656"/>
      <c r="V116" s="2659"/>
      <c r="W116" s="2660"/>
      <c r="X116" s="2660"/>
      <c r="Y116" s="2655"/>
      <c r="Z116" s="2660"/>
      <c r="AA116" s="2655"/>
      <c r="AB116" s="2660"/>
      <c r="AC116" s="2655"/>
      <c r="AD116" s="2609"/>
    </row>
    <row r="117" spans="1:30" s="399" customFormat="1" ht="35.1" customHeight="1" thickBot="1">
      <c r="A117" s="418" t="s">
        <v>1198</v>
      </c>
      <c r="B117" s="651"/>
      <c r="C117" s="651"/>
      <c r="D117" s="651"/>
      <c r="E117" s="651"/>
      <c r="F117" s="852"/>
      <c r="G117" s="825"/>
      <c r="H117" s="825"/>
      <c r="I117" s="825"/>
      <c r="J117" s="865"/>
      <c r="K117" s="825"/>
      <c r="L117" s="825"/>
      <c r="M117" s="825"/>
      <c r="N117" s="825"/>
      <c r="O117" s="825"/>
      <c r="P117" s="851"/>
      <c r="Q117" s="851"/>
      <c r="R117" s="851"/>
      <c r="S117" s="851"/>
      <c r="T117" s="851"/>
      <c r="U117" s="851"/>
      <c r="V117" s="851"/>
      <c r="W117" s="851"/>
      <c r="X117" s="851"/>
      <c r="Y117" s="851"/>
      <c r="Z117" s="851"/>
      <c r="AA117" s="851"/>
      <c r="AB117" s="851"/>
      <c r="AC117" s="651"/>
      <c r="AD117" s="866"/>
    </row>
    <row r="118" spans="1:30" s="399" customFormat="1" ht="18" customHeight="1">
      <c r="A118" s="844"/>
      <c r="B118" s="2610" t="s">
        <v>444</v>
      </c>
      <c r="C118" s="2611"/>
      <c r="D118" s="2611"/>
      <c r="E118" s="2612"/>
      <c r="F118" s="836"/>
      <c r="G118" s="2619" t="s">
        <v>1155</v>
      </c>
      <c r="H118" s="2620"/>
      <c r="I118" s="2620"/>
      <c r="J118" s="2620"/>
      <c r="K118" s="2620"/>
      <c r="L118" s="2620"/>
      <c r="M118" s="2620"/>
      <c r="N118" s="2621"/>
      <c r="O118" s="2628"/>
      <c r="P118" s="2629"/>
      <c r="Q118" s="2629"/>
      <c r="R118" s="2632" t="s">
        <v>197</v>
      </c>
      <c r="S118" s="2629"/>
      <c r="T118" s="2632" t="s">
        <v>198</v>
      </c>
      <c r="U118" s="2632" t="s">
        <v>440</v>
      </c>
      <c r="V118" s="2632"/>
      <c r="W118" s="2634"/>
      <c r="X118" s="2636" t="s">
        <v>441</v>
      </c>
      <c r="Y118" s="2634"/>
      <c r="Z118" s="2638"/>
      <c r="AA118" s="2638"/>
      <c r="AB118" s="2638"/>
      <c r="AC118" s="2638"/>
      <c r="AD118" s="2639"/>
    </row>
    <row r="119" spans="1:30" s="399" customFormat="1" ht="17.25">
      <c r="A119" s="844"/>
      <c r="B119" s="2613"/>
      <c r="C119" s="2614"/>
      <c r="D119" s="2614"/>
      <c r="E119" s="2615"/>
      <c r="F119" s="2642"/>
      <c r="G119" s="2622"/>
      <c r="H119" s="2623"/>
      <c r="I119" s="2623"/>
      <c r="J119" s="2623"/>
      <c r="K119" s="2623"/>
      <c r="L119" s="2623"/>
      <c r="M119" s="2623"/>
      <c r="N119" s="2624"/>
      <c r="O119" s="2630"/>
      <c r="P119" s="2631"/>
      <c r="Q119" s="2631"/>
      <c r="R119" s="2633"/>
      <c r="S119" s="2631"/>
      <c r="T119" s="2633"/>
      <c r="U119" s="2633"/>
      <c r="V119" s="2633"/>
      <c r="W119" s="2635"/>
      <c r="X119" s="2637"/>
      <c r="Y119" s="2635"/>
      <c r="Z119" s="2640"/>
      <c r="AA119" s="2640"/>
      <c r="AB119" s="2640"/>
      <c r="AC119" s="2640"/>
      <c r="AD119" s="2641"/>
    </row>
    <row r="120" spans="1:30" s="399" customFormat="1" ht="17.25">
      <c r="A120" s="844"/>
      <c r="B120" s="2613"/>
      <c r="C120" s="2614"/>
      <c r="D120" s="2614"/>
      <c r="E120" s="2615"/>
      <c r="F120" s="2643"/>
      <c r="G120" s="2622"/>
      <c r="H120" s="2623"/>
      <c r="I120" s="2623"/>
      <c r="J120" s="2623"/>
      <c r="K120" s="2623"/>
      <c r="L120" s="2623"/>
      <c r="M120" s="2623"/>
      <c r="N120" s="2624"/>
      <c r="O120" s="2642"/>
      <c r="P120" s="2645" t="s">
        <v>446</v>
      </c>
      <c r="Q120" s="2646"/>
      <c r="R120" s="2647"/>
      <c r="S120" s="2651" t="s">
        <v>480</v>
      </c>
      <c r="T120" s="2652"/>
      <c r="U120" s="2653"/>
      <c r="V120" s="2657"/>
      <c r="W120" s="2658"/>
      <c r="X120" s="2658"/>
      <c r="Y120" s="2652" t="s">
        <v>197</v>
      </c>
      <c r="Z120" s="2658"/>
      <c r="AA120" s="2652" t="s">
        <v>198</v>
      </c>
      <c r="AB120" s="2658"/>
      <c r="AC120" s="2652" t="s">
        <v>199</v>
      </c>
      <c r="AD120" s="2608"/>
    </row>
    <row r="121" spans="1:30" s="399" customFormat="1" ht="18" thickBot="1">
      <c r="A121" s="868"/>
      <c r="B121" s="2616"/>
      <c r="C121" s="2617"/>
      <c r="D121" s="2617"/>
      <c r="E121" s="2618"/>
      <c r="F121" s="417"/>
      <c r="G121" s="2625"/>
      <c r="H121" s="2626"/>
      <c r="I121" s="2626"/>
      <c r="J121" s="2626"/>
      <c r="K121" s="2626"/>
      <c r="L121" s="2626"/>
      <c r="M121" s="2626"/>
      <c r="N121" s="2627"/>
      <c r="O121" s="2644"/>
      <c r="P121" s="2648"/>
      <c r="Q121" s="2649"/>
      <c r="R121" s="2650"/>
      <c r="S121" s="2654"/>
      <c r="T121" s="2655"/>
      <c r="U121" s="2656"/>
      <c r="V121" s="2659"/>
      <c r="W121" s="2660"/>
      <c r="X121" s="2660"/>
      <c r="Y121" s="2655"/>
      <c r="Z121" s="2660"/>
      <c r="AA121" s="2655"/>
      <c r="AB121" s="2660"/>
      <c r="AC121" s="2655"/>
      <c r="AD121" s="2609"/>
    </row>
    <row r="122" spans="1:30" ht="17.25">
      <c r="A122" s="420"/>
    </row>
    <row r="123" spans="1:30" ht="17.25">
      <c r="A123" s="421" t="s">
        <v>464</v>
      </c>
    </row>
    <row r="124" spans="1:30" ht="17.25">
      <c r="A124" s="420" t="s">
        <v>465</v>
      </c>
    </row>
  </sheetData>
  <mergeCells count="491">
    <mergeCell ref="Z10:AD11"/>
    <mergeCell ref="A2:AD2"/>
    <mergeCell ref="A4:D4"/>
    <mergeCell ref="E4:K4"/>
    <mergeCell ref="L4:O4"/>
    <mergeCell ref="P4:U4"/>
    <mergeCell ref="V4:W4"/>
    <mergeCell ref="X4:AD4"/>
    <mergeCell ref="B7:E8"/>
    <mergeCell ref="F7:J7"/>
    <mergeCell ref="K7:AD7"/>
    <mergeCell ref="F8:J8"/>
    <mergeCell ref="K8:AD8"/>
    <mergeCell ref="C11:C12"/>
    <mergeCell ref="O12:O13"/>
    <mergeCell ref="P12:R13"/>
    <mergeCell ref="S12:U13"/>
    <mergeCell ref="V12:W13"/>
    <mergeCell ref="X12:X13"/>
    <mergeCell ref="D14:N15"/>
    <mergeCell ref="O14:P14"/>
    <mergeCell ref="U14:W14"/>
    <mergeCell ref="X14:Y14"/>
    <mergeCell ref="D10:N13"/>
    <mergeCell ref="O10:P11"/>
    <mergeCell ref="Q10:Q11"/>
    <mergeCell ref="R10:R11"/>
    <mergeCell ref="S10:S11"/>
    <mergeCell ref="T10:T11"/>
    <mergeCell ref="U10:W11"/>
    <mergeCell ref="X10:Y11"/>
    <mergeCell ref="Z14:AD14"/>
    <mergeCell ref="P15:R15"/>
    <mergeCell ref="S15:U15"/>
    <mergeCell ref="V15:W15"/>
    <mergeCell ref="Y12:Y13"/>
    <mergeCell ref="Z12:Z13"/>
    <mergeCell ref="AA12:AA13"/>
    <mergeCell ref="AB12:AB13"/>
    <mergeCell ref="AC12:AC13"/>
    <mergeCell ref="AD12:AD13"/>
    <mergeCell ref="C18:C19"/>
    <mergeCell ref="O19:O20"/>
    <mergeCell ref="P19:R20"/>
    <mergeCell ref="S19:U20"/>
    <mergeCell ref="V19:W20"/>
    <mergeCell ref="X19:X20"/>
    <mergeCell ref="E16:N16"/>
    <mergeCell ref="D17:N20"/>
    <mergeCell ref="O17:P18"/>
    <mergeCell ref="Q17:Q18"/>
    <mergeCell ref="R17:R18"/>
    <mergeCell ref="S17:S18"/>
    <mergeCell ref="Y19:Y20"/>
    <mergeCell ref="Z19:Z20"/>
    <mergeCell ref="AA19:AA20"/>
    <mergeCell ref="AB19:AB20"/>
    <mergeCell ref="AC19:AC20"/>
    <mergeCell ref="AD19:AD20"/>
    <mergeCell ref="T17:T18"/>
    <mergeCell ref="U17:W18"/>
    <mergeCell ref="X17:Y18"/>
    <mergeCell ref="Z17:AD18"/>
    <mergeCell ref="B21:E21"/>
    <mergeCell ref="G21:M21"/>
    <mergeCell ref="O21:U21"/>
    <mergeCell ref="V21:W21"/>
    <mergeCell ref="X21:AD21"/>
    <mergeCell ref="D23:N26"/>
    <mergeCell ref="O23:P24"/>
    <mergeCell ref="Q23:Q24"/>
    <mergeCell ref="R23:R24"/>
    <mergeCell ref="S23:S24"/>
    <mergeCell ref="T23:T24"/>
    <mergeCell ref="U23:W24"/>
    <mergeCell ref="X23:Y24"/>
    <mergeCell ref="Z23:AD24"/>
    <mergeCell ref="C24:C25"/>
    <mergeCell ref="O25:O26"/>
    <mergeCell ref="P25:R26"/>
    <mergeCell ref="S25:U26"/>
    <mergeCell ref="V25:W26"/>
    <mergeCell ref="X25:X26"/>
    <mergeCell ref="D27:N28"/>
    <mergeCell ref="O27:P27"/>
    <mergeCell ref="U27:W27"/>
    <mergeCell ref="X27:Y27"/>
    <mergeCell ref="Z27:AD27"/>
    <mergeCell ref="P28:R28"/>
    <mergeCell ref="S28:U28"/>
    <mergeCell ref="V28:W28"/>
    <mergeCell ref="Y25:Y26"/>
    <mergeCell ref="Z25:Z26"/>
    <mergeCell ref="AA25:AA26"/>
    <mergeCell ref="AB25:AB26"/>
    <mergeCell ref="AC25:AC26"/>
    <mergeCell ref="AD25:AD26"/>
    <mergeCell ref="C31:C32"/>
    <mergeCell ref="O32:O33"/>
    <mergeCell ref="P32:R33"/>
    <mergeCell ref="S32:U33"/>
    <mergeCell ref="V32:W33"/>
    <mergeCell ref="X32:X33"/>
    <mergeCell ref="E29:N29"/>
    <mergeCell ref="D30:N33"/>
    <mergeCell ref="O30:P31"/>
    <mergeCell ref="Q30:Q31"/>
    <mergeCell ref="R30:R31"/>
    <mergeCell ref="S30:S31"/>
    <mergeCell ref="Y32:Y33"/>
    <mergeCell ref="Z32:Z33"/>
    <mergeCell ref="AA32:AA33"/>
    <mergeCell ref="AB32:AB33"/>
    <mergeCell ref="AC32:AC33"/>
    <mergeCell ref="AD32:AD33"/>
    <mergeCell ref="T30:T31"/>
    <mergeCell ref="U30:W31"/>
    <mergeCell ref="X30:Y31"/>
    <mergeCell ref="Z30:AD31"/>
    <mergeCell ref="A34:Q34"/>
    <mergeCell ref="B35:E42"/>
    <mergeCell ref="G35:N38"/>
    <mergeCell ref="O35:P36"/>
    <mergeCell ref="Q35:Q36"/>
    <mergeCell ref="R35:R36"/>
    <mergeCell ref="F40:F41"/>
    <mergeCell ref="O41:O42"/>
    <mergeCell ref="P41:R42"/>
    <mergeCell ref="G39:N42"/>
    <mergeCell ref="O39:P40"/>
    <mergeCell ref="Q39:Q40"/>
    <mergeCell ref="R39:R40"/>
    <mergeCell ref="S35:S36"/>
    <mergeCell ref="T35:T36"/>
    <mergeCell ref="U35:W36"/>
    <mergeCell ref="X35:Y36"/>
    <mergeCell ref="Z35:AD36"/>
    <mergeCell ref="F36:F37"/>
    <mergeCell ref="O37:O38"/>
    <mergeCell ref="P37:R38"/>
    <mergeCell ref="S37:U38"/>
    <mergeCell ref="V37:W38"/>
    <mergeCell ref="AD37:AD38"/>
    <mergeCell ref="S39:S40"/>
    <mergeCell ref="T39:T40"/>
    <mergeCell ref="U39:W40"/>
    <mergeCell ref="X39:Y40"/>
    <mergeCell ref="Z39:AD40"/>
    <mergeCell ref="X37:X38"/>
    <mergeCell ref="Y37:Y38"/>
    <mergeCell ref="Z37:Z38"/>
    <mergeCell ref="AA37:AA38"/>
    <mergeCell ref="AB37:AB38"/>
    <mergeCell ref="AC37:AC38"/>
    <mergeCell ref="B44:E50"/>
    <mergeCell ref="F44:F45"/>
    <mergeCell ref="G44:N45"/>
    <mergeCell ref="O44:P45"/>
    <mergeCell ref="Q44:Q45"/>
    <mergeCell ref="R44:R45"/>
    <mergeCell ref="S44:S45"/>
    <mergeCell ref="S41:U42"/>
    <mergeCell ref="V41:W42"/>
    <mergeCell ref="T44:T45"/>
    <mergeCell ref="U44:W45"/>
    <mergeCell ref="T48:T49"/>
    <mergeCell ref="U48:W49"/>
    <mergeCell ref="X44:Y45"/>
    <mergeCell ref="Z44:AD45"/>
    <mergeCell ref="G46:I47"/>
    <mergeCell ref="J46:Q47"/>
    <mergeCell ref="R46:T47"/>
    <mergeCell ref="U46:AD47"/>
    <mergeCell ref="AB41:AB42"/>
    <mergeCell ref="AC41:AC42"/>
    <mergeCell ref="AD41:AD42"/>
    <mergeCell ref="X41:X42"/>
    <mergeCell ref="Y41:Y42"/>
    <mergeCell ref="Z41:Z42"/>
    <mergeCell ref="AA41:AA42"/>
    <mergeCell ref="X48:Y49"/>
    <mergeCell ref="Z48:AD49"/>
    <mergeCell ref="I50:J50"/>
    <mergeCell ref="K50:M50"/>
    <mergeCell ref="U50:V50"/>
    <mergeCell ref="F48:F49"/>
    <mergeCell ref="G48:N49"/>
    <mergeCell ref="O48:P49"/>
    <mergeCell ref="Q48:Q49"/>
    <mergeCell ref="R48:R49"/>
    <mergeCell ref="S48:S49"/>
    <mergeCell ref="F53:F54"/>
    <mergeCell ref="O54:O55"/>
    <mergeCell ref="P54:R55"/>
    <mergeCell ref="S54:U55"/>
    <mergeCell ref="V54:W55"/>
    <mergeCell ref="X54:X55"/>
    <mergeCell ref="B52:E55"/>
    <mergeCell ref="G52:N55"/>
    <mergeCell ref="O52:P53"/>
    <mergeCell ref="Q52:Q53"/>
    <mergeCell ref="R52:R53"/>
    <mergeCell ref="S52:S53"/>
    <mergeCell ref="Y54:Y55"/>
    <mergeCell ref="Z54:Z55"/>
    <mergeCell ref="AA54:AA55"/>
    <mergeCell ref="AB54:AB55"/>
    <mergeCell ref="AC54:AC55"/>
    <mergeCell ref="AD54:AD55"/>
    <mergeCell ref="T52:T53"/>
    <mergeCell ref="U52:W53"/>
    <mergeCell ref="X52:Y53"/>
    <mergeCell ref="Z52:AD53"/>
    <mergeCell ref="F58:F59"/>
    <mergeCell ref="O59:O60"/>
    <mergeCell ref="P59:R60"/>
    <mergeCell ref="S59:U60"/>
    <mergeCell ref="V59:W60"/>
    <mergeCell ref="X59:X60"/>
    <mergeCell ref="B57:E60"/>
    <mergeCell ref="G57:N60"/>
    <mergeCell ref="O57:P58"/>
    <mergeCell ref="Q57:Q58"/>
    <mergeCell ref="R57:R58"/>
    <mergeCell ref="S57:S58"/>
    <mergeCell ref="Y59:Y60"/>
    <mergeCell ref="Z59:Z60"/>
    <mergeCell ref="AA59:AA60"/>
    <mergeCell ref="AB59:AB60"/>
    <mergeCell ref="AC59:AC60"/>
    <mergeCell ref="AD59:AD60"/>
    <mergeCell ref="T57:T58"/>
    <mergeCell ref="U57:W58"/>
    <mergeCell ref="X57:Y58"/>
    <mergeCell ref="Z57:AD58"/>
    <mergeCell ref="F65:F66"/>
    <mergeCell ref="O66:O67"/>
    <mergeCell ref="P66:R67"/>
    <mergeCell ref="S66:U67"/>
    <mergeCell ref="V66:W67"/>
    <mergeCell ref="X66:X67"/>
    <mergeCell ref="B62:E62"/>
    <mergeCell ref="F62:AD62"/>
    <mergeCell ref="B63:E63"/>
    <mergeCell ref="F63:AD63"/>
    <mergeCell ref="B64:E67"/>
    <mergeCell ref="G64:N67"/>
    <mergeCell ref="O64:P65"/>
    <mergeCell ref="Q64:Q65"/>
    <mergeCell ref="R64:R65"/>
    <mergeCell ref="S64:S65"/>
    <mergeCell ref="Y66:Y67"/>
    <mergeCell ref="Z66:Z67"/>
    <mergeCell ref="AA66:AA67"/>
    <mergeCell ref="AB66:AB67"/>
    <mergeCell ref="AC66:AC67"/>
    <mergeCell ref="AD66:AD67"/>
    <mergeCell ref="T64:T65"/>
    <mergeCell ref="U64:W65"/>
    <mergeCell ref="X64:Y65"/>
    <mergeCell ref="Z64:AD65"/>
    <mergeCell ref="F70:F71"/>
    <mergeCell ref="O71:O72"/>
    <mergeCell ref="P71:R72"/>
    <mergeCell ref="S71:U72"/>
    <mergeCell ref="V71:W72"/>
    <mergeCell ref="X71:X72"/>
    <mergeCell ref="B69:E72"/>
    <mergeCell ref="G69:N72"/>
    <mergeCell ref="O69:P70"/>
    <mergeCell ref="Q69:Q70"/>
    <mergeCell ref="R69:R70"/>
    <mergeCell ref="S69:S70"/>
    <mergeCell ref="Y71:Y72"/>
    <mergeCell ref="Z71:Z72"/>
    <mergeCell ref="AA71:AA72"/>
    <mergeCell ref="AB71:AB72"/>
    <mergeCell ref="AC71:AC72"/>
    <mergeCell ref="AD71:AD72"/>
    <mergeCell ref="T69:T70"/>
    <mergeCell ref="U69:W70"/>
    <mergeCell ref="X69:Y70"/>
    <mergeCell ref="Z69:AD70"/>
    <mergeCell ref="F75:F76"/>
    <mergeCell ref="O76:O77"/>
    <mergeCell ref="P76:R77"/>
    <mergeCell ref="S76:U77"/>
    <mergeCell ref="V76:W77"/>
    <mergeCell ref="AD76:AD77"/>
    <mergeCell ref="A73:O73"/>
    <mergeCell ref="B74:E81"/>
    <mergeCell ref="G74:N77"/>
    <mergeCell ref="O74:P75"/>
    <mergeCell ref="Q74:Q75"/>
    <mergeCell ref="R74:R75"/>
    <mergeCell ref="F79:F80"/>
    <mergeCell ref="O80:O81"/>
    <mergeCell ref="P80:R81"/>
    <mergeCell ref="G78:N81"/>
    <mergeCell ref="O78:P79"/>
    <mergeCell ref="Q78:Q79"/>
    <mergeCell ref="R78:R79"/>
    <mergeCell ref="X76:X77"/>
    <mergeCell ref="Y76:Y77"/>
    <mergeCell ref="Z76:Z77"/>
    <mergeCell ref="AA76:AA77"/>
    <mergeCell ref="AB76:AB77"/>
    <mergeCell ref="AC76:AC77"/>
    <mergeCell ref="S74:S75"/>
    <mergeCell ref="T74:T75"/>
    <mergeCell ref="U74:W75"/>
    <mergeCell ref="X74:Y75"/>
    <mergeCell ref="Z74:AD75"/>
    <mergeCell ref="S84:U84"/>
    <mergeCell ref="V84:W84"/>
    <mergeCell ref="X87:Y87"/>
    <mergeCell ref="Z87:AD87"/>
    <mergeCell ref="S80:U81"/>
    <mergeCell ref="V80:W81"/>
    <mergeCell ref="X80:X81"/>
    <mergeCell ref="Y80:Y81"/>
    <mergeCell ref="Z80:Z81"/>
    <mergeCell ref="AA80:AA81"/>
    <mergeCell ref="Z83:AD83"/>
    <mergeCell ref="S78:S79"/>
    <mergeCell ref="T78:T79"/>
    <mergeCell ref="U78:W79"/>
    <mergeCell ref="X78:Y79"/>
    <mergeCell ref="Z78:AD79"/>
    <mergeCell ref="AB80:AB81"/>
    <mergeCell ref="AC80:AC81"/>
    <mergeCell ref="AD80:AD81"/>
    <mergeCell ref="G83:I88"/>
    <mergeCell ref="J83:J88"/>
    <mergeCell ref="K83:N84"/>
    <mergeCell ref="O83:P83"/>
    <mergeCell ref="U83:W83"/>
    <mergeCell ref="X83:Y83"/>
    <mergeCell ref="P84:R84"/>
    <mergeCell ref="AD92:AD96"/>
    <mergeCell ref="P86:R86"/>
    <mergeCell ref="B83:E88"/>
    <mergeCell ref="Z90:AD91"/>
    <mergeCell ref="Q90:Q91"/>
    <mergeCell ref="R90:R91"/>
    <mergeCell ref="S90:S91"/>
    <mergeCell ref="T90:T91"/>
    <mergeCell ref="U90:W91"/>
    <mergeCell ref="X90:Y91"/>
    <mergeCell ref="V88:W88"/>
    <mergeCell ref="F85:F86"/>
    <mergeCell ref="K85:N86"/>
    <mergeCell ref="O85:P85"/>
    <mergeCell ref="U85:W85"/>
    <mergeCell ref="X85:Y85"/>
    <mergeCell ref="Z85:AD85"/>
    <mergeCell ref="S86:U86"/>
    <mergeCell ref="V86:W86"/>
    <mergeCell ref="K87:N88"/>
    <mergeCell ref="O87:P87"/>
    <mergeCell ref="U87:W87"/>
    <mergeCell ref="P88:R88"/>
    <mergeCell ref="S88:U88"/>
    <mergeCell ref="B98:E101"/>
    <mergeCell ref="G98:N101"/>
    <mergeCell ref="O98:P99"/>
    <mergeCell ref="Q98:Q99"/>
    <mergeCell ref="R98:R99"/>
    <mergeCell ref="S98:S99"/>
    <mergeCell ref="T98:T99"/>
    <mergeCell ref="AD100:AD101"/>
    <mergeCell ref="B90:E96"/>
    <mergeCell ref="G90:I96"/>
    <mergeCell ref="J90:J96"/>
    <mergeCell ref="K90:N96"/>
    <mergeCell ref="O90:P91"/>
    <mergeCell ref="F92:F94"/>
    <mergeCell ref="O92:O96"/>
    <mergeCell ref="P92:R96"/>
    <mergeCell ref="S92:U96"/>
    <mergeCell ref="V92:W96"/>
    <mergeCell ref="X92:X96"/>
    <mergeCell ref="Y92:Y96"/>
    <mergeCell ref="Z92:Z96"/>
    <mergeCell ref="AA92:AA96"/>
    <mergeCell ref="AB92:AB96"/>
    <mergeCell ref="AC92:AC96"/>
    <mergeCell ref="B103:E106"/>
    <mergeCell ref="G103:N106"/>
    <mergeCell ref="O103:P104"/>
    <mergeCell ref="Q103:Q104"/>
    <mergeCell ref="R103:R104"/>
    <mergeCell ref="U98:W99"/>
    <mergeCell ref="X98:Y99"/>
    <mergeCell ref="Z98:AD99"/>
    <mergeCell ref="F99:F100"/>
    <mergeCell ref="O100:O101"/>
    <mergeCell ref="P100:R101"/>
    <mergeCell ref="S100:U101"/>
    <mergeCell ref="V100:W101"/>
    <mergeCell ref="X100:X101"/>
    <mergeCell ref="Y100:Y101"/>
    <mergeCell ref="F104:F105"/>
    <mergeCell ref="O105:O106"/>
    <mergeCell ref="P105:R106"/>
    <mergeCell ref="S105:U106"/>
    <mergeCell ref="V105:W106"/>
    <mergeCell ref="Z100:Z101"/>
    <mergeCell ref="AA100:AA101"/>
    <mergeCell ref="AB100:AB101"/>
    <mergeCell ref="AC100:AC101"/>
    <mergeCell ref="AD105:AD106"/>
    <mergeCell ref="X105:X106"/>
    <mergeCell ref="Y105:Y106"/>
    <mergeCell ref="Z105:Z106"/>
    <mergeCell ref="AA105:AA106"/>
    <mergeCell ref="AB105:AB106"/>
    <mergeCell ref="AC105:AC106"/>
    <mergeCell ref="S103:S104"/>
    <mergeCell ref="T103:T104"/>
    <mergeCell ref="U103:W104"/>
    <mergeCell ref="X103:Y104"/>
    <mergeCell ref="Z103:AD104"/>
    <mergeCell ref="X108:Y109"/>
    <mergeCell ref="Z108:AD109"/>
    <mergeCell ref="F109:F110"/>
    <mergeCell ref="O110:O111"/>
    <mergeCell ref="P110:R111"/>
    <mergeCell ref="S110:U111"/>
    <mergeCell ref="V110:W111"/>
    <mergeCell ref="X110:X111"/>
    <mergeCell ref="Y110:Y111"/>
    <mergeCell ref="G108:N111"/>
    <mergeCell ref="O108:P109"/>
    <mergeCell ref="Q108:Q109"/>
    <mergeCell ref="R108:R109"/>
    <mergeCell ref="S108:S109"/>
    <mergeCell ref="T108:T109"/>
    <mergeCell ref="Z110:Z111"/>
    <mergeCell ref="AA110:AA111"/>
    <mergeCell ref="AB110:AB111"/>
    <mergeCell ref="AC110:AC111"/>
    <mergeCell ref="AD110:AD111"/>
    <mergeCell ref="G113:I116"/>
    <mergeCell ref="J113:J116"/>
    <mergeCell ref="K113:N116"/>
    <mergeCell ref="O113:P114"/>
    <mergeCell ref="B108:E111"/>
    <mergeCell ref="Z113:AD114"/>
    <mergeCell ref="F114:F115"/>
    <mergeCell ref="O115:O116"/>
    <mergeCell ref="P115:R116"/>
    <mergeCell ref="S115:U116"/>
    <mergeCell ref="V115:W116"/>
    <mergeCell ref="X115:X116"/>
    <mergeCell ref="Y115:Y116"/>
    <mergeCell ref="Z115:Z116"/>
    <mergeCell ref="AA115:AA116"/>
    <mergeCell ref="Q113:Q114"/>
    <mergeCell ref="R113:R114"/>
    <mergeCell ref="S113:S114"/>
    <mergeCell ref="T113:T114"/>
    <mergeCell ref="U113:W114"/>
    <mergeCell ref="X113:Y114"/>
    <mergeCell ref="AB115:AB116"/>
    <mergeCell ref="AC115:AC116"/>
    <mergeCell ref="U108:W109"/>
    <mergeCell ref="AD115:AD116"/>
    <mergeCell ref="B118:E121"/>
    <mergeCell ref="G118:N121"/>
    <mergeCell ref="O118:P119"/>
    <mergeCell ref="Q118:Q119"/>
    <mergeCell ref="R118:R119"/>
    <mergeCell ref="S118:S119"/>
    <mergeCell ref="T118:T119"/>
    <mergeCell ref="U118:W119"/>
    <mergeCell ref="X118:Y119"/>
    <mergeCell ref="Z118:AD119"/>
    <mergeCell ref="F119:F120"/>
    <mergeCell ref="O120:O121"/>
    <mergeCell ref="P120:R121"/>
    <mergeCell ref="S120:U121"/>
    <mergeCell ref="V120:W121"/>
    <mergeCell ref="X120:X121"/>
    <mergeCell ref="Y120:Y121"/>
    <mergeCell ref="Z120:Z121"/>
    <mergeCell ref="AA120:AA121"/>
    <mergeCell ref="AB120:AB121"/>
    <mergeCell ref="AC120:AC121"/>
    <mergeCell ref="AD120:AD121"/>
    <mergeCell ref="B113:E116"/>
  </mergeCells>
  <phoneticPr fontId="11"/>
  <conditionalFormatting sqref="F21 N21">
    <cfRule type="cellIs" dxfId="105" priority="131" stopIfTrue="1" operator="equal">
      <formula>IF($F$21:$N$21,"✓")</formula>
    </cfRule>
  </conditionalFormatting>
  <conditionalFormatting sqref="F36:F37">
    <cfRule type="cellIs" dxfId="104" priority="125" stopIfTrue="1" operator="equal">
      <formula>""</formula>
    </cfRule>
  </conditionalFormatting>
  <conditionalFormatting sqref="F40:F41">
    <cfRule type="cellIs" dxfId="103" priority="119" stopIfTrue="1" operator="equal">
      <formula>""</formula>
    </cfRule>
  </conditionalFormatting>
  <conditionalFormatting sqref="F44">
    <cfRule type="cellIs" dxfId="102" priority="129" stopIfTrue="1" operator="equal">
      <formula>""</formula>
    </cfRule>
  </conditionalFormatting>
  <conditionalFormatting sqref="F48">
    <cfRule type="cellIs" dxfId="101" priority="127" stopIfTrue="1" operator="equal">
      <formula>""</formula>
    </cfRule>
  </conditionalFormatting>
  <conditionalFormatting sqref="F85">
    <cfRule type="cellIs" dxfId="100" priority="112" stopIfTrue="1" operator="equal">
      <formula>""</formula>
    </cfRule>
  </conditionalFormatting>
  <conditionalFormatting sqref="J46:R47 U46:AD47 N50 P50 W50 Y50 AA50">
    <cfRule type="cellIs" dxfId="99" priority="130" stopIfTrue="1" operator="equal">
      <formula>""</formula>
    </cfRule>
  </conditionalFormatting>
  <conditionalFormatting sqref="K83 Q83">
    <cfRule type="cellIs" dxfId="98" priority="122" stopIfTrue="1" operator="equal">
      <formula>""</formula>
    </cfRule>
  </conditionalFormatting>
  <conditionalFormatting sqref="K85 Q85">
    <cfRule type="cellIs" dxfId="97" priority="121" stopIfTrue="1" operator="equal">
      <formula>""</formula>
    </cfRule>
  </conditionalFormatting>
  <conditionalFormatting sqref="K90">
    <cfRule type="cellIs" dxfId="96" priority="86" stopIfTrue="1" operator="equal">
      <formula>""</formula>
    </cfRule>
  </conditionalFormatting>
  <conditionalFormatting sqref="K113">
    <cfRule type="cellIs" dxfId="95" priority="99" stopIfTrue="1" operator="equal">
      <formula>""</formula>
    </cfRule>
  </conditionalFormatting>
  <conditionalFormatting sqref="K50:M50">
    <cfRule type="cellIs" dxfId="94" priority="67" operator="equal">
      <formula>""</formula>
    </cfRule>
  </conditionalFormatting>
  <conditionalFormatting sqref="O48 Q48:S48 U48 X48 Z48">
    <cfRule type="cellIs" dxfId="93" priority="126" stopIfTrue="1" operator="equal">
      <formula>""</formula>
    </cfRule>
  </conditionalFormatting>
  <conditionalFormatting sqref="O83:O88">
    <cfRule type="cellIs" dxfId="92" priority="113" stopIfTrue="1" operator="equal">
      <formula>""</formula>
    </cfRule>
  </conditionalFormatting>
  <conditionalFormatting sqref="O10:P11">
    <cfRule type="cellIs" dxfId="91" priority="85" operator="equal">
      <formula>""</formula>
    </cfRule>
  </conditionalFormatting>
  <conditionalFormatting sqref="O14:P14">
    <cfRule type="cellIs" dxfId="90" priority="83" operator="equal">
      <formula>""</formula>
    </cfRule>
  </conditionalFormatting>
  <conditionalFormatting sqref="O17:P18">
    <cfRule type="cellIs" dxfId="89" priority="81" operator="equal">
      <formula>""</formula>
    </cfRule>
  </conditionalFormatting>
  <conditionalFormatting sqref="O23:P24">
    <cfRule type="cellIs" dxfId="88" priority="79" operator="equal">
      <formula>""</formula>
    </cfRule>
  </conditionalFormatting>
  <conditionalFormatting sqref="O27:P27">
    <cfRule type="cellIs" dxfId="87" priority="77" operator="equal">
      <formula>""</formula>
    </cfRule>
  </conditionalFormatting>
  <conditionalFormatting sqref="O30:P31">
    <cfRule type="cellIs" dxfId="86" priority="75" operator="equal">
      <formula>""</formula>
    </cfRule>
  </conditionalFormatting>
  <conditionalFormatting sqref="O35:P36">
    <cfRule type="cellIs" dxfId="85" priority="17" operator="equal">
      <formula>""</formula>
    </cfRule>
  </conditionalFormatting>
  <conditionalFormatting sqref="O39:P40">
    <cfRule type="cellIs" dxfId="84" priority="13" operator="equal">
      <formula>""</formula>
    </cfRule>
  </conditionalFormatting>
  <conditionalFormatting sqref="O44:P45">
    <cfRule type="cellIs" dxfId="83" priority="9" operator="equal">
      <formula>""</formula>
    </cfRule>
  </conditionalFormatting>
  <conditionalFormatting sqref="O48:P49">
    <cfRule type="cellIs" dxfId="82" priority="68" operator="equal">
      <formula>""</formula>
    </cfRule>
  </conditionalFormatting>
  <conditionalFormatting sqref="O52:P53">
    <cfRule type="cellIs" dxfId="81" priority="6" operator="equal">
      <formula>""</formula>
    </cfRule>
  </conditionalFormatting>
  <conditionalFormatting sqref="O57:P58">
    <cfRule type="cellIs" dxfId="80" priority="2" operator="equal">
      <formula>""</formula>
    </cfRule>
  </conditionalFormatting>
  <conditionalFormatting sqref="O64:P65">
    <cfRule type="cellIs" dxfId="79" priority="61" operator="equal">
      <formula>""</formula>
    </cfRule>
  </conditionalFormatting>
  <conditionalFormatting sqref="O69:P70">
    <cfRule type="cellIs" dxfId="78" priority="30" operator="equal">
      <formula>""</formula>
    </cfRule>
  </conditionalFormatting>
  <conditionalFormatting sqref="O74:P75">
    <cfRule type="cellIs" dxfId="77" priority="58" operator="equal">
      <formula>""</formula>
    </cfRule>
  </conditionalFormatting>
  <conditionalFormatting sqref="O78:P79">
    <cfRule type="cellIs" dxfId="76" priority="57" operator="equal">
      <formula>""</formula>
    </cfRule>
  </conditionalFormatting>
  <conditionalFormatting sqref="O90:P91">
    <cfRule type="cellIs" dxfId="75" priority="52" operator="equal">
      <formula>""</formula>
    </cfRule>
  </conditionalFormatting>
  <conditionalFormatting sqref="O98:P99">
    <cfRule type="cellIs" dxfId="74" priority="50" operator="equal">
      <formula>""</formula>
    </cfRule>
  </conditionalFormatting>
  <conditionalFormatting sqref="O103:P104">
    <cfRule type="cellIs" dxfId="73" priority="48" operator="equal">
      <formula>""</formula>
    </cfRule>
  </conditionalFormatting>
  <conditionalFormatting sqref="O108:P109">
    <cfRule type="cellIs" dxfId="72" priority="44" operator="equal">
      <formula>""</formula>
    </cfRule>
  </conditionalFormatting>
  <conditionalFormatting sqref="O113:P114">
    <cfRule type="cellIs" dxfId="71" priority="42" operator="equal">
      <formula>""</formula>
    </cfRule>
  </conditionalFormatting>
  <conditionalFormatting sqref="O118:P119">
    <cfRule type="cellIs" dxfId="70" priority="40"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F53:F54 F58:F59 F62:AD63 Q64:Q65 S64:S65 F65:F66 O66:O67 X66:X67 Z66:Z67 AB66:AB67 K87 Q87">
    <cfRule type="cellIs" dxfId="69" priority="132" stopIfTrue="1" operator="equal">
      <formula>""</formula>
    </cfRule>
  </conditionalFormatting>
  <conditionalFormatting sqref="Q35:Q36 S35:S36 O37:O38 X37:X38 Z37:Z38 AB37:AB38">
    <cfRule type="cellIs" dxfId="68" priority="19" stopIfTrue="1" operator="equal">
      <formula>""</formula>
    </cfRule>
  </conditionalFormatting>
  <conditionalFormatting sqref="Q39:Q40 S39:S40 O41:O42 X41:X42 Z41:Z42 AB41:AB42">
    <cfRule type="cellIs" dxfId="67" priority="15" stopIfTrue="1" operator="equal">
      <formula>""</formula>
    </cfRule>
  </conditionalFormatting>
  <conditionalFormatting sqref="Q44:Q45 S44:S45">
    <cfRule type="cellIs" dxfId="66" priority="11" stopIfTrue="1" operator="equal">
      <formula>""</formula>
    </cfRule>
  </conditionalFormatting>
  <conditionalFormatting sqref="Q52:Q53 S52:S53 O54:O55 X54:X55 Z54:Z55 AB54:AB55">
    <cfRule type="cellIs" dxfId="65" priority="8" stopIfTrue="1" operator="equal">
      <formula>""</formula>
    </cfRule>
  </conditionalFormatting>
  <conditionalFormatting sqref="Q57:Q58 S57:S58 O59:O60 X59:X60 Z59:Z60 AB59:AB60">
    <cfRule type="cellIs" dxfId="64" priority="4" stopIfTrue="1" operator="equal">
      <formula>""</formula>
    </cfRule>
  </conditionalFormatting>
  <conditionalFormatting sqref="Q69:Q70 S69:S70 F70:F71 O71:O72 X71:X72 Z71:Z72 AB71:AB72">
    <cfRule type="cellIs" dxfId="63" priority="32" stopIfTrue="1" operator="equal">
      <formula>""</formula>
    </cfRule>
  </conditionalFormatting>
  <conditionalFormatting sqref="Q74:Q75 S74:S75 F75:F76 O76:O77 X76:X77 Z76:Z77 AB76:AB77">
    <cfRule type="cellIs" dxfId="62" priority="111" stopIfTrue="1" operator="equal">
      <formula>""</formula>
    </cfRule>
  </conditionalFormatting>
  <conditionalFormatting sqref="Q78:Q79 S78:S79 F79:F80 O80:O81 X80:X81 Z80:Z81 AB80:AB81">
    <cfRule type="cellIs" dxfId="61" priority="124" stopIfTrue="1" operator="equal">
      <formula>""</formula>
    </cfRule>
  </conditionalFormatting>
  <conditionalFormatting sqref="Q90:Q91 S90:S91 F92 O92:O96 X92:X96 Z92:Z96 AB92:AB96">
    <cfRule type="cellIs" dxfId="60" priority="94" stopIfTrue="1" operator="equal">
      <formula>""</formula>
    </cfRule>
  </conditionalFormatting>
  <conditionalFormatting sqref="Q98:Q99 S98:S99 F99:F100 O100:O101 X100:X101 Z100:Z101 AB100:AB101">
    <cfRule type="cellIs" dxfId="59" priority="120" stopIfTrue="1" operator="equal">
      <formula>""</formula>
    </cfRule>
  </conditionalFormatting>
  <conditionalFormatting sqref="Q103:Q104 S103:S104 F104:F105 O105:O106 X105:X106 Z105:Z106 AB105:AB106">
    <cfRule type="cellIs" dxfId="58" priority="123" stopIfTrue="1" operator="equal">
      <formula>""</formula>
    </cfRule>
  </conditionalFormatting>
  <conditionalFormatting sqref="Q108:Q109 S108:S109 F109:F110 O110:O111 X110:X111 Z110:Z111 AB110:AB111">
    <cfRule type="cellIs" dxfId="57" priority="90" stopIfTrue="1" operator="equal">
      <formula>""</formula>
    </cfRule>
  </conditionalFormatting>
  <conditionalFormatting sqref="Q113:Q114 S113:S114 F114:F115 O115:O116 X115:X116 Z115:Z116 AB115:AB116">
    <cfRule type="cellIs" dxfId="56" priority="101" stopIfTrue="1" operator="equal">
      <formula>""</formula>
    </cfRule>
  </conditionalFormatting>
  <conditionalFormatting sqref="Q118:Q119 S118:S119 F119:F120 O120:O121 X120:X121 Z120:Z121 AB120:AB121">
    <cfRule type="cellIs" dxfId="55" priority="100" stopIfTrue="1" operator="equal">
      <formula>""</formula>
    </cfRule>
  </conditionalFormatting>
  <conditionalFormatting sqref="S83:S88 X83:X88 Z83:Z88 AB83:AB88">
    <cfRule type="cellIs" dxfId="54" priority="114" stopIfTrue="1" operator="equal">
      <formula>""</formula>
    </cfRule>
  </conditionalFormatting>
  <conditionalFormatting sqref="U50:V50">
    <cfRule type="cellIs" dxfId="53" priority="66" operator="equal">
      <formula>""</formula>
    </cfRule>
  </conditionalFormatting>
  <conditionalFormatting sqref="V12:W13">
    <cfRule type="cellIs" dxfId="52" priority="84" operator="equal">
      <formula>""</formula>
    </cfRule>
  </conditionalFormatting>
  <conditionalFormatting sqref="V15:W15">
    <cfRule type="cellIs" dxfId="51" priority="82" operator="equal">
      <formula>""</formula>
    </cfRule>
  </conditionalFormatting>
  <conditionalFormatting sqref="V19:W20">
    <cfRule type="cellIs" dxfId="50" priority="80" operator="equal">
      <formula>""</formula>
    </cfRule>
  </conditionalFormatting>
  <conditionalFormatting sqref="V25:W26">
    <cfRule type="cellIs" dxfId="49" priority="78" operator="equal">
      <formula>""</formula>
    </cfRule>
  </conditionalFormatting>
  <conditionalFormatting sqref="V28:W28">
    <cfRule type="cellIs" dxfId="48" priority="76" operator="equal">
      <formula>""</formula>
    </cfRule>
  </conditionalFormatting>
  <conditionalFormatting sqref="V32:W33">
    <cfRule type="cellIs" dxfId="47" priority="74" operator="equal">
      <formula>""</formula>
    </cfRule>
  </conditionalFormatting>
  <conditionalFormatting sqref="V37:W38">
    <cfRule type="cellIs" dxfId="46" priority="16" operator="equal">
      <formula>""</formula>
    </cfRule>
  </conditionalFormatting>
  <conditionalFormatting sqref="V41:W42">
    <cfRule type="cellIs" dxfId="45" priority="12" operator="equal">
      <formula>""</formula>
    </cfRule>
  </conditionalFormatting>
  <conditionalFormatting sqref="V54:W55">
    <cfRule type="cellIs" dxfId="44" priority="5" operator="equal">
      <formula>""</formula>
    </cfRule>
  </conditionalFormatting>
  <conditionalFormatting sqref="V59:W60">
    <cfRule type="cellIs" dxfId="43" priority="1" operator="equal">
      <formula>""</formula>
    </cfRule>
  </conditionalFormatting>
  <conditionalFormatting sqref="V66:W67">
    <cfRule type="cellIs" dxfId="42" priority="60" operator="equal">
      <formula>""</formula>
    </cfRule>
  </conditionalFormatting>
  <conditionalFormatting sqref="V71:W72">
    <cfRule type="cellIs" dxfId="41" priority="29" operator="equal">
      <formula>""</formula>
    </cfRule>
  </conditionalFormatting>
  <conditionalFormatting sqref="V76:W77">
    <cfRule type="cellIs" dxfId="40" priority="59" operator="equal">
      <formula>""</formula>
    </cfRule>
  </conditionalFormatting>
  <conditionalFormatting sqref="V80:W81">
    <cfRule type="cellIs" dxfId="39" priority="56" operator="equal">
      <formula>""</formula>
    </cfRule>
  </conditionalFormatting>
  <conditionalFormatting sqref="V84:W84">
    <cfRule type="cellIs" dxfId="38" priority="55" operator="equal">
      <formula>""</formula>
    </cfRule>
  </conditionalFormatting>
  <conditionalFormatting sqref="V86:W86">
    <cfRule type="cellIs" dxfId="37" priority="54" operator="equal">
      <formula>""</formula>
    </cfRule>
  </conditionalFormatting>
  <conditionalFormatting sqref="V88:W88">
    <cfRule type="cellIs" dxfId="36" priority="53" operator="equal">
      <formula>""</formula>
    </cfRule>
  </conditionalFormatting>
  <conditionalFormatting sqref="V92:W96">
    <cfRule type="cellIs" dxfId="35" priority="51" operator="equal">
      <formula>""</formula>
    </cfRule>
  </conditionalFormatting>
  <conditionalFormatting sqref="V100:W101">
    <cfRule type="cellIs" dxfId="34" priority="49" operator="equal">
      <formula>""</formula>
    </cfRule>
  </conditionalFormatting>
  <conditionalFormatting sqref="V105:W106">
    <cfRule type="cellIs" dxfId="33" priority="47" operator="equal">
      <formula>""</formula>
    </cfRule>
  </conditionalFormatting>
  <conditionalFormatting sqref="V110:W111">
    <cfRule type="cellIs" dxfId="32" priority="43" operator="equal">
      <formula>""</formula>
    </cfRule>
  </conditionalFormatting>
  <conditionalFormatting sqref="V115:W116">
    <cfRule type="cellIs" dxfId="31" priority="41" operator="equal">
      <formula>""</formula>
    </cfRule>
  </conditionalFormatting>
  <conditionalFormatting sqref="V120:W121">
    <cfRule type="cellIs" dxfId="30" priority="39" operator="equal">
      <formula>""</formula>
    </cfRule>
  </conditionalFormatting>
  <conditionalFormatting sqref="Z10:AD11">
    <cfRule type="cellIs" dxfId="29" priority="102" operator="equal">
      <formula>""</formula>
    </cfRule>
  </conditionalFormatting>
  <conditionalFormatting sqref="Z14:AD14">
    <cfRule type="cellIs" dxfId="28" priority="103" operator="equal">
      <formula>""</formula>
    </cfRule>
  </conditionalFormatting>
  <conditionalFormatting sqref="Z17:AD18">
    <cfRule type="cellIs" dxfId="27" priority="28" operator="equal">
      <formula>""</formula>
    </cfRule>
  </conditionalFormatting>
  <conditionalFormatting sqref="Z23:AD24">
    <cfRule type="cellIs" dxfId="26" priority="104" operator="equal">
      <formula>""</formula>
    </cfRule>
  </conditionalFormatting>
  <conditionalFormatting sqref="Z27:AD27">
    <cfRule type="cellIs" dxfId="25" priority="105" operator="equal">
      <formula>""</formula>
    </cfRule>
  </conditionalFormatting>
  <conditionalFormatting sqref="Z30:AD31">
    <cfRule type="cellIs" dxfId="24" priority="27" operator="equal">
      <formula>""</formula>
    </cfRule>
  </conditionalFormatting>
  <conditionalFormatting sqref="Z35:AD36">
    <cfRule type="cellIs" dxfId="23" priority="18" operator="equal">
      <formula>""</formula>
    </cfRule>
  </conditionalFormatting>
  <conditionalFormatting sqref="Z39:AD40">
    <cfRule type="cellIs" dxfId="22" priority="14" operator="equal">
      <formula>""</formula>
    </cfRule>
  </conditionalFormatting>
  <conditionalFormatting sqref="Z44:AD45">
    <cfRule type="cellIs" dxfId="21" priority="10" operator="equal">
      <formula>""</formula>
    </cfRule>
  </conditionalFormatting>
  <conditionalFormatting sqref="Z52:AD53">
    <cfRule type="cellIs" dxfId="20" priority="7" operator="equal">
      <formula>""</formula>
    </cfRule>
  </conditionalFormatting>
  <conditionalFormatting sqref="Z57:AD58">
    <cfRule type="cellIs" dxfId="19" priority="3" operator="equal">
      <formula>""</formula>
    </cfRule>
  </conditionalFormatting>
  <conditionalFormatting sqref="Z64:AD65">
    <cfRule type="cellIs" dxfId="18" priority="25" operator="equal">
      <formula>""</formula>
    </cfRule>
  </conditionalFormatting>
  <conditionalFormatting sqref="Z69:AD70">
    <cfRule type="cellIs" dxfId="17" priority="31" operator="equal">
      <formula>""</formula>
    </cfRule>
  </conditionalFormatting>
  <conditionalFormatting sqref="Z74:AD75">
    <cfRule type="cellIs" dxfId="16" priority="110" operator="equal">
      <formula>""</formula>
    </cfRule>
  </conditionalFormatting>
  <conditionalFormatting sqref="Z78:AD79">
    <cfRule type="cellIs" dxfId="15" priority="24" operator="equal">
      <formula>""</formula>
    </cfRule>
  </conditionalFormatting>
  <conditionalFormatting sqref="Z90:AD91">
    <cfRule type="cellIs" dxfId="14" priority="93" operator="equal">
      <formula>""</formula>
    </cfRule>
  </conditionalFormatting>
  <conditionalFormatting sqref="Z98:AD99">
    <cfRule type="cellIs" dxfId="13" priority="98" operator="equal">
      <formula>""</formula>
    </cfRule>
  </conditionalFormatting>
  <conditionalFormatting sqref="Z103:AD104">
    <cfRule type="cellIs" dxfId="12" priority="97" operator="equal">
      <formula>""</formula>
    </cfRule>
  </conditionalFormatting>
  <conditionalFormatting sqref="Z108:AD109">
    <cfRule type="cellIs" dxfId="11" priority="89" operator="equal">
      <formula>""</formula>
    </cfRule>
  </conditionalFormatting>
  <conditionalFormatting sqref="Z113:AD114">
    <cfRule type="cellIs" dxfId="10" priority="96" operator="equal">
      <formula>""</formula>
    </cfRule>
  </conditionalFormatting>
  <conditionalFormatting sqref="Z118:AD119">
    <cfRule type="cellIs" dxfId="9" priority="95" operator="equal">
      <formula>""</formula>
    </cfRule>
  </conditionalFormatting>
  <dataValidations count="4">
    <dataValidation type="list" allowBlank="1" showInputMessage="1" showErrorMessage="1" sqref="W29 O16 W16 O29" xr:uid="{00000000-0002-0000-1B00-000000000000}">
      <formula1>"令和,平成, 昭和"</formula1>
    </dataValidation>
    <dataValidation type="list" showInputMessage="1" showErrorMessage="1" sqref="O10:P11 V12:W13 O14:P14 O35:P36 V37:W38 O39:P40 V41:W42 O44:P45 O52:P53 V54:W55 O57:P58 V59:W60" xr:uid="{00000000-0002-0000-1B00-000001000000}">
      <formula1>"令和,平成"</formula1>
    </dataValidation>
    <dataValidation type="list" allowBlank="1" showInputMessage="1" showErrorMessage="1" sqref="V15:W15 O17:P18 V19:W20 O23:P24 V25:W26 O27:P27 V28:W28 O30:P31 V32:W33 O69:P70 O113:P114 V120:W121 V66:W67 O118:P119 O48:P49 K50:M50 U50:V50 V115:W116 V71:W72 O108:P109 V110:W111 O64:P65 V76:W77 O74:P75 O78:P79 V80:W81 O83:P83 V84:W84 O85:P85 V86:W86 O87:P87 V88:W88 O90:P91 V92:W96 O98:P99 V100:W101 O103:P104 V105:W106" xr:uid="{00000000-0002-0000-1B00-000002000000}">
      <formula1>"令和,平成"</formula1>
    </dataValidation>
    <dataValidation type="list" allowBlank="1" showInputMessage="1" showErrorMessage="1" sqref="F36 C31:C32 C28 C24:C25 C11:C12 C15 C18:C19 O54:O55 F58:F59 F65:F66 N21 O12:O13 O15 O19:O20 O25:O26 O28 F53 O71:O72 F21 F48 F44 O32:O33 O80:O81 O37:O38 F104 F92 F85 F79 O100:O101 F99 O41:O42 F40 O84 O86 O76:O77 F75 O115:O116 F114 O110:O111 F119 O88 O92:O96 O105:O106 F109 O120:O121 O66:O67 F70 O59:O60" xr:uid="{00000000-0002-0000-1B00-000003000000}">
      <formula1>"✓"</formula1>
    </dataValidation>
  </dataValidations>
  <printOptions horizontalCentered="1"/>
  <pageMargins left="0.39370078740157483" right="0.39370078740157483" top="0.39370078740157483" bottom="0" header="0.31496062992125984" footer="0"/>
  <pageSetup paperSize="9" scale="47" orientation="portrait" r:id="rId1"/>
  <headerFooter scaleWithDoc="0">
    <oddFooter>&amp;R（令和７年７月１日以降に申請する訓練科から適用）</oddFooter>
  </headerFooter>
  <rowBreaks count="1" manualBreakCount="1">
    <brk id="81" max="29" man="1"/>
  </rowBreaks>
  <colBreaks count="1" manualBreakCount="1">
    <brk id="31" max="87" man="1"/>
  </colBreaks>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rgb="FFFF0000"/>
  </sheetPr>
  <dimension ref="A1:Q81"/>
  <sheetViews>
    <sheetView view="pageBreakPreview" zoomScale="85" zoomScaleNormal="100" zoomScaleSheetLayoutView="85" workbookViewId="0">
      <selection activeCell="M16" sqref="M16"/>
    </sheetView>
  </sheetViews>
  <sheetFormatPr defaultRowHeight="13.5"/>
  <cols>
    <col min="1" max="15" width="5.625" customWidth="1"/>
    <col min="16" max="16" width="9.125" customWidth="1"/>
    <col min="17" max="17" width="9.125" style="2" customWidth="1"/>
    <col min="18" max="21" width="9.125" customWidth="1"/>
  </cols>
  <sheetData>
    <row r="1" spans="1:17" ht="22.5" customHeight="1">
      <c r="A1" s="237"/>
      <c r="B1" s="237"/>
      <c r="C1" s="444"/>
      <c r="D1" s="814"/>
      <c r="E1" s="237"/>
      <c r="F1" s="237"/>
      <c r="G1" s="237"/>
      <c r="H1" s="237"/>
      <c r="P1" s="139"/>
    </row>
    <row r="2" spans="1:17" ht="23.1" customHeight="1">
      <c r="C2" s="115"/>
      <c r="D2" s="50"/>
      <c r="O2" s="2853" t="s">
        <v>778</v>
      </c>
      <c r="P2" s="2853"/>
    </row>
    <row r="3" spans="1:17" ht="24.95" customHeight="1">
      <c r="A3" s="2854" t="s">
        <v>575</v>
      </c>
      <c r="B3" s="2854"/>
      <c r="C3" s="2854"/>
      <c r="D3" s="2854"/>
      <c r="E3" s="2854"/>
      <c r="F3" s="2854"/>
      <c r="G3" s="2854"/>
      <c r="H3" s="2854"/>
      <c r="I3" s="2854"/>
      <c r="J3" s="2854"/>
      <c r="K3" s="2854"/>
      <c r="L3" s="2854"/>
      <c r="M3" s="2854"/>
      <c r="N3" s="2854"/>
      <c r="O3" s="2854"/>
      <c r="P3" s="2854"/>
    </row>
    <row r="4" spans="1:17" s="6" customFormat="1" ht="20.100000000000001" customHeight="1">
      <c r="A4" s="2855" t="s">
        <v>258</v>
      </c>
      <c r="B4" s="2855"/>
      <c r="C4" s="2855"/>
      <c r="D4" s="2856" t="str">
        <f>IF(様式1!L11="","",様式1!L11)</f>
        <v>株式会社○○○○</v>
      </c>
      <c r="E4" s="2856"/>
      <c r="F4" s="2856"/>
      <c r="G4" s="2856"/>
      <c r="H4" s="2857" t="s">
        <v>79</v>
      </c>
      <c r="I4" s="2857"/>
      <c r="J4" s="2860" t="str">
        <f>IF(様式1!G36="","",様式1!G36)</f>
        <v>ビジネスアプリケーション基礎科</v>
      </c>
      <c r="K4" s="2860"/>
      <c r="L4" s="2860"/>
      <c r="M4" s="2860"/>
      <c r="N4" s="2860"/>
      <c r="O4" s="2860"/>
      <c r="P4" s="2860"/>
      <c r="Q4" s="154"/>
    </row>
    <row r="5" spans="1:17" ht="24.95" customHeight="1">
      <c r="A5" s="8" t="s">
        <v>576</v>
      </c>
    </row>
    <row r="6" spans="1:17" ht="20.100000000000001" customHeight="1">
      <c r="A6" s="2852" t="s">
        <v>579</v>
      </c>
      <c r="B6" s="2852"/>
      <c r="C6" s="2852"/>
      <c r="D6" s="1358"/>
      <c r="E6" s="1359"/>
      <c r="F6" s="1359"/>
      <c r="G6" s="1359"/>
      <c r="H6" s="1359"/>
      <c r="I6" s="1359"/>
      <c r="J6" s="1359"/>
      <c r="K6" s="1359"/>
      <c r="L6" s="1359"/>
      <c r="M6" s="1359"/>
      <c r="N6" s="1359"/>
      <c r="O6" s="1359"/>
      <c r="P6" s="1360"/>
    </row>
    <row r="7" spans="1:17" ht="20.100000000000001" customHeight="1">
      <c r="A7" s="2847" t="s">
        <v>190</v>
      </c>
      <c r="B7" s="2847"/>
      <c r="C7" s="2847"/>
      <c r="D7" s="1339"/>
      <c r="E7" s="1340"/>
      <c r="F7" s="1340"/>
      <c r="G7" s="1340"/>
      <c r="H7" s="1340"/>
      <c r="I7" s="1340"/>
      <c r="J7" s="1340"/>
      <c r="K7" s="1340"/>
      <c r="L7" s="1340"/>
      <c r="M7" s="1340"/>
      <c r="N7" s="1340"/>
      <c r="O7" s="1340"/>
      <c r="P7" s="1341"/>
    </row>
    <row r="8" spans="1:17" ht="20.100000000000001" customHeight="1">
      <c r="A8" s="2847"/>
      <c r="B8" s="2847"/>
      <c r="C8" s="2847"/>
      <c r="D8" s="77"/>
      <c r="E8" s="4"/>
      <c r="F8" s="72"/>
      <c r="G8" s="72"/>
      <c r="H8" s="4"/>
      <c r="I8" s="4"/>
      <c r="J8" s="116" t="s">
        <v>194</v>
      </c>
      <c r="K8" s="1396"/>
      <c r="L8" s="1396"/>
      <c r="M8" s="1396"/>
      <c r="N8" s="1396"/>
      <c r="O8" s="1396"/>
      <c r="P8" s="2851"/>
    </row>
    <row r="9" spans="1:17" ht="20.100000000000001" customHeight="1">
      <c r="A9" s="2847" t="s">
        <v>373</v>
      </c>
      <c r="B9" s="2847"/>
      <c r="C9" s="2847"/>
      <c r="D9" s="1358"/>
      <c r="E9" s="1359"/>
      <c r="F9" s="1359"/>
      <c r="G9" s="1359"/>
      <c r="H9" s="1359"/>
      <c r="I9" s="1359"/>
      <c r="J9" s="1359"/>
      <c r="K9" s="1359"/>
      <c r="L9" s="1359"/>
      <c r="M9" s="1359"/>
      <c r="N9" s="1359"/>
      <c r="O9" s="1359"/>
      <c r="P9" s="1360"/>
    </row>
    <row r="10" spans="1:17" ht="24.95" customHeight="1">
      <c r="A10" s="8" t="s">
        <v>577</v>
      </c>
    </row>
    <row r="11" spans="1:17" ht="20.100000000000001" customHeight="1">
      <c r="A11" s="2852" t="s">
        <v>578</v>
      </c>
      <c r="B11" s="2852"/>
      <c r="C11" s="2852"/>
      <c r="D11" s="1339"/>
      <c r="E11" s="1340"/>
      <c r="F11" s="1340"/>
      <c r="G11" s="1340"/>
      <c r="H11" s="1340"/>
      <c r="I11" s="1340"/>
      <c r="J11" s="1340"/>
      <c r="K11" s="1340"/>
      <c r="L11" s="1340"/>
      <c r="M11" s="1340"/>
      <c r="N11" s="1340"/>
      <c r="O11" s="1340"/>
      <c r="P11" s="1341"/>
    </row>
    <row r="12" spans="1:17" ht="20.100000000000001" customHeight="1">
      <c r="A12" s="2852" t="s">
        <v>190</v>
      </c>
      <c r="B12" s="2852"/>
      <c r="C12" s="2852"/>
      <c r="D12" s="14" t="s">
        <v>18</v>
      </c>
      <c r="E12" s="227"/>
      <c r="F12" s="227"/>
      <c r="G12" s="1340"/>
      <c r="H12" s="1340"/>
      <c r="I12" s="1340"/>
      <c r="J12" s="1340"/>
      <c r="K12" s="1340"/>
      <c r="L12" s="1340"/>
      <c r="M12" s="1340"/>
      <c r="N12" s="1340"/>
      <c r="O12" s="1340"/>
      <c r="P12" s="1341"/>
    </row>
    <row r="13" spans="1:17" ht="20.100000000000001" customHeight="1">
      <c r="A13" s="2852"/>
      <c r="B13" s="2852"/>
      <c r="C13" s="2852"/>
      <c r="D13" s="2858" t="s">
        <v>628</v>
      </c>
      <c r="E13" s="2859"/>
      <c r="F13" s="1396"/>
      <c r="G13" s="1396"/>
      <c r="H13" s="4" t="s">
        <v>629</v>
      </c>
      <c r="I13" s="4"/>
      <c r="J13" s="116" t="s">
        <v>194</v>
      </c>
      <c r="K13" s="1396"/>
      <c r="L13" s="1396"/>
      <c r="M13" s="1396"/>
      <c r="N13" s="1396"/>
      <c r="O13" s="1396"/>
      <c r="P13" s="2851"/>
    </row>
    <row r="14" spans="1:17" ht="20.100000000000001" customHeight="1">
      <c r="A14" s="1377" t="s">
        <v>284</v>
      </c>
      <c r="B14" s="1378"/>
      <c r="C14" s="1379"/>
      <c r="D14" s="1332" t="s">
        <v>376</v>
      </c>
      <c r="E14" s="1333"/>
      <c r="F14" s="1366"/>
      <c r="G14" s="1366"/>
      <c r="H14" s="75" t="s">
        <v>377</v>
      </c>
      <c r="K14" s="75"/>
      <c r="L14" s="75"/>
      <c r="M14" s="75"/>
      <c r="N14" s="75"/>
      <c r="O14" s="75"/>
      <c r="P14" s="76"/>
    </row>
    <row r="15" spans="1:17" ht="30" customHeight="1">
      <c r="A15" s="1380"/>
      <c r="B15" s="1381"/>
      <c r="C15" s="1382"/>
      <c r="D15" s="228"/>
      <c r="E15" s="2861" t="s">
        <v>1359</v>
      </c>
      <c r="F15" s="2862"/>
      <c r="G15" s="2862"/>
      <c r="H15" s="2862"/>
      <c r="I15" s="2862"/>
      <c r="J15" s="2862"/>
      <c r="K15" s="2862"/>
      <c r="L15" s="2862"/>
      <c r="M15" s="2862"/>
      <c r="N15" s="2862"/>
      <c r="O15" s="2862"/>
      <c r="P15" s="2863"/>
    </row>
    <row r="16" spans="1:17" s="2" customFormat="1" ht="20.100000000000001" customHeight="1">
      <c r="A16" s="8" t="s">
        <v>615</v>
      </c>
      <c r="B16"/>
      <c r="C16"/>
      <c r="D16"/>
      <c r="E16"/>
      <c r="F16"/>
      <c r="G16"/>
      <c r="H16"/>
      <c r="I16"/>
      <c r="J16"/>
      <c r="K16"/>
      <c r="L16"/>
      <c r="M16"/>
      <c r="N16"/>
      <c r="O16"/>
      <c r="P16"/>
    </row>
    <row r="17" spans="1:16" s="2" customFormat="1" ht="22.5" customHeight="1">
      <c r="A17" s="2823" t="s">
        <v>588</v>
      </c>
      <c r="B17" s="1413"/>
      <c r="C17" s="1413"/>
      <c r="D17" s="1413"/>
      <c r="E17" s="1413"/>
      <c r="F17" s="1413"/>
      <c r="G17" s="1413"/>
      <c r="H17" s="1413"/>
      <c r="I17" s="2824"/>
      <c r="J17" s="2823" t="s">
        <v>614</v>
      </c>
      <c r="K17" s="1413"/>
      <c r="L17" s="1413"/>
      <c r="M17" s="1413"/>
      <c r="N17" s="1413"/>
      <c r="O17" s="2823" t="s">
        <v>265</v>
      </c>
      <c r="P17" s="2824"/>
    </row>
    <row r="18" spans="1:16" s="2" customFormat="1" ht="22.5" customHeight="1">
      <c r="A18" s="2834" t="s">
        <v>589</v>
      </c>
      <c r="B18" s="2834"/>
      <c r="C18" s="2803" t="s">
        <v>697</v>
      </c>
      <c r="D18" s="2804"/>
      <c r="E18" s="2804"/>
      <c r="F18" s="2804"/>
      <c r="G18" s="2804"/>
      <c r="H18" s="2804"/>
      <c r="I18" s="2805"/>
      <c r="J18" s="2829" t="s">
        <v>616</v>
      </c>
      <c r="K18" s="2830"/>
      <c r="L18" s="2830"/>
      <c r="M18" s="2830"/>
      <c r="N18" s="2830"/>
      <c r="O18" s="2825">
        <v>12</v>
      </c>
      <c r="P18" s="2826"/>
    </row>
    <row r="19" spans="1:16" s="2" customFormat="1" ht="22.5" customHeight="1">
      <c r="A19" s="2833" t="s">
        <v>533</v>
      </c>
      <c r="B19" s="2833" t="s">
        <v>550</v>
      </c>
      <c r="C19" s="2806"/>
      <c r="D19" s="2807"/>
      <c r="E19" s="2807"/>
      <c r="F19" s="2807"/>
      <c r="G19" s="2807"/>
      <c r="H19" s="2807"/>
      <c r="I19" s="2808"/>
      <c r="J19" s="2831"/>
      <c r="K19" s="2832"/>
      <c r="L19" s="2832"/>
      <c r="M19" s="2832"/>
      <c r="N19" s="2832"/>
      <c r="O19" s="2827"/>
      <c r="P19" s="2828"/>
    </row>
    <row r="20" spans="1:16" s="2" customFormat="1" ht="22.5" customHeight="1">
      <c r="A20" s="2833"/>
      <c r="B20" s="2833"/>
      <c r="C20" s="2809"/>
      <c r="D20" s="2810"/>
      <c r="E20" s="2810"/>
      <c r="F20" s="2810"/>
      <c r="G20" s="2810"/>
      <c r="H20" s="2810"/>
      <c r="I20" s="2811"/>
      <c r="J20" s="2819"/>
      <c r="K20" s="2820"/>
      <c r="L20" s="2820"/>
      <c r="M20" s="2820"/>
      <c r="N20" s="2820"/>
      <c r="O20" s="2815"/>
      <c r="P20" s="2816"/>
    </row>
    <row r="21" spans="1:16" s="2" customFormat="1" ht="22.5" customHeight="1">
      <c r="A21" s="2833"/>
      <c r="B21" s="2833"/>
      <c r="C21" s="2809"/>
      <c r="D21" s="2810"/>
      <c r="E21" s="2810"/>
      <c r="F21" s="2810"/>
      <c r="G21" s="2810"/>
      <c r="H21" s="2810"/>
      <c r="I21" s="2811"/>
      <c r="J21" s="2819"/>
      <c r="K21" s="2820"/>
      <c r="L21" s="2820"/>
      <c r="M21" s="2820"/>
      <c r="N21" s="2820"/>
      <c r="O21" s="2815"/>
      <c r="P21" s="2816"/>
    </row>
    <row r="22" spans="1:16" s="2" customFormat="1" ht="22.5" customHeight="1">
      <c r="A22" s="2833"/>
      <c r="B22" s="2833"/>
      <c r="C22" s="2812"/>
      <c r="D22" s="2813"/>
      <c r="E22" s="2813"/>
      <c r="F22" s="2813"/>
      <c r="G22" s="2813"/>
      <c r="H22" s="2813"/>
      <c r="I22" s="2814"/>
      <c r="J22" s="2821"/>
      <c r="K22" s="2822"/>
      <c r="L22" s="2822"/>
      <c r="M22" s="2822"/>
      <c r="N22" s="2822"/>
      <c r="O22" s="2817"/>
      <c r="P22" s="2818"/>
    </row>
    <row r="23" spans="1:16" s="2" customFormat="1" ht="22.5" customHeight="1">
      <c r="A23" s="2833"/>
      <c r="B23" s="2833" t="s">
        <v>551</v>
      </c>
      <c r="C23" s="2806"/>
      <c r="D23" s="2807"/>
      <c r="E23" s="2807"/>
      <c r="F23" s="2807"/>
      <c r="G23" s="2807"/>
      <c r="H23" s="2807"/>
      <c r="I23" s="2808"/>
      <c r="J23" s="2831"/>
      <c r="K23" s="2832"/>
      <c r="L23" s="2832"/>
      <c r="M23" s="2832"/>
      <c r="N23" s="2832"/>
      <c r="O23" s="2827"/>
      <c r="P23" s="2828"/>
    </row>
    <row r="24" spans="1:16" s="2" customFormat="1" ht="22.5" customHeight="1">
      <c r="A24" s="2833"/>
      <c r="B24" s="2833"/>
      <c r="C24" s="2809"/>
      <c r="D24" s="2810"/>
      <c r="E24" s="2810"/>
      <c r="F24" s="2810"/>
      <c r="G24" s="2810"/>
      <c r="H24" s="2810"/>
      <c r="I24" s="2811"/>
      <c r="J24" s="2819"/>
      <c r="K24" s="2820"/>
      <c r="L24" s="2820"/>
      <c r="M24" s="2820"/>
      <c r="N24" s="2820"/>
      <c r="O24" s="2815"/>
      <c r="P24" s="2816"/>
    </row>
    <row r="25" spans="1:16" s="2" customFormat="1" ht="22.5" customHeight="1">
      <c r="A25" s="2833"/>
      <c r="B25" s="2833"/>
      <c r="C25" s="2809"/>
      <c r="D25" s="2810"/>
      <c r="E25" s="2810"/>
      <c r="F25" s="2810"/>
      <c r="G25" s="2810"/>
      <c r="H25" s="2810"/>
      <c r="I25" s="2811"/>
      <c r="J25" s="2819"/>
      <c r="K25" s="2820"/>
      <c r="L25" s="2820"/>
      <c r="M25" s="2820"/>
      <c r="N25" s="2820"/>
      <c r="O25" s="2815"/>
      <c r="P25" s="2816"/>
    </row>
    <row r="26" spans="1:16" s="2" customFormat="1" ht="22.5" customHeight="1">
      <c r="A26" s="2833"/>
      <c r="B26" s="2833"/>
      <c r="C26" s="2835"/>
      <c r="D26" s="2836"/>
      <c r="E26" s="2836"/>
      <c r="F26" s="2836"/>
      <c r="G26" s="2836"/>
      <c r="H26" s="2836"/>
      <c r="I26" s="2837"/>
      <c r="J26" s="2821"/>
      <c r="K26" s="2822"/>
      <c r="L26" s="2822"/>
      <c r="M26" s="2822"/>
      <c r="N26" s="2822"/>
      <c r="O26" s="2817"/>
      <c r="P26" s="2818"/>
    </row>
    <row r="27" spans="1:16" s="2" customFormat="1" ht="22.5" customHeight="1">
      <c r="A27" s="2833"/>
      <c r="B27" s="2833" t="s">
        <v>534</v>
      </c>
      <c r="C27" s="2838"/>
      <c r="D27" s="2839"/>
      <c r="E27" s="2839"/>
      <c r="F27" s="2839"/>
      <c r="G27" s="2839"/>
      <c r="H27" s="2839"/>
      <c r="I27" s="2840"/>
      <c r="J27" s="2831"/>
      <c r="K27" s="2832"/>
      <c r="L27" s="2832"/>
      <c r="M27" s="2832"/>
      <c r="N27" s="2832"/>
      <c r="O27" s="2827"/>
      <c r="P27" s="2828"/>
    </row>
    <row r="28" spans="1:16" s="2" customFormat="1" ht="22.5" customHeight="1">
      <c r="A28" s="2833"/>
      <c r="B28" s="2833"/>
      <c r="C28" s="2809"/>
      <c r="D28" s="2810"/>
      <c r="E28" s="2810"/>
      <c r="F28" s="2810"/>
      <c r="G28" s="2810"/>
      <c r="H28" s="2810"/>
      <c r="I28" s="2811"/>
      <c r="J28" s="2819"/>
      <c r="K28" s="2820"/>
      <c r="L28" s="2820"/>
      <c r="M28" s="2820"/>
      <c r="N28" s="2820"/>
      <c r="O28" s="2815"/>
      <c r="P28" s="2816"/>
    </row>
    <row r="29" spans="1:16" s="2" customFormat="1" ht="22.5" customHeight="1">
      <c r="A29" s="2833"/>
      <c r="B29" s="2833"/>
      <c r="C29" s="2809"/>
      <c r="D29" s="2810"/>
      <c r="E29" s="2810"/>
      <c r="F29" s="2810"/>
      <c r="G29" s="2810"/>
      <c r="H29" s="2810"/>
      <c r="I29" s="2811"/>
      <c r="J29" s="2819"/>
      <c r="K29" s="2820"/>
      <c r="L29" s="2820"/>
      <c r="M29" s="2820"/>
      <c r="N29" s="2820"/>
      <c r="O29" s="2815"/>
      <c r="P29" s="2816"/>
    </row>
    <row r="30" spans="1:16" s="2" customFormat="1" ht="22.5" customHeight="1">
      <c r="A30" s="2833"/>
      <c r="B30" s="2833"/>
      <c r="C30" s="2812"/>
      <c r="D30" s="2813"/>
      <c r="E30" s="2813"/>
      <c r="F30" s="2813"/>
      <c r="G30" s="2813"/>
      <c r="H30" s="2813"/>
      <c r="I30" s="2814"/>
      <c r="J30" s="2821"/>
      <c r="K30" s="2822"/>
      <c r="L30" s="2822"/>
      <c r="M30" s="2822"/>
      <c r="N30" s="2822"/>
      <c r="O30" s="2817"/>
      <c r="P30" s="2818"/>
    </row>
    <row r="31" spans="1:16" s="2" customFormat="1" ht="22.5" customHeight="1">
      <c r="A31" s="2833"/>
      <c r="B31" s="2833" t="s">
        <v>535</v>
      </c>
      <c r="C31" s="2806"/>
      <c r="D31" s="2807"/>
      <c r="E31" s="2807"/>
      <c r="F31" s="2807"/>
      <c r="G31" s="2807"/>
      <c r="H31" s="2807"/>
      <c r="I31" s="2808"/>
      <c r="J31" s="2831"/>
      <c r="K31" s="2832"/>
      <c r="L31" s="2832"/>
      <c r="M31" s="2832"/>
      <c r="N31" s="2832"/>
      <c r="O31" s="2827"/>
      <c r="P31" s="2828"/>
    </row>
    <row r="32" spans="1:16" s="2" customFormat="1" ht="22.5" customHeight="1">
      <c r="A32" s="2833"/>
      <c r="B32" s="2833"/>
      <c r="C32" s="2809"/>
      <c r="D32" s="2810"/>
      <c r="E32" s="2810"/>
      <c r="F32" s="2810"/>
      <c r="G32" s="2810"/>
      <c r="H32" s="2810"/>
      <c r="I32" s="2811"/>
      <c r="J32" s="2819"/>
      <c r="K32" s="2820"/>
      <c r="L32" s="2820"/>
      <c r="M32" s="2820"/>
      <c r="N32" s="2820"/>
      <c r="O32" s="2815"/>
      <c r="P32" s="2816"/>
    </row>
    <row r="33" spans="1:17" s="2" customFormat="1" ht="22.5" customHeight="1">
      <c r="A33" s="2833"/>
      <c r="B33" s="2833"/>
      <c r="C33" s="2809"/>
      <c r="D33" s="2810"/>
      <c r="E33" s="2810"/>
      <c r="F33" s="2810"/>
      <c r="G33" s="2810"/>
      <c r="H33" s="2810"/>
      <c r="I33" s="2811"/>
      <c r="J33" s="2819"/>
      <c r="K33" s="2820"/>
      <c r="L33" s="2820"/>
      <c r="M33" s="2820"/>
      <c r="N33" s="2820"/>
      <c r="O33" s="2815"/>
      <c r="P33" s="2816"/>
    </row>
    <row r="34" spans="1:17" s="2" customFormat="1" ht="22.5" customHeight="1">
      <c r="A34" s="2833"/>
      <c r="B34" s="2833"/>
      <c r="C34" s="2835"/>
      <c r="D34" s="2836"/>
      <c r="E34" s="2836"/>
      <c r="F34" s="2836"/>
      <c r="G34" s="2836"/>
      <c r="H34" s="2836"/>
      <c r="I34" s="2837"/>
      <c r="J34" s="2821"/>
      <c r="K34" s="2822"/>
      <c r="L34" s="2822"/>
      <c r="M34" s="2822"/>
      <c r="N34" s="2822"/>
      <c r="O34" s="2817"/>
      <c r="P34" s="2818"/>
    </row>
    <row r="35" spans="1:17" s="2" customFormat="1" ht="22.5" customHeight="1">
      <c r="A35" s="74" t="s">
        <v>613</v>
      </c>
      <c r="B35" s="73"/>
      <c r="C35" s="155"/>
      <c r="D35" s="155"/>
      <c r="E35" s="155"/>
      <c r="F35" s="155"/>
      <c r="G35" s="155"/>
      <c r="H35" s="155"/>
      <c r="I35" s="155"/>
      <c r="J35" s="155"/>
      <c r="K35" s="155"/>
      <c r="L35" s="155"/>
      <c r="M35" s="156"/>
      <c r="N35" s="156"/>
      <c r="O35" s="2844">
        <f>SUM(P19:P34)</f>
        <v>0</v>
      </c>
      <c r="P35" s="2845"/>
    </row>
    <row r="36" spans="1:17" s="2" customFormat="1" ht="24.95" customHeight="1">
      <c r="A36" s="2" t="s">
        <v>236</v>
      </c>
      <c r="B36"/>
      <c r="C36"/>
      <c r="D36"/>
      <c r="E36"/>
      <c r="F36"/>
      <c r="G36"/>
      <c r="H36"/>
      <c r="I36"/>
      <c r="J36"/>
      <c r="K36"/>
      <c r="L36"/>
      <c r="M36"/>
      <c r="N36"/>
      <c r="O36"/>
      <c r="P36"/>
    </row>
    <row r="37" spans="1:17" s="2" customFormat="1" ht="20.100000000000001" customHeight="1">
      <c r="A37" s="2847" t="s">
        <v>378</v>
      </c>
      <c r="B37" s="2847"/>
      <c r="C37" s="2847"/>
      <c r="D37" s="1332" t="s">
        <v>241</v>
      </c>
      <c r="E37" s="1334"/>
      <c r="F37" s="2848"/>
      <c r="G37" s="2848"/>
      <c r="H37" s="2848"/>
      <c r="I37" s="2848"/>
      <c r="J37" s="2848"/>
      <c r="K37" s="1332" t="s">
        <v>194</v>
      </c>
      <c r="L37" s="1334"/>
      <c r="M37" s="1358"/>
      <c r="N37" s="1359"/>
      <c r="O37" s="1359"/>
      <c r="P37" s="1360"/>
    </row>
    <row r="38" spans="1:17" s="2" customFormat="1" ht="20.100000000000001" customHeight="1">
      <c r="A38" s="2847"/>
      <c r="B38" s="2847"/>
      <c r="C38" s="2847"/>
      <c r="D38" s="1332" t="s">
        <v>243</v>
      </c>
      <c r="E38" s="1334"/>
      <c r="F38" s="2848"/>
      <c r="G38" s="2848"/>
      <c r="H38" s="2848"/>
      <c r="I38" s="2848"/>
      <c r="J38" s="2848"/>
      <c r="K38" s="2823" t="s">
        <v>244</v>
      </c>
      <c r="L38" s="2824"/>
      <c r="M38" s="2864"/>
      <c r="N38" s="2865"/>
      <c r="O38" s="2849"/>
      <c r="P38" s="2850"/>
    </row>
    <row r="39" spans="1:17" s="2" customFormat="1" ht="20.100000000000001" customHeight="1">
      <c r="A39" s="2847" t="s">
        <v>379</v>
      </c>
      <c r="B39" s="2847"/>
      <c r="C39" s="2847"/>
      <c r="D39" s="1332" t="s">
        <v>241</v>
      </c>
      <c r="E39" s="1334"/>
      <c r="F39" s="2848"/>
      <c r="G39" s="2848"/>
      <c r="H39" s="2848"/>
      <c r="I39" s="2848"/>
      <c r="J39" s="2848"/>
      <c r="K39" s="1332" t="s">
        <v>194</v>
      </c>
      <c r="L39" s="1334"/>
      <c r="M39" s="1358"/>
      <c r="N39" s="1359"/>
      <c r="O39" s="2849"/>
      <c r="P39" s="2850"/>
    </row>
    <row r="40" spans="1:17" s="2" customFormat="1" ht="20.100000000000001" customHeight="1">
      <c r="A40" s="2847"/>
      <c r="B40" s="2847"/>
      <c r="C40" s="2847"/>
      <c r="D40" s="1332" t="s">
        <v>243</v>
      </c>
      <c r="E40" s="1334"/>
      <c r="F40" s="2848"/>
      <c r="G40" s="2848"/>
      <c r="H40" s="2848"/>
      <c r="I40" s="2848"/>
      <c r="J40" s="2848"/>
      <c r="K40" s="2823" t="s">
        <v>244</v>
      </c>
      <c r="L40" s="2824"/>
      <c r="M40" s="1358"/>
      <c r="N40" s="1359"/>
      <c r="O40" s="2849"/>
      <c r="P40" s="2850"/>
    </row>
    <row r="41" spans="1:17" s="2" customFormat="1" ht="20.100000000000001" customHeight="1">
      <c r="A41" s="2847" t="s">
        <v>380</v>
      </c>
      <c r="B41" s="2847"/>
      <c r="C41" s="2847"/>
      <c r="D41" s="1332" t="s">
        <v>241</v>
      </c>
      <c r="E41" s="1334"/>
      <c r="F41" s="2848"/>
      <c r="G41" s="2848"/>
      <c r="H41" s="2848"/>
      <c r="I41" s="2848"/>
      <c r="J41" s="2848"/>
      <c r="K41" s="1332" t="s">
        <v>194</v>
      </c>
      <c r="L41" s="1334"/>
      <c r="M41" s="1358"/>
      <c r="N41" s="1359"/>
      <c r="O41" s="2849"/>
      <c r="P41" s="2850"/>
    </row>
    <row r="42" spans="1:17" ht="20.100000000000001" customHeight="1">
      <c r="A42" s="2847"/>
      <c r="B42" s="2847"/>
      <c r="C42" s="2847"/>
      <c r="D42" s="1332" t="s">
        <v>243</v>
      </c>
      <c r="E42" s="1334"/>
      <c r="F42" s="2848"/>
      <c r="G42" s="2848"/>
      <c r="H42" s="2848"/>
      <c r="I42" s="2848"/>
      <c r="J42" s="2848"/>
      <c r="K42" s="2823" t="s">
        <v>244</v>
      </c>
      <c r="L42" s="2824"/>
      <c r="M42" s="1358"/>
      <c r="N42" s="1359"/>
      <c r="O42" s="2849"/>
      <c r="P42" s="2850"/>
    </row>
    <row r="43" spans="1:17" ht="18" customHeight="1">
      <c r="A43" s="18" t="s">
        <v>381</v>
      </c>
      <c r="Q43"/>
    </row>
    <row r="44" spans="1:17" ht="18" customHeight="1">
      <c r="A44" s="959" t="s">
        <v>1385</v>
      </c>
      <c r="B44" s="427"/>
      <c r="C44" s="427"/>
      <c r="D44" s="427"/>
      <c r="E44" s="427"/>
      <c r="F44" s="427"/>
      <c r="G44" s="427"/>
      <c r="H44" s="427"/>
      <c r="I44" s="427"/>
      <c r="J44" s="427"/>
      <c r="K44" s="427"/>
      <c r="L44" s="427"/>
      <c r="M44" s="427"/>
      <c r="N44" s="427"/>
      <c r="O44" s="427"/>
      <c r="P44" s="427"/>
      <c r="Q44"/>
    </row>
    <row r="45" spans="1:17" ht="18" customHeight="1">
      <c r="A45" s="961" t="s">
        <v>1386</v>
      </c>
      <c r="B45" s="427"/>
      <c r="C45" s="427"/>
      <c r="D45" s="427"/>
      <c r="E45" s="427"/>
      <c r="F45" s="427"/>
      <c r="G45" s="427"/>
      <c r="H45" s="427"/>
      <c r="I45" s="427"/>
      <c r="J45" s="427"/>
      <c r="K45" s="427"/>
      <c r="L45" s="427"/>
      <c r="M45" s="427"/>
      <c r="N45" s="427"/>
      <c r="O45" s="427"/>
      <c r="P45" s="427"/>
      <c r="Q45"/>
    </row>
    <row r="46" spans="1:17" ht="18" customHeight="1">
      <c r="A46" s="961" t="s">
        <v>1361</v>
      </c>
      <c r="B46" s="427"/>
      <c r="C46" s="427"/>
      <c r="D46" s="427"/>
      <c r="E46" s="427"/>
      <c r="F46" s="427"/>
      <c r="G46" s="427"/>
      <c r="H46" s="427"/>
      <c r="I46" s="427"/>
      <c r="J46" s="427"/>
      <c r="K46" s="427"/>
      <c r="L46" s="427"/>
      <c r="M46" s="427"/>
      <c r="N46" s="427"/>
      <c r="O46" s="427"/>
      <c r="P46" s="427"/>
      <c r="Q46"/>
    </row>
    <row r="47" spans="1:17" ht="18" customHeight="1">
      <c r="A47" s="960" t="s">
        <v>1360</v>
      </c>
      <c r="B47" s="427"/>
      <c r="C47" s="427"/>
      <c r="D47" s="427"/>
      <c r="E47" s="427"/>
      <c r="F47" s="427"/>
      <c r="G47" s="427"/>
      <c r="H47" s="427"/>
      <c r="I47" s="427"/>
      <c r="J47" s="427"/>
      <c r="K47" s="427"/>
      <c r="L47" s="427"/>
      <c r="M47" s="427"/>
      <c r="N47" s="427"/>
      <c r="O47" s="427"/>
      <c r="P47" s="427"/>
      <c r="Q47"/>
    </row>
    <row r="48" spans="1:17" ht="15" customHeight="1">
      <c r="A48" s="2846"/>
      <c r="B48" s="2846"/>
      <c r="C48" s="2846"/>
      <c r="D48" s="2846"/>
      <c r="E48" s="2846"/>
      <c r="F48" s="2846"/>
      <c r="G48" s="2846"/>
      <c r="H48" s="2846"/>
      <c r="I48" s="2846"/>
      <c r="J48" s="2846"/>
      <c r="K48" s="2846"/>
      <c r="L48" s="2846"/>
      <c r="M48" s="2846"/>
      <c r="N48" s="2846"/>
      <c r="O48" s="2846"/>
      <c r="P48" s="2846"/>
      <c r="Q48" s="78"/>
    </row>
    <row r="49" spans="1:17" ht="9.9499999999999993" customHeight="1">
      <c r="A49" s="427"/>
      <c r="B49" s="427"/>
      <c r="C49" s="427"/>
      <c r="D49" s="427"/>
      <c r="E49" s="427"/>
      <c r="F49" s="427"/>
      <c r="G49" s="427"/>
      <c r="H49" s="427"/>
      <c r="I49" s="427"/>
      <c r="J49" s="427"/>
      <c r="K49" s="427"/>
      <c r="L49" s="427"/>
      <c r="M49" s="427"/>
      <c r="N49" s="427"/>
      <c r="O49" s="427"/>
      <c r="P49" s="427"/>
      <c r="Q49"/>
    </row>
    <row r="50" spans="1:17" ht="15" customHeight="1">
      <c r="A50" s="428"/>
      <c r="B50" s="428"/>
      <c r="C50" s="428"/>
      <c r="D50" s="427"/>
      <c r="E50" s="428"/>
      <c r="F50" s="428"/>
      <c r="G50" s="428"/>
      <c r="H50" s="428"/>
      <c r="I50" s="428"/>
      <c r="J50" s="428"/>
      <c r="K50" s="428"/>
      <c r="L50" s="428"/>
      <c r="M50" s="428"/>
      <c r="N50" s="428"/>
      <c r="O50" s="428"/>
      <c r="P50" s="428"/>
      <c r="Q50" s="79"/>
    </row>
    <row r="51" spans="1:17" ht="15" customHeight="1">
      <c r="A51" s="428"/>
      <c r="B51" s="428"/>
      <c r="C51" s="428"/>
      <c r="D51" s="427"/>
      <c r="E51" s="428"/>
      <c r="F51" s="428"/>
      <c r="G51" s="428"/>
      <c r="H51" s="428"/>
      <c r="I51" s="428"/>
      <c r="J51" s="428"/>
      <c r="K51" s="428"/>
      <c r="L51" s="428"/>
      <c r="M51" s="428"/>
      <c r="N51" s="428"/>
      <c r="O51" s="428"/>
      <c r="P51" s="428"/>
    </row>
    <row r="52" spans="1:17" ht="60" customHeight="1">
      <c r="A52" s="2842"/>
      <c r="B52" s="2842"/>
      <c r="C52" s="2842"/>
      <c r="D52" s="2843"/>
      <c r="E52" s="2843"/>
      <c r="F52" s="2843"/>
      <c r="G52" s="2843"/>
      <c r="H52" s="2843"/>
      <c r="I52" s="2843"/>
      <c r="J52" s="2843"/>
      <c r="K52" s="2843"/>
      <c r="L52" s="2843"/>
      <c r="M52" s="2843"/>
      <c r="N52" s="2843"/>
      <c r="O52" s="2843"/>
      <c r="P52" s="2843"/>
      <c r="Q52" s="80"/>
    </row>
    <row r="53" spans="1:17" ht="60" customHeight="1">
      <c r="A53" s="2842"/>
      <c r="B53" s="2842"/>
      <c r="C53" s="2842"/>
      <c r="D53" s="2843"/>
      <c r="E53" s="2843"/>
      <c r="F53" s="2843"/>
      <c r="G53" s="2843"/>
      <c r="H53" s="2843"/>
      <c r="I53" s="2843"/>
      <c r="J53" s="2843"/>
      <c r="K53" s="2843"/>
      <c r="L53" s="2843"/>
      <c r="M53" s="2843"/>
      <c r="N53" s="2843"/>
      <c r="O53" s="2843"/>
      <c r="P53" s="2843"/>
      <c r="Q53" s="80"/>
    </row>
    <row r="54" spans="1:17" ht="60" customHeight="1">
      <c r="A54" s="2842"/>
      <c r="B54" s="2842"/>
      <c r="C54" s="2842"/>
      <c r="D54" s="2843"/>
      <c r="E54" s="2843"/>
      <c r="F54" s="2843"/>
      <c r="G54" s="2843"/>
      <c r="H54" s="2843"/>
      <c r="I54" s="2843"/>
      <c r="J54" s="2843"/>
      <c r="K54" s="2843"/>
      <c r="L54" s="2843"/>
      <c r="M54" s="2843"/>
      <c r="N54" s="2843"/>
      <c r="O54" s="2843"/>
      <c r="P54" s="2843"/>
      <c r="Q54" s="80"/>
    </row>
    <row r="55" spans="1:17" ht="80.099999999999994" customHeight="1">
      <c r="A55" s="2842"/>
      <c r="B55" s="2842"/>
      <c r="C55" s="2842"/>
      <c r="D55" s="2843"/>
      <c r="E55" s="2843"/>
      <c r="F55" s="2843"/>
      <c r="G55" s="2843"/>
      <c r="H55" s="2843"/>
      <c r="I55" s="2843"/>
      <c r="J55" s="2843"/>
      <c r="K55" s="2843"/>
      <c r="L55" s="2843"/>
      <c r="M55" s="2843"/>
      <c r="N55" s="2843"/>
      <c r="O55" s="2843"/>
      <c r="P55" s="2843"/>
      <c r="Q55" s="80"/>
    </row>
    <row r="56" spans="1:17" ht="9.9499999999999993" customHeight="1">
      <c r="A56" s="427"/>
      <c r="B56" s="427"/>
      <c r="C56" s="428"/>
      <c r="D56" s="428"/>
      <c r="E56" s="428"/>
      <c r="F56" s="428"/>
      <c r="G56" s="428"/>
      <c r="H56" s="428"/>
      <c r="I56" s="428"/>
      <c r="J56" s="428"/>
      <c r="K56" s="428"/>
      <c r="L56" s="428"/>
      <c r="M56" s="428"/>
      <c r="N56" s="428"/>
      <c r="O56" s="428"/>
      <c r="P56" s="428"/>
    </row>
    <row r="57" spans="1:17" ht="15" customHeight="1">
      <c r="A57" s="2841"/>
      <c r="B57" s="2841"/>
      <c r="C57" s="2841"/>
      <c r="D57" s="2841"/>
      <c r="E57" s="2841"/>
      <c r="F57" s="2841"/>
      <c r="G57" s="2841"/>
      <c r="H57" s="2841"/>
      <c r="I57" s="2841"/>
      <c r="J57" s="2841"/>
      <c r="K57" s="2841"/>
      <c r="L57" s="2841"/>
      <c r="M57" s="2841"/>
      <c r="N57" s="2841"/>
      <c r="O57" s="2841"/>
      <c r="P57" s="2841"/>
      <c r="Q57" s="79"/>
    </row>
    <row r="58" spans="1:17" ht="15" customHeight="1">
      <c r="A58" s="428"/>
      <c r="B58" s="427"/>
      <c r="C58" s="428"/>
      <c r="D58" s="427"/>
      <c r="E58" s="428"/>
      <c r="F58" s="428"/>
      <c r="G58" s="428"/>
      <c r="H58" s="428"/>
      <c r="I58" s="428"/>
      <c r="J58" s="428"/>
      <c r="K58" s="428"/>
      <c r="L58" s="428"/>
      <c r="M58" s="428"/>
      <c r="N58" s="428"/>
      <c r="O58" s="428"/>
      <c r="P58" s="428"/>
      <c r="Q58" s="79"/>
    </row>
    <row r="59" spans="1:17" ht="15" customHeight="1">
      <c r="A59" s="2841"/>
      <c r="B59" s="2841"/>
      <c r="C59" s="2841"/>
      <c r="D59" s="2841"/>
      <c r="E59" s="2841"/>
      <c r="F59" s="2841"/>
      <c r="G59" s="2841"/>
      <c r="H59" s="2841"/>
      <c r="I59" s="2841"/>
      <c r="J59" s="2841"/>
      <c r="K59" s="2841"/>
      <c r="L59" s="2841"/>
      <c r="M59" s="2841"/>
      <c r="N59" s="2841"/>
      <c r="O59" s="2841"/>
      <c r="P59" s="2841"/>
      <c r="Q59" s="79"/>
    </row>
    <row r="60" spans="1:17" ht="15" customHeight="1">
      <c r="A60" s="427"/>
      <c r="B60" s="428"/>
      <c r="C60" s="428"/>
      <c r="D60" s="428"/>
      <c r="E60" s="427"/>
      <c r="F60" s="428"/>
      <c r="G60" s="428"/>
      <c r="H60" s="428"/>
      <c r="I60" s="428"/>
      <c r="J60" s="428"/>
      <c r="K60" s="428"/>
      <c r="L60" s="428"/>
      <c r="M60" s="428"/>
      <c r="N60" s="428"/>
      <c r="O60" s="428"/>
      <c r="P60" s="428"/>
      <c r="Q60" s="79"/>
    </row>
    <row r="61" spans="1:17" ht="15" customHeight="1">
      <c r="A61" s="2841"/>
      <c r="B61" s="2841"/>
      <c r="C61" s="2841"/>
      <c r="D61" s="2841"/>
      <c r="E61" s="2841"/>
      <c r="F61" s="2841"/>
      <c r="G61" s="2841"/>
      <c r="H61" s="2841"/>
      <c r="I61" s="2841"/>
      <c r="J61" s="2841"/>
      <c r="K61" s="2841"/>
      <c r="L61" s="2841"/>
      <c r="M61" s="2841"/>
      <c r="N61" s="2841"/>
      <c r="O61" s="2841"/>
      <c r="P61" s="2841"/>
      <c r="Q61" s="79"/>
    </row>
    <row r="62" spans="1:17" ht="15" customHeight="1">
      <c r="A62" s="427"/>
      <c r="B62" s="428"/>
      <c r="C62" s="428"/>
      <c r="D62" s="428"/>
      <c r="E62" s="427"/>
      <c r="F62" s="428"/>
      <c r="G62" s="428"/>
      <c r="H62" s="428"/>
      <c r="I62" s="428"/>
      <c r="J62" s="428"/>
      <c r="K62" s="428"/>
      <c r="L62" s="428"/>
      <c r="M62" s="428"/>
      <c r="N62" s="428"/>
      <c r="O62" s="428"/>
      <c r="P62" s="428"/>
      <c r="Q62" s="79"/>
    </row>
    <row r="63" spans="1:17" ht="15" customHeight="1">
      <c r="A63" s="2841"/>
      <c r="B63" s="2841"/>
      <c r="C63" s="2841"/>
      <c r="D63" s="2841"/>
      <c r="E63" s="2841"/>
      <c r="F63" s="2841"/>
      <c r="G63" s="2841"/>
      <c r="H63" s="2841"/>
      <c r="I63" s="2841"/>
      <c r="J63" s="2841"/>
      <c r="K63" s="2841"/>
      <c r="L63" s="2841"/>
      <c r="M63" s="2841"/>
      <c r="N63" s="2841"/>
      <c r="O63" s="2841"/>
      <c r="P63" s="2841"/>
      <c r="Q63" s="79"/>
    </row>
    <row r="64" spans="1:17" ht="15" customHeight="1">
      <c r="A64" s="427"/>
      <c r="B64" s="428"/>
      <c r="C64" s="428"/>
      <c r="D64" s="428"/>
      <c r="E64" s="427"/>
      <c r="F64" s="428"/>
      <c r="G64" s="428"/>
      <c r="H64" s="428"/>
      <c r="I64" s="428"/>
      <c r="J64" s="428"/>
      <c r="K64" s="428"/>
      <c r="L64" s="428"/>
      <c r="M64" s="428"/>
      <c r="N64" s="428"/>
      <c r="O64" s="428"/>
      <c r="P64" s="428"/>
      <c r="Q64" s="79"/>
    </row>
    <row r="65" spans="1:17" ht="15" customHeight="1">
      <c r="A65" s="428"/>
      <c r="B65" s="427"/>
      <c r="C65" s="428"/>
      <c r="D65" s="427"/>
      <c r="E65" s="428"/>
      <c r="F65" s="428"/>
      <c r="G65" s="428"/>
      <c r="H65" s="428"/>
      <c r="I65" s="428"/>
      <c r="J65" s="428"/>
      <c r="K65" s="428"/>
      <c r="L65" s="428"/>
      <c r="M65" s="428"/>
      <c r="N65" s="428"/>
      <c r="O65" s="428"/>
      <c r="P65" s="428"/>
      <c r="Q65" s="79"/>
    </row>
    <row r="66" spans="1:17" ht="15" customHeight="1">
      <c r="A66" s="2841"/>
      <c r="B66" s="2841"/>
      <c r="C66" s="2841"/>
      <c r="D66" s="2841"/>
      <c r="E66" s="2841"/>
      <c r="F66" s="2841"/>
      <c r="G66" s="2841"/>
      <c r="H66" s="2841"/>
      <c r="I66" s="2841"/>
      <c r="J66" s="2841"/>
      <c r="K66" s="2841"/>
      <c r="L66" s="2841"/>
      <c r="M66" s="2841"/>
      <c r="N66" s="2841"/>
      <c r="O66" s="2841"/>
      <c r="P66" s="2841"/>
      <c r="Q66" s="79"/>
    </row>
    <row r="67" spans="1:17" ht="15" customHeight="1">
      <c r="A67" s="428"/>
      <c r="B67" s="427"/>
      <c r="C67" s="428"/>
      <c r="D67" s="427"/>
      <c r="E67" s="428"/>
      <c r="F67" s="428"/>
      <c r="G67" s="428"/>
      <c r="H67" s="428"/>
      <c r="I67" s="428"/>
      <c r="J67" s="428"/>
      <c r="K67" s="428"/>
      <c r="L67" s="428"/>
      <c r="M67" s="428"/>
      <c r="N67" s="428"/>
      <c r="O67" s="428"/>
      <c r="P67" s="428"/>
      <c r="Q67" s="79"/>
    </row>
    <row r="68" spans="1:17" ht="15" customHeight="1">
      <c r="A68" s="2841"/>
      <c r="B68" s="2841"/>
      <c r="C68" s="2841"/>
      <c r="D68" s="2841"/>
      <c r="E68" s="2841"/>
      <c r="F68" s="2841"/>
      <c r="G68" s="2841"/>
      <c r="H68" s="2841"/>
      <c r="I68" s="2841"/>
      <c r="J68" s="2841"/>
      <c r="K68" s="2841"/>
      <c r="L68" s="2841"/>
      <c r="M68" s="2841"/>
      <c r="N68" s="2841"/>
      <c r="O68" s="2841"/>
      <c r="P68" s="2841"/>
      <c r="Q68" s="79"/>
    </row>
    <row r="69" spans="1:17" ht="15" customHeight="1">
      <c r="A69" s="2841"/>
      <c r="B69" s="2841"/>
      <c r="C69" s="2841"/>
      <c r="D69" s="2841"/>
      <c r="E69" s="2841"/>
      <c r="F69" s="2841"/>
      <c r="G69" s="2841"/>
      <c r="H69" s="2841"/>
      <c r="I69" s="2841"/>
      <c r="J69" s="2841"/>
      <c r="K69" s="2841"/>
      <c r="L69" s="2841"/>
      <c r="M69" s="2841"/>
      <c r="N69" s="2841"/>
      <c r="O69" s="2841"/>
      <c r="P69" s="2841"/>
      <c r="Q69" s="79"/>
    </row>
    <row r="70" spans="1:17" ht="15" customHeight="1">
      <c r="A70" s="2841"/>
      <c r="B70" s="2841"/>
      <c r="C70" s="2841"/>
      <c r="D70" s="2841"/>
      <c r="E70" s="2841"/>
      <c r="F70" s="2841"/>
      <c r="G70" s="2841"/>
      <c r="H70" s="2841"/>
      <c r="I70" s="2841"/>
      <c r="J70" s="2841"/>
      <c r="K70" s="2841"/>
      <c r="L70" s="2841"/>
      <c r="M70" s="2841"/>
      <c r="N70" s="2841"/>
      <c r="O70" s="2841"/>
      <c r="P70" s="2841"/>
      <c r="Q70" s="79"/>
    </row>
    <row r="71" spans="1:17" ht="9.9499999999999993" customHeight="1">
      <c r="A71" s="427"/>
      <c r="B71" s="427"/>
      <c r="C71" s="428"/>
      <c r="D71" s="428"/>
      <c r="E71" s="428"/>
      <c r="F71" s="428"/>
      <c r="G71" s="428"/>
      <c r="H71" s="428"/>
      <c r="I71" s="428"/>
      <c r="J71" s="428"/>
      <c r="K71" s="428"/>
      <c r="L71" s="428"/>
      <c r="M71" s="428"/>
      <c r="N71" s="428"/>
      <c r="O71" s="428"/>
      <c r="P71" s="428"/>
      <c r="Q71" s="79"/>
    </row>
    <row r="72" spans="1:17" ht="15" customHeight="1">
      <c r="A72" s="429"/>
      <c r="B72" s="427"/>
      <c r="C72" s="428"/>
      <c r="D72" s="427"/>
      <c r="E72" s="429"/>
      <c r="F72" s="429"/>
      <c r="G72" s="428"/>
      <c r="H72" s="428"/>
      <c r="I72" s="428"/>
      <c r="J72" s="428"/>
      <c r="K72" s="428"/>
      <c r="L72" s="428"/>
      <c r="M72" s="428"/>
      <c r="N72" s="428"/>
      <c r="O72" s="428"/>
      <c r="P72" s="428"/>
      <c r="Q72" s="79"/>
    </row>
    <row r="73" spans="1:17" ht="15" customHeight="1">
      <c r="A73" s="2841"/>
      <c r="B73" s="2841"/>
      <c r="C73" s="2841"/>
      <c r="D73" s="2841"/>
      <c r="E73" s="2841"/>
      <c r="F73" s="2841"/>
      <c r="G73" s="2841"/>
      <c r="H73" s="2841"/>
      <c r="I73" s="2841"/>
      <c r="J73" s="2841"/>
      <c r="K73" s="2841"/>
      <c r="L73" s="2841"/>
      <c r="M73" s="2841"/>
      <c r="N73" s="2841"/>
      <c r="O73" s="2841"/>
      <c r="P73" s="2841"/>
      <c r="Q73" s="3"/>
    </row>
    <row r="74" spans="1:17" ht="15" customHeight="1">
      <c r="A74" s="2841"/>
      <c r="B74" s="2841"/>
      <c r="C74" s="2841"/>
      <c r="D74" s="2841"/>
      <c r="E74" s="2841"/>
      <c r="F74" s="2841"/>
      <c r="G74" s="2841"/>
      <c r="H74" s="2841"/>
      <c r="I74" s="2841"/>
      <c r="J74" s="2841"/>
      <c r="K74" s="2841"/>
      <c r="L74" s="2841"/>
      <c r="M74" s="2841"/>
      <c r="N74" s="2841"/>
      <c r="O74" s="2841"/>
      <c r="P74" s="2841"/>
      <c r="Q74" s="3"/>
    </row>
    <row r="75" spans="1:17" ht="15" customHeight="1">
      <c r="A75" s="2841"/>
      <c r="B75" s="2841"/>
      <c r="C75" s="2841"/>
      <c r="D75" s="2841"/>
      <c r="E75" s="2841"/>
      <c r="F75" s="2841"/>
      <c r="G75" s="2841"/>
      <c r="H75" s="2841"/>
      <c r="I75" s="2841"/>
      <c r="J75" s="2841"/>
      <c r="K75" s="2841"/>
      <c r="L75" s="2841"/>
      <c r="M75" s="2841"/>
      <c r="N75" s="2841"/>
      <c r="O75" s="2841"/>
      <c r="P75" s="2841"/>
      <c r="Q75" s="3"/>
    </row>
    <row r="76" spans="1:17" ht="15" customHeight="1">
      <c r="A76" s="2841"/>
      <c r="B76" s="2841"/>
      <c r="C76" s="2841"/>
      <c r="D76" s="2841"/>
      <c r="E76" s="2841"/>
      <c r="F76" s="2841"/>
      <c r="G76" s="2841"/>
      <c r="H76" s="2841"/>
      <c r="I76" s="2841"/>
      <c r="J76" s="2841"/>
      <c r="K76" s="2841"/>
      <c r="L76" s="2841"/>
      <c r="M76" s="2841"/>
      <c r="N76" s="2841"/>
      <c r="O76" s="2841"/>
      <c r="P76" s="2841"/>
      <c r="Q76" s="3"/>
    </row>
    <row r="77" spans="1:17" ht="15" customHeight="1">
      <c r="A77" s="2841"/>
      <c r="B77" s="2841"/>
      <c r="C77" s="2841"/>
      <c r="D77" s="2841"/>
      <c r="E77" s="2841"/>
      <c r="F77" s="2841"/>
      <c r="G77" s="2841"/>
      <c r="H77" s="2841"/>
      <c r="I77" s="2841"/>
      <c r="J77" s="2841"/>
      <c r="K77" s="2841"/>
      <c r="L77" s="2841"/>
      <c r="M77" s="2841"/>
      <c r="N77" s="2841"/>
      <c r="O77" s="2841"/>
      <c r="P77" s="2841"/>
      <c r="Q77" s="3"/>
    </row>
    <row r="78" spans="1:17" ht="15" customHeight="1">
      <c r="A78" s="2841"/>
      <c r="B78" s="2841"/>
      <c r="C78" s="2841"/>
      <c r="D78" s="2841"/>
      <c r="E78" s="2841"/>
      <c r="F78" s="2841"/>
      <c r="G78" s="2841"/>
      <c r="H78" s="2841"/>
      <c r="I78" s="2841"/>
      <c r="J78" s="2841"/>
      <c r="K78" s="2841"/>
      <c r="L78" s="2841"/>
      <c r="M78" s="2841"/>
      <c r="N78" s="2841"/>
      <c r="O78" s="2841"/>
      <c r="P78" s="2841"/>
      <c r="Q78" s="3"/>
    </row>
    <row r="79" spans="1:17" ht="15" customHeight="1">
      <c r="A79" s="2841"/>
      <c r="B79" s="2841"/>
      <c r="C79" s="2841"/>
      <c r="D79" s="2841"/>
      <c r="E79" s="2841"/>
      <c r="F79" s="2841"/>
      <c r="G79" s="2841"/>
      <c r="H79" s="2841"/>
      <c r="I79" s="2841"/>
      <c r="J79" s="2841"/>
      <c r="K79" s="2841"/>
      <c r="L79" s="2841"/>
      <c r="M79" s="2841"/>
      <c r="N79" s="2841"/>
      <c r="O79" s="2841"/>
      <c r="P79" s="2841"/>
      <c r="Q79" s="3"/>
    </row>
    <row r="80" spans="1:17">
      <c r="A80" s="427"/>
      <c r="B80" s="427"/>
      <c r="C80" s="427"/>
      <c r="D80" s="427"/>
      <c r="E80" s="427"/>
      <c r="F80" s="427"/>
      <c r="G80" s="427"/>
      <c r="H80" s="427"/>
      <c r="I80" s="427"/>
      <c r="J80" s="427"/>
      <c r="K80" s="427"/>
      <c r="L80" s="427"/>
      <c r="M80" s="427"/>
      <c r="N80" s="427"/>
      <c r="O80" s="427"/>
      <c r="P80" s="427"/>
    </row>
    <row r="81" spans="1:16">
      <c r="A81" s="427"/>
      <c r="B81" s="427"/>
      <c r="C81" s="427"/>
      <c r="D81" s="427"/>
      <c r="E81" s="427"/>
      <c r="F81" s="427"/>
      <c r="G81" s="427"/>
      <c r="H81" s="427"/>
      <c r="I81" s="427"/>
      <c r="J81" s="427"/>
      <c r="K81" s="427"/>
      <c r="L81" s="427"/>
      <c r="M81" s="427"/>
      <c r="N81" s="427"/>
      <c r="O81" s="427"/>
      <c r="P81" s="427"/>
    </row>
  </sheetData>
  <mergeCells count="136">
    <mergeCell ref="A14:C15"/>
    <mergeCell ref="D14:E14"/>
    <mergeCell ref="F14:G14"/>
    <mergeCell ref="E15:P15"/>
    <mergeCell ref="A79:P79"/>
    <mergeCell ref="A78:P78"/>
    <mergeCell ref="A77:P77"/>
    <mergeCell ref="A76:P76"/>
    <mergeCell ref="A75:P75"/>
    <mergeCell ref="A74:P74"/>
    <mergeCell ref="A73:P73"/>
    <mergeCell ref="A37:C38"/>
    <mergeCell ref="D37:E37"/>
    <mergeCell ref="F37:J37"/>
    <mergeCell ref="K37:L37"/>
    <mergeCell ref="M37:P37"/>
    <mergeCell ref="D38:E38"/>
    <mergeCell ref="F38:J38"/>
    <mergeCell ref="K38:L38"/>
    <mergeCell ref="M38:P38"/>
    <mergeCell ref="M42:P42"/>
    <mergeCell ref="A39:C40"/>
    <mergeCell ref="D39:E39"/>
    <mergeCell ref="F39:J39"/>
    <mergeCell ref="K13:P13"/>
    <mergeCell ref="A6:C6"/>
    <mergeCell ref="A7:C8"/>
    <mergeCell ref="D7:P7"/>
    <mergeCell ref="K8:P8"/>
    <mergeCell ref="A9:C9"/>
    <mergeCell ref="D9:P9"/>
    <mergeCell ref="O2:P2"/>
    <mergeCell ref="A3:P3"/>
    <mergeCell ref="A4:C4"/>
    <mergeCell ref="D4:G4"/>
    <mergeCell ref="H4:I4"/>
    <mergeCell ref="A11:C11"/>
    <mergeCell ref="D11:P11"/>
    <mergeCell ref="A12:C13"/>
    <mergeCell ref="G12:P12"/>
    <mergeCell ref="D13:E13"/>
    <mergeCell ref="F13:G13"/>
    <mergeCell ref="J4:P4"/>
    <mergeCell ref="D6:P6"/>
    <mergeCell ref="K39:L39"/>
    <mergeCell ref="M39:P39"/>
    <mergeCell ref="D40:E40"/>
    <mergeCell ref="F40:J40"/>
    <mergeCell ref="K40:L40"/>
    <mergeCell ref="M40:P40"/>
    <mergeCell ref="D52:P52"/>
    <mergeCell ref="A53:C53"/>
    <mergeCell ref="D53:P53"/>
    <mergeCell ref="A54:C54"/>
    <mergeCell ref="D54:P54"/>
    <mergeCell ref="A41:C42"/>
    <mergeCell ref="D41:E41"/>
    <mergeCell ref="F41:J41"/>
    <mergeCell ref="K41:L41"/>
    <mergeCell ref="M41:P41"/>
    <mergeCell ref="D42:E42"/>
    <mergeCell ref="F42:J42"/>
    <mergeCell ref="K42:L42"/>
    <mergeCell ref="A69:P69"/>
    <mergeCell ref="A70:P70"/>
    <mergeCell ref="A61:P61"/>
    <mergeCell ref="A63:P63"/>
    <mergeCell ref="J30:N30"/>
    <mergeCell ref="J31:N31"/>
    <mergeCell ref="J32:N32"/>
    <mergeCell ref="O30:P30"/>
    <mergeCell ref="A66:P66"/>
    <mergeCell ref="A68:P68"/>
    <mergeCell ref="A55:C55"/>
    <mergeCell ref="D55:P55"/>
    <mergeCell ref="B27:B30"/>
    <mergeCell ref="A57:P57"/>
    <mergeCell ref="A59:P59"/>
    <mergeCell ref="J33:N33"/>
    <mergeCell ref="J34:N34"/>
    <mergeCell ref="C33:I33"/>
    <mergeCell ref="C34:I34"/>
    <mergeCell ref="O33:P33"/>
    <mergeCell ref="O34:P34"/>
    <mergeCell ref="O35:P35"/>
    <mergeCell ref="A48:P48"/>
    <mergeCell ref="A52:C52"/>
    <mergeCell ref="J27:N27"/>
    <mergeCell ref="J28:N28"/>
    <mergeCell ref="J29:N29"/>
    <mergeCell ref="C30:I30"/>
    <mergeCell ref="C31:I31"/>
    <mergeCell ref="C32:I32"/>
    <mergeCell ref="O31:P31"/>
    <mergeCell ref="O32:P32"/>
    <mergeCell ref="J23:N23"/>
    <mergeCell ref="O28:P28"/>
    <mergeCell ref="O29:P29"/>
    <mergeCell ref="C24:I24"/>
    <mergeCell ref="J25:N25"/>
    <mergeCell ref="J26:N26"/>
    <mergeCell ref="O17:P17"/>
    <mergeCell ref="O18:P18"/>
    <mergeCell ref="O19:P19"/>
    <mergeCell ref="J17:N17"/>
    <mergeCell ref="J18:N18"/>
    <mergeCell ref="J19:N19"/>
    <mergeCell ref="A17:I17"/>
    <mergeCell ref="A19:A34"/>
    <mergeCell ref="B19:B22"/>
    <mergeCell ref="A18:B18"/>
    <mergeCell ref="C25:I25"/>
    <mergeCell ref="C26:I26"/>
    <mergeCell ref="C27:I27"/>
    <mergeCell ref="J24:N24"/>
    <mergeCell ref="O23:P23"/>
    <mergeCell ref="C28:I28"/>
    <mergeCell ref="C29:I29"/>
    <mergeCell ref="O20:P20"/>
    <mergeCell ref="B31:B34"/>
    <mergeCell ref="B23:B26"/>
    <mergeCell ref="O24:P24"/>
    <mergeCell ref="O25:P25"/>
    <mergeCell ref="O26:P26"/>
    <mergeCell ref="O27:P27"/>
    <mergeCell ref="C18:I18"/>
    <mergeCell ref="C19:I19"/>
    <mergeCell ref="C20:I20"/>
    <mergeCell ref="C21:I21"/>
    <mergeCell ref="C22:I22"/>
    <mergeCell ref="C23:I23"/>
    <mergeCell ref="O21:P21"/>
    <mergeCell ref="O22:P22"/>
    <mergeCell ref="J20:N20"/>
    <mergeCell ref="J21:N21"/>
    <mergeCell ref="J22:N22"/>
  </mergeCells>
  <phoneticPr fontId="11"/>
  <conditionalFormatting sqref="D6 D7:P7 K8:P8 D9:P9 D11:P11 E12 K13:P13 F13:G14 D15 C19:P34 F37:J42 M37:P42">
    <cfRule type="containsBlanks" dxfId="8" priority="2">
      <formula>LEN(TRIM(C6))=0</formula>
    </cfRule>
  </conditionalFormatting>
  <dataValidations count="3">
    <dataValidation imeMode="off" allowBlank="1" showInputMessage="1" showErrorMessage="1" sqref="O18:O34 E12 D1:D2 K13:L13" xr:uid="{00000000-0002-0000-1C00-000000000000}"/>
    <dataValidation imeMode="hiragana" allowBlank="1" showInputMessage="1" showErrorMessage="1" sqref="F37 F8:G8 D9 G12 C18:C35 F39 F13:G13" xr:uid="{00000000-0002-0000-1C00-000001000000}"/>
    <dataValidation type="list" imeMode="off" allowBlank="1" showInputMessage="1" showErrorMessage="1" sqref="D15" xr:uid="{00000000-0002-0000-1C00-000002000000}">
      <formula1>"✓"</formula1>
    </dataValidation>
  </dataValidations>
  <printOptions horizontalCentered="1"/>
  <pageMargins left="0.59055118110236227" right="0.59055118110236227" top="0.59055118110236227" bottom="0.39370078740157483" header="0.78740157480314965" footer="0.11811023622047245"/>
  <pageSetup paperSize="9" scale="84" orientation="portrait" r:id="rId1"/>
  <headerFooter scaleWithDoc="0">
    <oddFooter>&amp;R&amp;10&amp;K01+000（令和７年７月１日以降に申請する訓練科から適用）</oddFooter>
  </headerFooter>
  <ignoredErrors>
    <ignoredError sqref="O35" formulaRange="1"/>
  </ignoredErrors>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tabColor rgb="FF0070C0"/>
  </sheetPr>
  <dimension ref="A1:B49"/>
  <sheetViews>
    <sheetView view="pageBreakPreview" topLeftCell="A17" zoomScale="85" zoomScaleNormal="85" zoomScaleSheetLayoutView="85" workbookViewId="0">
      <selection activeCell="A40" sqref="A40"/>
    </sheetView>
  </sheetViews>
  <sheetFormatPr defaultRowHeight="15" customHeight="1"/>
  <cols>
    <col min="1" max="1" width="27.625" style="2" customWidth="1"/>
    <col min="2" max="2" width="73.625" style="2" customWidth="1"/>
    <col min="257" max="257" width="27.625" customWidth="1"/>
    <col min="258" max="258" width="73.625" customWidth="1"/>
    <col min="513" max="513" width="27.625" customWidth="1"/>
    <col min="514" max="514" width="73.625" customWidth="1"/>
    <col min="769" max="769" width="27.625" customWidth="1"/>
    <col min="770" max="770" width="73.625" customWidth="1"/>
    <col min="1025" max="1025" width="27.625" customWidth="1"/>
    <col min="1026" max="1026" width="73.625" customWidth="1"/>
    <col min="1281" max="1281" width="27.625" customWidth="1"/>
    <col min="1282" max="1282" width="73.625" customWidth="1"/>
    <col min="1537" max="1537" width="27.625" customWidth="1"/>
    <col min="1538" max="1538" width="73.625" customWidth="1"/>
    <col min="1793" max="1793" width="27.625" customWidth="1"/>
    <col min="1794" max="1794" width="73.625" customWidth="1"/>
    <col min="2049" max="2049" width="27.625" customWidth="1"/>
    <col min="2050" max="2050" width="73.625" customWidth="1"/>
    <col min="2305" max="2305" width="27.625" customWidth="1"/>
    <col min="2306" max="2306" width="73.625" customWidth="1"/>
    <col min="2561" max="2561" width="27.625" customWidth="1"/>
    <col min="2562" max="2562" width="73.625" customWidth="1"/>
    <col min="2817" max="2817" width="27.625" customWidth="1"/>
    <col min="2818" max="2818" width="73.625" customWidth="1"/>
    <col min="3073" max="3073" width="27.625" customWidth="1"/>
    <col min="3074" max="3074" width="73.625" customWidth="1"/>
    <col min="3329" max="3329" width="27.625" customWidth="1"/>
    <col min="3330" max="3330" width="73.625" customWidth="1"/>
    <col min="3585" max="3585" width="27.625" customWidth="1"/>
    <col min="3586" max="3586" width="73.625" customWidth="1"/>
    <col min="3841" max="3841" width="27.625" customWidth="1"/>
    <col min="3842" max="3842" width="73.625" customWidth="1"/>
    <col min="4097" max="4097" width="27.625" customWidth="1"/>
    <col min="4098" max="4098" width="73.625" customWidth="1"/>
    <col min="4353" max="4353" width="27.625" customWidth="1"/>
    <col min="4354" max="4354" width="73.625" customWidth="1"/>
    <col min="4609" max="4609" width="27.625" customWidth="1"/>
    <col min="4610" max="4610" width="73.625" customWidth="1"/>
    <col min="4865" max="4865" width="27.625" customWidth="1"/>
    <col min="4866" max="4866" width="73.625" customWidth="1"/>
    <col min="5121" max="5121" width="27.625" customWidth="1"/>
    <col min="5122" max="5122" width="73.625" customWidth="1"/>
    <col min="5377" max="5377" width="27.625" customWidth="1"/>
    <col min="5378" max="5378" width="73.625" customWidth="1"/>
    <col min="5633" max="5633" width="27.625" customWidth="1"/>
    <col min="5634" max="5634" width="73.625" customWidth="1"/>
    <col min="5889" max="5889" width="27.625" customWidth="1"/>
    <col min="5890" max="5890" width="73.625" customWidth="1"/>
    <col min="6145" max="6145" width="27.625" customWidth="1"/>
    <col min="6146" max="6146" width="73.625" customWidth="1"/>
    <col min="6401" max="6401" width="27.625" customWidth="1"/>
    <col min="6402" max="6402" width="73.625" customWidth="1"/>
    <col min="6657" max="6657" width="27.625" customWidth="1"/>
    <col min="6658" max="6658" width="73.625" customWidth="1"/>
    <col min="6913" max="6913" width="27.625" customWidth="1"/>
    <col min="6914" max="6914" width="73.625" customWidth="1"/>
    <col min="7169" max="7169" width="27.625" customWidth="1"/>
    <col min="7170" max="7170" width="73.625" customWidth="1"/>
    <col min="7425" max="7425" width="27.625" customWidth="1"/>
    <col min="7426" max="7426" width="73.625" customWidth="1"/>
    <col min="7681" max="7681" width="27.625" customWidth="1"/>
    <col min="7682" max="7682" width="73.625" customWidth="1"/>
    <col min="7937" max="7937" width="27.625" customWidth="1"/>
    <col min="7938" max="7938" width="73.625" customWidth="1"/>
    <col min="8193" max="8193" width="27.625" customWidth="1"/>
    <col min="8194" max="8194" width="73.625" customWidth="1"/>
    <col min="8449" max="8449" width="27.625" customWidth="1"/>
    <col min="8450" max="8450" width="73.625" customWidth="1"/>
    <col min="8705" max="8705" width="27.625" customWidth="1"/>
    <col min="8706" max="8706" width="73.625" customWidth="1"/>
    <col min="8961" max="8961" width="27.625" customWidth="1"/>
    <col min="8962" max="8962" width="73.625" customWidth="1"/>
    <col min="9217" max="9217" width="27.625" customWidth="1"/>
    <col min="9218" max="9218" width="73.625" customWidth="1"/>
    <col min="9473" max="9473" width="27.625" customWidth="1"/>
    <col min="9474" max="9474" width="73.625" customWidth="1"/>
    <col min="9729" max="9729" width="27.625" customWidth="1"/>
    <col min="9730" max="9730" width="73.625" customWidth="1"/>
    <col min="9985" max="9985" width="27.625" customWidth="1"/>
    <col min="9986" max="9986" width="73.625" customWidth="1"/>
    <col min="10241" max="10241" width="27.625" customWidth="1"/>
    <col min="10242" max="10242" width="73.625" customWidth="1"/>
    <col min="10497" max="10497" width="27.625" customWidth="1"/>
    <col min="10498" max="10498" width="73.625" customWidth="1"/>
    <col min="10753" max="10753" width="27.625" customWidth="1"/>
    <col min="10754" max="10754" width="73.625" customWidth="1"/>
    <col min="11009" max="11009" width="27.625" customWidth="1"/>
    <col min="11010" max="11010" width="73.625" customWidth="1"/>
    <col min="11265" max="11265" width="27.625" customWidth="1"/>
    <col min="11266" max="11266" width="73.625" customWidth="1"/>
    <col min="11521" max="11521" width="27.625" customWidth="1"/>
    <col min="11522" max="11522" width="73.625" customWidth="1"/>
    <col min="11777" max="11777" width="27.625" customWidth="1"/>
    <col min="11778" max="11778" width="73.625" customWidth="1"/>
    <col min="12033" max="12033" width="27.625" customWidth="1"/>
    <col min="12034" max="12034" width="73.625" customWidth="1"/>
    <col min="12289" max="12289" width="27.625" customWidth="1"/>
    <col min="12290" max="12290" width="73.625" customWidth="1"/>
    <col min="12545" max="12545" width="27.625" customWidth="1"/>
    <col min="12546" max="12546" width="73.625" customWidth="1"/>
    <col min="12801" max="12801" width="27.625" customWidth="1"/>
    <col min="12802" max="12802" width="73.625" customWidth="1"/>
    <col min="13057" max="13057" width="27.625" customWidth="1"/>
    <col min="13058" max="13058" width="73.625" customWidth="1"/>
    <col min="13313" max="13313" width="27.625" customWidth="1"/>
    <col min="13314" max="13314" width="73.625" customWidth="1"/>
    <col min="13569" max="13569" width="27.625" customWidth="1"/>
    <col min="13570" max="13570" width="73.625" customWidth="1"/>
    <col min="13825" max="13825" width="27.625" customWidth="1"/>
    <col min="13826" max="13826" width="73.625" customWidth="1"/>
    <col min="14081" max="14081" width="27.625" customWidth="1"/>
    <col min="14082" max="14082" width="73.625" customWidth="1"/>
    <col min="14337" max="14337" width="27.625" customWidth="1"/>
    <col min="14338" max="14338" width="73.625" customWidth="1"/>
    <col min="14593" max="14593" width="27.625" customWidth="1"/>
    <col min="14594" max="14594" width="73.625" customWidth="1"/>
    <col min="14849" max="14849" width="27.625" customWidth="1"/>
    <col min="14850" max="14850" width="73.625" customWidth="1"/>
    <col min="15105" max="15105" width="27.625" customWidth="1"/>
    <col min="15106" max="15106" width="73.625" customWidth="1"/>
    <col min="15361" max="15361" width="27.625" customWidth="1"/>
    <col min="15362" max="15362" width="73.625" customWidth="1"/>
    <col min="15617" max="15617" width="27.625" customWidth="1"/>
    <col min="15618" max="15618" width="73.625" customWidth="1"/>
    <col min="15873" max="15873" width="27.625" customWidth="1"/>
    <col min="15874" max="15874" width="73.625" customWidth="1"/>
    <col min="16129" max="16129" width="27.625" customWidth="1"/>
    <col min="16130" max="16130" width="73.625" customWidth="1"/>
  </cols>
  <sheetData>
    <row r="1" spans="1:2" ht="18" customHeight="1" thickTop="1">
      <c r="A1" s="182" t="s">
        <v>666</v>
      </c>
      <c r="B1" s="182" t="s">
        <v>837</v>
      </c>
    </row>
    <row r="2" spans="1:2" ht="18" customHeight="1">
      <c r="A2" s="183" t="s">
        <v>667</v>
      </c>
      <c r="B2" s="183">
        <v>20200106</v>
      </c>
    </row>
    <row r="3" spans="1:2" ht="18" customHeight="1">
      <c r="A3" s="111" t="s">
        <v>467</v>
      </c>
      <c r="B3" s="111" t="str">
        <f>ASC(様式1!$F$44)</f>
        <v>123456789</v>
      </c>
    </row>
    <row r="4" spans="1:2" ht="18" customHeight="1">
      <c r="A4" s="112" t="s">
        <v>668</v>
      </c>
      <c r="B4" s="112" t="str">
        <f>TEXT(様式1!$O$3,"ggge年m月d日")</f>
        <v>令和8年4月7日</v>
      </c>
    </row>
    <row r="5" spans="1:2" ht="18" customHeight="1">
      <c r="A5" s="112" t="s">
        <v>468</v>
      </c>
      <c r="B5" s="112" t="str">
        <f>IF(様式1!$E$20="○","001","")&amp;IF(様式1!$E$21="○","002","")</f>
        <v>001</v>
      </c>
    </row>
    <row r="6" spans="1:2" ht="18" customHeight="1">
      <c r="A6" s="113" t="s">
        <v>469</v>
      </c>
      <c r="B6" s="113" t="str">
        <f>IF(ISBLANK(登録用!L5:T5),"",LEFT(様式5!L5,2))</f>
        <v>00</v>
      </c>
    </row>
    <row r="7" spans="1:2" ht="18" customHeight="1">
      <c r="A7" s="112" t="s">
        <v>430</v>
      </c>
      <c r="B7" s="112" t="str">
        <f>DBCS(TRIM(CLEAN(様式1!G36)))</f>
        <v>ビジネスアプリケーション基礎科</v>
      </c>
    </row>
    <row r="8" spans="1:2" ht="18" customHeight="1">
      <c r="A8" s="112" t="s">
        <v>669</v>
      </c>
      <c r="B8" s="112" t="str">
        <f>TEXT(様式5!$F$11,"ggge年m月d日")</f>
        <v>令和8年4月24日</v>
      </c>
    </row>
    <row r="9" spans="1:2" ht="18" customHeight="1">
      <c r="A9" s="112" t="s">
        <v>670</v>
      </c>
      <c r="B9" s="112" t="str">
        <f>TEXT(様式5!$M$11,"ggge年m月d日")</f>
        <v>令和8年5月27日</v>
      </c>
    </row>
    <row r="10" spans="1:2" ht="18" customHeight="1">
      <c r="A10" s="112" t="s">
        <v>671</v>
      </c>
      <c r="B10" s="112" t="str">
        <f>TEXT(様式5!$F$12,"ggge年m月d日")</f>
        <v>令和8年6月12日</v>
      </c>
    </row>
    <row r="11" spans="1:2" ht="18" customHeight="1">
      <c r="A11" s="112" t="s">
        <v>672</v>
      </c>
      <c r="B11" s="112" t="str">
        <f>TEXT(様式5!$F$14,"ggge年m月d日")</f>
        <v>令和7年10月8日</v>
      </c>
    </row>
    <row r="12" spans="1:2" ht="18" customHeight="1">
      <c r="A12" s="112" t="s">
        <v>673</v>
      </c>
      <c r="B12" s="112" t="str">
        <f>TEXT(様式1!$F$37,"ggge年m月d日")</f>
        <v>令和8年6月26日</v>
      </c>
    </row>
    <row r="13" spans="1:2" ht="18" customHeight="1">
      <c r="A13" s="112" t="s">
        <v>674</v>
      </c>
      <c r="B13" s="112" t="str">
        <f>TEXT(様式1!$K$37,"ggge年m月d日")</f>
        <v>令和8年9月25日</v>
      </c>
    </row>
    <row r="14" spans="1:2" ht="18" customHeight="1">
      <c r="A14" s="111" t="s">
        <v>470</v>
      </c>
      <c r="B14" s="111" t="str">
        <f>ASC(様式1!$P$37)</f>
        <v>3</v>
      </c>
    </row>
    <row r="15" spans="1:2" ht="18" customHeight="1">
      <c r="A15" s="111" t="s">
        <v>471</v>
      </c>
      <c r="B15" s="111">
        <f>様式5!AF15</f>
        <v>59</v>
      </c>
    </row>
    <row r="16" spans="1:2" ht="18" customHeight="1">
      <c r="A16" s="112" t="s">
        <v>675</v>
      </c>
      <c r="B16" s="112" t="str">
        <f>TEXT(様式5!$G$16,"00")</f>
        <v>09</v>
      </c>
    </row>
    <row r="17" spans="1:2" ht="18" customHeight="1">
      <c r="A17" s="112" t="s">
        <v>676</v>
      </c>
      <c r="B17" s="112" t="str">
        <f>TEXT(様式5!$I$16,"00")</f>
        <v>20</v>
      </c>
    </row>
    <row r="18" spans="1:2" ht="18" customHeight="1">
      <c r="A18" s="112" t="s">
        <v>677</v>
      </c>
      <c r="B18" s="112" t="str">
        <f>TEXT(様式5!$L$16,"00")</f>
        <v>15</v>
      </c>
    </row>
    <row r="19" spans="1:2" ht="18" customHeight="1">
      <c r="A19" s="112" t="s">
        <v>678</v>
      </c>
      <c r="B19" s="112" t="str">
        <f>TEXT(様式5!$N$16,"00")</f>
        <v>50</v>
      </c>
    </row>
    <row r="20" spans="1:2" ht="18" customHeight="1">
      <c r="A20" s="111" t="s">
        <v>472</v>
      </c>
      <c r="B20" s="111">
        <f>様式5!G74</f>
        <v>315</v>
      </c>
    </row>
    <row r="21" spans="1:2" ht="18" customHeight="1">
      <c r="A21" s="111" t="s">
        <v>679</v>
      </c>
      <c r="B21" s="111" t="str">
        <f>ASC(様式1!$F$38)</f>
        <v>15</v>
      </c>
    </row>
    <row r="22" spans="1:2" ht="18" customHeight="1">
      <c r="A22" s="112" t="s">
        <v>680</v>
      </c>
      <c r="B22" s="112" t="str">
        <f>IF(ISBLANK(様式5!$F$17),"特になし",DBCS(TRIM(SUBSTITUTE(様式5!$F$17,CHAR(10),"　"))))</f>
        <v>特になし</v>
      </c>
    </row>
    <row r="23" spans="1:2" ht="18" customHeight="1">
      <c r="A23" s="112" t="s">
        <v>681</v>
      </c>
      <c r="B23" s="112" t="str">
        <f>IF(様式5!F18="✔","1","0")</f>
        <v>0</v>
      </c>
    </row>
    <row r="24" spans="1:2" ht="18" customHeight="1">
      <c r="A24" s="112" t="s">
        <v>682</v>
      </c>
      <c r="B24" s="112" t="str">
        <f>IF(様式5!L18="✔","1","0")</f>
        <v>0</v>
      </c>
    </row>
    <row r="25" spans="1:2" ht="18" customHeight="1">
      <c r="A25" s="112" t="s">
        <v>683</v>
      </c>
      <c r="B25" s="112" t="str">
        <f>IF(様式5!T18="✔","1","0")</f>
        <v>0</v>
      </c>
    </row>
    <row r="26" spans="1:2" ht="18" customHeight="1">
      <c r="A26" s="112" t="s">
        <v>684</v>
      </c>
      <c r="B26" s="112" t="str">
        <f>IF(様式5!AA18="✔","1","0")</f>
        <v>0</v>
      </c>
    </row>
    <row r="27" spans="1:2" ht="18" customHeight="1">
      <c r="A27" s="112" t="s">
        <v>685</v>
      </c>
      <c r="B27" s="112" t="str">
        <f>IF(様式5!F19="✔","1","0")</f>
        <v>0</v>
      </c>
    </row>
    <row r="28" spans="1:2" ht="18" customHeight="1">
      <c r="A28" s="112" t="s">
        <v>686</v>
      </c>
      <c r="B28" s="112" t="str">
        <f>IF(様式5!L19="✔","1","0")</f>
        <v>0</v>
      </c>
    </row>
    <row r="29" spans="1:2" ht="18" customHeight="1">
      <c r="A29" s="112" t="s">
        <v>687</v>
      </c>
      <c r="B29" s="112" t="str">
        <f>IF(様式5!T19="✔","1","0")</f>
        <v>0</v>
      </c>
    </row>
    <row r="30" spans="1:2" ht="26.1" customHeight="1">
      <c r="A30" s="112" t="s">
        <v>473</v>
      </c>
      <c r="B30" s="113" t="str">
        <f>DBCS(TRIM(SUBSTITUTE(様式5!$F$20,CHAR(10),"　")))</f>
        <v>職業能力の基礎となるコミュニケーション力やビジネスマナーを身に付け、事務用アプリケーションを用いて基本的なビジネス文書等が作成できる。</v>
      </c>
    </row>
    <row r="31" spans="1:2" ht="26.1" customHeight="1">
      <c r="A31" s="112" t="s">
        <v>688</v>
      </c>
      <c r="B31" s="113" t="str">
        <f>DBCS(TRIM(CLEAN(様式5!AN21)))</f>
        <v>コンピュータサービス技能評価試験　ワープロ部門　３級　中央職業能力開発協会（任意）、コンピュータサービス技能評価試験　表計算部門　３級　中央職業能力開発協会（任意）、コミュニケーション検定　初級　株式会社サーティファイ（任意）</v>
      </c>
    </row>
    <row r="32" spans="1:2" ht="18" customHeight="1">
      <c r="A32" s="169" t="s">
        <v>689</v>
      </c>
      <c r="B32" s="112" t="str">
        <f>DBCS(TRIM(SUBSTITUTE(様式5!$Y$7,CHAR(10),"　")))</f>
        <v>ＯＡ事務員</v>
      </c>
    </row>
    <row r="33" spans="1:2" ht="26.1" customHeight="1">
      <c r="A33" s="169" t="s">
        <v>690</v>
      </c>
      <c r="B33" s="113" t="str">
        <f>DBCS(TRIM(SUBSTITUTE(様式5!F29,CHAR(10),"　")))</f>
        <v>職業能力の基礎となるコミュニケーション力やビジネスマナー、ワープロソフト・表計算ソフト・プレゼンテーションソフトの使用法及びビジネス文書等の作成に関する知識・技能を身につける。</v>
      </c>
    </row>
    <row r="34" spans="1:2" ht="18" customHeight="1">
      <c r="A34" s="112" t="s">
        <v>691</v>
      </c>
      <c r="B34" s="111">
        <v>1</v>
      </c>
    </row>
    <row r="35" spans="1:2" ht="18" customHeight="1">
      <c r="A35" s="112" t="s">
        <v>692</v>
      </c>
      <c r="B35" s="112" t="str">
        <f>IF(様式5!P66="✔","1","0")</f>
        <v>0</v>
      </c>
    </row>
    <row r="36" spans="1:2" ht="18" customHeight="1">
      <c r="A36" s="112" t="s">
        <v>693</v>
      </c>
      <c r="B36" s="111">
        <v>0</v>
      </c>
    </row>
    <row r="37" spans="1:2" ht="18" customHeight="1">
      <c r="A37" s="112" t="s">
        <v>694</v>
      </c>
      <c r="B37" s="112"/>
    </row>
    <row r="38" spans="1:2" ht="18" customHeight="1">
      <c r="A38" s="111" t="s">
        <v>474</v>
      </c>
      <c r="B38" s="111">
        <f>様式5!Y77</f>
        <v>6900</v>
      </c>
    </row>
    <row r="39" spans="1:2" ht="18" customHeight="1">
      <c r="A39" s="111" t="s">
        <v>475</v>
      </c>
      <c r="B39" s="111">
        <f>様式5!Y78</f>
        <v>0</v>
      </c>
    </row>
    <row r="40" spans="1:2" ht="18" customHeight="1">
      <c r="A40" s="184" t="s">
        <v>838</v>
      </c>
      <c r="B40" s="112" t="str">
        <f>DBCS(TRIM(CLEAN(様式1!$F$40)))</f>
        <v>伏見ビジネス専門スクール</v>
      </c>
    </row>
    <row r="41" spans="1:2" ht="18" customHeight="1">
      <c r="A41" s="184" t="s">
        <v>839</v>
      </c>
      <c r="B41" s="112" t="str">
        <f>SUBSTITUTE(ASC(様式1!$F$41),"-","")</f>
        <v>4600003</v>
      </c>
    </row>
    <row r="42" spans="1:2" ht="18" customHeight="1">
      <c r="A42" s="184" t="s">
        <v>840</v>
      </c>
      <c r="B42" s="112" t="str">
        <f>DBCS(CLEAN(様式1!$H$41))</f>
        <v>愛知県名古屋市中区錦１－１０－１</v>
      </c>
    </row>
    <row r="43" spans="1:2" ht="18" customHeight="1">
      <c r="A43" s="184" t="s">
        <v>841</v>
      </c>
      <c r="B43" s="112" t="str">
        <f>DBCS(CLEAN(様式1!$H$42))</f>
        <v>ＮＩテラス伏見４階</v>
      </c>
    </row>
    <row r="44" spans="1:2" ht="18" customHeight="1">
      <c r="A44" s="184" t="s">
        <v>842</v>
      </c>
      <c r="B44" s="112" t="str">
        <f>DBCS(CLEAN(様式4!$E$40))</f>
        <v>○○　○○</v>
      </c>
    </row>
    <row r="45" spans="1:2" ht="18" customHeight="1">
      <c r="A45" s="185" t="s">
        <v>843</v>
      </c>
      <c r="B45" s="114" t="str">
        <f>IF(ISERROR(LEFT(ASC(様式4!$P$40),FIND("-",ASC(様式4!$P$40))-1)),"",LEFT(ASC(様式4!$P$40),FIND("-",ASC(様式4!$P$40))-1))</f>
        <v>052</v>
      </c>
    </row>
    <row r="46" spans="1:2" ht="18" customHeight="1">
      <c r="A46" s="185" t="s">
        <v>844</v>
      </c>
      <c r="B46" s="114" t="str">
        <f>IF(ISERROR(LEFT(RIGHT(ASC(様式4!$P$40),LEN(ASC(様式4!$P$40))-FIND("-",ASC(様式4!$P$40))),FIND("-",RIGHT(ASC(様式4!$P$40),LEN(ASC(様式4!$P$40))-FIND("-",ASC(様式4!$P$40))))-1)),"",LEFT(RIGHT(ASC(様式4!$P$40),LEN(ASC(様式4!$P$40))-FIND("-",ASC(様式4!$P$40))),FIND("-",RIGHT(ASC(様式4!$P$40),LEN(ASC(様式4!$P$40))-FIND("-",ASC(様式4!$P$40))))-1))</f>
        <v>222</v>
      </c>
    </row>
    <row r="47" spans="1:2" ht="18" customHeight="1">
      <c r="A47" s="185" t="s">
        <v>845</v>
      </c>
      <c r="B47" s="114" t="str">
        <f>RIGHT(ASC(様式4!$P$40),4)</f>
        <v>0000</v>
      </c>
    </row>
    <row r="48" spans="1:2" ht="18" customHeight="1">
      <c r="A48" s="184" t="s">
        <v>846</v>
      </c>
      <c r="B48" s="111" t="str">
        <f>ASC(様式4!$P$41)</f>
        <v>0000@0000000.com</v>
      </c>
    </row>
    <row r="49" spans="1:2" ht="18" customHeight="1">
      <c r="A49" s="112" t="s">
        <v>695</v>
      </c>
      <c r="B49" s="112" t="str">
        <f>IF(AND(様式1!$D$30&lt;&gt;"✔",様式1!$D$32&lt;&gt;"✔"),"0",IF(様式1!$D$30="✔","1","")&amp;IF(様式1!$D$32="✔","2",""))</f>
        <v>0</v>
      </c>
    </row>
  </sheetData>
  <phoneticPr fontId="11"/>
  <conditionalFormatting sqref="A1:B49">
    <cfRule type="containsText" dxfId="7" priority="7" stopIfTrue="1" operator="containsText" text=",">
      <formula>NOT(ISERROR(SEARCH(",",A1)))</formula>
    </cfRule>
    <cfRule type="containsText" dxfId="6" priority="8" stopIfTrue="1" operator="containsText" text="&quot;">
      <formula>NOT(ISERROR(SEARCH("""",A1)))</formula>
    </cfRule>
  </conditionalFormatting>
  <conditionalFormatting sqref="A5:B6">
    <cfRule type="containsText" dxfId="5" priority="5" stopIfTrue="1" operator="containsText" text=",">
      <formula>NOT(ISERROR(SEARCH(",",A5)))</formula>
    </cfRule>
    <cfRule type="containsText" dxfId="4" priority="6" stopIfTrue="1" operator="containsText" text="&quot;">
      <formula>NOT(ISERROR(SEARCH("""",A5)))</formula>
    </cfRule>
  </conditionalFormatting>
  <conditionalFormatting sqref="B1:B49">
    <cfRule type="containsText" dxfId="3" priority="3" stopIfTrue="1" operator="containsText" text=",">
      <formula>NOT(ISERROR(SEARCH(",",B1)))</formula>
    </cfRule>
    <cfRule type="containsText" dxfId="2" priority="4" stopIfTrue="1" operator="containsText" text="&quot;">
      <formula>NOT(ISERROR(SEARCH("""",B1)))</formula>
    </cfRule>
  </conditionalFormatting>
  <conditionalFormatting sqref="B5:B6">
    <cfRule type="containsText" dxfId="1" priority="1" stopIfTrue="1" operator="containsText" text=",">
      <formula>NOT(ISERROR(SEARCH(",",B5)))</formula>
    </cfRule>
    <cfRule type="containsText" dxfId="0" priority="2" stopIfTrue="1" operator="containsText" text="&quot;">
      <formula>NOT(ISERROR(SEARCH("""",B5)))</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A45"/>
  <sheetViews>
    <sheetView view="pageBreakPreview" zoomScale="25" zoomScaleNormal="85" zoomScaleSheetLayoutView="25" zoomScalePageLayoutView="62" workbookViewId="0">
      <selection activeCell="AA27" sqref="AA27"/>
    </sheetView>
  </sheetViews>
  <sheetFormatPr defaultRowHeight="20.100000000000001" customHeight="1"/>
  <cols>
    <col min="1" max="1" width="6.625" style="769" customWidth="1"/>
    <col min="2" max="2" width="6.75" style="769" customWidth="1"/>
    <col min="3" max="24" width="9.25" style="769" customWidth="1"/>
    <col min="25" max="25" width="12.5" style="769" customWidth="1"/>
    <col min="26" max="26" width="11.625" style="769" customWidth="1"/>
    <col min="27" max="27" width="16" style="769" customWidth="1"/>
    <col min="28" max="16384" width="9" style="769"/>
  </cols>
  <sheetData>
    <row r="1" spans="1:27" s="746" customFormat="1" ht="46.5" customHeight="1">
      <c r="Z1" s="747"/>
      <c r="AA1" s="748" t="s">
        <v>786</v>
      </c>
    </row>
    <row r="2" spans="1:27" s="746" customFormat="1" ht="65.099999999999994" customHeight="1">
      <c r="A2" s="749"/>
      <c r="B2" s="749"/>
      <c r="C2" s="749"/>
    </row>
    <row r="3" spans="1:27" s="746" customFormat="1" ht="66.75" customHeight="1">
      <c r="A3" s="1163" t="s">
        <v>71</v>
      </c>
      <c r="B3" s="1163"/>
      <c r="C3" s="1163"/>
      <c r="D3" s="1163"/>
      <c r="E3" s="1163"/>
      <c r="F3" s="1163"/>
      <c r="G3" s="1163"/>
      <c r="H3" s="1163"/>
      <c r="I3" s="1163"/>
      <c r="J3" s="1163"/>
      <c r="K3" s="1163"/>
      <c r="L3" s="1163"/>
      <c r="M3" s="1163"/>
      <c r="N3" s="1163"/>
      <c r="O3" s="1163"/>
      <c r="P3" s="1163"/>
      <c r="Q3" s="1163"/>
      <c r="R3" s="1163"/>
      <c r="S3" s="1163"/>
      <c r="T3" s="1163"/>
      <c r="U3" s="1163"/>
      <c r="V3" s="1163"/>
      <c r="W3" s="1163"/>
      <c r="X3" s="1163"/>
      <c r="Y3" s="1163"/>
      <c r="Z3" s="1163"/>
      <c r="AA3" s="749"/>
    </row>
    <row r="4" spans="1:27" s="746" customFormat="1" ht="37.5" customHeight="1">
      <c r="A4" s="749"/>
      <c r="B4" s="749"/>
      <c r="C4" s="749"/>
    </row>
    <row r="5" spans="1:27" s="746" customFormat="1" ht="37.5" customHeight="1">
      <c r="U5" s="750"/>
      <c r="V5" s="1164">
        <f>IF(様式1!O3="","",様式1!O3)</f>
        <v>46119</v>
      </c>
      <c r="W5" s="1164"/>
      <c r="X5" s="1164"/>
      <c r="Y5" s="1164"/>
      <c r="Z5" s="1164"/>
    </row>
    <row r="6" spans="1:27" s="746" customFormat="1" ht="37.5" customHeight="1">
      <c r="A6" s="749"/>
      <c r="B6" s="749"/>
      <c r="C6" s="749"/>
    </row>
    <row r="7" spans="1:27" s="746" customFormat="1" ht="42" customHeight="1">
      <c r="A7" s="749" t="s">
        <v>72</v>
      </c>
      <c r="B7" s="749"/>
      <c r="C7" s="749"/>
    </row>
    <row r="8" spans="1:27" s="746" customFormat="1" ht="36.950000000000003" customHeight="1">
      <c r="A8" s="749"/>
      <c r="B8" s="749"/>
      <c r="C8" s="749"/>
      <c r="I8" s="751"/>
      <c r="M8" s="752" t="s">
        <v>490</v>
      </c>
    </row>
    <row r="9" spans="1:27" s="746" customFormat="1" ht="36.950000000000003" customHeight="1">
      <c r="A9" s="749"/>
      <c r="B9" s="749"/>
      <c r="C9" s="749"/>
      <c r="M9" s="753" t="s">
        <v>491</v>
      </c>
      <c r="O9" s="753" t="str">
        <f>IF(様式1!J9="","",様式1!J9)</f>
        <v>460-0000</v>
      </c>
    </row>
    <row r="10" spans="1:27" s="746" customFormat="1" ht="36.950000000000003" customHeight="1">
      <c r="H10" s="753"/>
      <c r="J10" s="754"/>
      <c r="K10" s="754"/>
      <c r="L10" s="754"/>
      <c r="M10" s="754"/>
      <c r="O10" s="1165" t="str">
        <f>IF(様式1!L9="","",様式1!L9)</f>
        <v>愛知県名古屋市△区△△1-2-3</v>
      </c>
      <c r="P10" s="1165"/>
      <c r="Q10" s="1165"/>
      <c r="R10" s="1165"/>
      <c r="S10" s="1165"/>
      <c r="T10" s="1165"/>
      <c r="U10" s="1165"/>
      <c r="V10" s="1165"/>
      <c r="W10" s="1165"/>
      <c r="X10" s="1165"/>
      <c r="Y10" s="1165"/>
      <c r="Z10" s="754"/>
    </row>
    <row r="11" spans="1:27" s="746" customFormat="1" ht="36.950000000000003" customHeight="1">
      <c r="H11" s="755"/>
    </row>
    <row r="12" spans="1:27" s="746" customFormat="1" ht="36.950000000000003" customHeight="1">
      <c r="K12" s="754"/>
      <c r="L12" s="754"/>
      <c r="M12" s="753" t="s">
        <v>492</v>
      </c>
      <c r="Q12" s="1165" t="str">
        <f>IF(様式1!L11="","",様式1!L11)</f>
        <v>株式会社○○○○</v>
      </c>
      <c r="R12" s="1165"/>
      <c r="S12" s="1165"/>
      <c r="T12" s="1165"/>
      <c r="U12" s="1165"/>
      <c r="V12" s="1165"/>
      <c r="W12" s="1165"/>
      <c r="X12" s="1165"/>
      <c r="Y12" s="1165"/>
      <c r="Z12" s="1165"/>
    </row>
    <row r="13" spans="1:27" s="746" customFormat="1" ht="36.950000000000003" customHeight="1">
      <c r="H13" s="755"/>
    </row>
    <row r="14" spans="1:27" s="746" customFormat="1" ht="36.950000000000003" customHeight="1">
      <c r="K14" s="754"/>
      <c r="L14" s="754"/>
      <c r="M14" s="1166" t="s">
        <v>73</v>
      </c>
      <c r="N14" s="1166"/>
      <c r="O14" s="1166"/>
      <c r="P14" s="1166"/>
      <c r="Q14" s="1167" t="str">
        <f>IF(様式1!M13="","",様式1!M13)</f>
        <v>代表取締役　□□　□□</v>
      </c>
      <c r="R14" s="1167"/>
      <c r="S14" s="1167"/>
      <c r="T14" s="1167"/>
      <c r="U14" s="1167"/>
      <c r="V14" s="1167"/>
      <c r="W14" s="1167"/>
      <c r="X14" s="1167"/>
    </row>
    <row r="15" spans="1:27" s="746" customFormat="1" ht="37.5" customHeight="1">
      <c r="A15" s="749"/>
      <c r="B15" s="749"/>
      <c r="C15" s="749"/>
    </row>
    <row r="16" spans="1:27" s="746" customFormat="1" ht="36.950000000000003" customHeight="1">
      <c r="A16" s="1169">
        <f>IF(様式1!O3="","",様式1!O3)</f>
        <v>46119</v>
      </c>
      <c r="B16" s="1169"/>
      <c r="C16" s="1169"/>
      <c r="D16" s="1169"/>
      <c r="E16" s="1169"/>
      <c r="F16" s="1169"/>
      <c r="G16" s="1169"/>
      <c r="H16" s="1170" t="s">
        <v>493</v>
      </c>
      <c r="I16" s="1170"/>
      <c r="J16" s="1170"/>
      <c r="K16" s="1170"/>
      <c r="L16" s="1170"/>
      <c r="M16" s="1170"/>
      <c r="N16" s="1170"/>
      <c r="O16" s="1170"/>
      <c r="P16" s="1170"/>
      <c r="Q16" s="1170"/>
      <c r="R16" s="1170"/>
      <c r="S16" s="1170"/>
      <c r="T16" s="1170"/>
      <c r="U16" s="1170"/>
      <c r="V16" s="1170"/>
      <c r="W16" s="1170"/>
      <c r="X16" s="1170"/>
      <c r="Y16" s="1170"/>
      <c r="Z16" s="1170"/>
    </row>
    <row r="17" spans="1:27" s="746" customFormat="1" ht="36.950000000000003" customHeight="1">
      <c r="A17" s="1170" t="s">
        <v>494</v>
      </c>
      <c r="B17" s="1170"/>
      <c r="C17" s="1170"/>
      <c r="D17" s="1170"/>
      <c r="E17" s="1170"/>
      <c r="F17" s="1170"/>
      <c r="G17" s="1170"/>
      <c r="H17" s="1170"/>
      <c r="I17" s="1170"/>
      <c r="J17" s="1170"/>
      <c r="K17" s="1170"/>
      <c r="L17" s="1170"/>
      <c r="M17" s="1170"/>
      <c r="N17" s="1170"/>
      <c r="O17" s="1170"/>
      <c r="P17" s="1170"/>
      <c r="Q17" s="1170"/>
      <c r="R17" s="1170"/>
      <c r="S17" s="1170"/>
      <c r="T17" s="1170"/>
      <c r="U17" s="1170"/>
      <c r="V17" s="1170"/>
      <c r="W17" s="1170"/>
      <c r="X17" s="1170"/>
      <c r="Y17" s="1170"/>
      <c r="Z17" s="1170"/>
    </row>
    <row r="18" spans="1:27" s="746" customFormat="1" ht="37.5" customHeight="1">
      <c r="A18" s="749"/>
      <c r="B18" s="749"/>
      <c r="C18" s="749"/>
      <c r="D18" s="749"/>
      <c r="E18" s="749"/>
      <c r="F18" s="749"/>
      <c r="G18" s="749"/>
      <c r="H18" s="749"/>
      <c r="I18" s="749"/>
      <c r="J18" s="749"/>
      <c r="K18" s="749"/>
      <c r="L18" s="749"/>
      <c r="M18" s="749"/>
      <c r="N18" s="749"/>
      <c r="O18" s="749"/>
      <c r="P18" s="749"/>
      <c r="Q18" s="749"/>
      <c r="R18" s="749"/>
      <c r="S18" s="749"/>
      <c r="T18" s="749"/>
      <c r="U18" s="749"/>
      <c r="V18" s="749"/>
      <c r="W18" s="749"/>
      <c r="X18" s="749"/>
      <c r="Y18" s="749"/>
    </row>
    <row r="19" spans="1:27" s="746" customFormat="1" ht="37.5" customHeight="1">
      <c r="A19" s="749"/>
      <c r="B19" s="749"/>
      <c r="C19" s="749"/>
    </row>
    <row r="20" spans="1:27" s="746" customFormat="1" ht="40.5" customHeight="1">
      <c r="A20" s="1163" t="s">
        <v>74</v>
      </c>
      <c r="B20" s="1163"/>
      <c r="C20" s="1163"/>
      <c r="D20" s="1163"/>
      <c r="E20" s="1163"/>
      <c r="F20" s="1163"/>
      <c r="G20" s="1163"/>
      <c r="H20" s="1163"/>
      <c r="I20" s="1163"/>
      <c r="J20" s="1163"/>
      <c r="K20" s="1163"/>
      <c r="L20" s="1163"/>
      <c r="M20" s="1163"/>
      <c r="N20" s="1163"/>
      <c r="O20" s="1163"/>
      <c r="P20" s="1163"/>
      <c r="Q20" s="1163"/>
      <c r="R20" s="1163"/>
      <c r="S20" s="1163"/>
      <c r="T20" s="1163"/>
      <c r="U20" s="1163"/>
      <c r="V20" s="1163"/>
      <c r="W20" s="1163"/>
      <c r="X20" s="1163"/>
      <c r="Y20" s="1163"/>
      <c r="Z20" s="751"/>
    </row>
    <row r="21" spans="1:27" s="746" customFormat="1" ht="37.5" customHeight="1">
      <c r="A21" s="751"/>
      <c r="B21" s="751"/>
      <c r="C21" s="751"/>
      <c r="D21" s="751"/>
      <c r="E21" s="751"/>
      <c r="F21" s="751"/>
      <c r="G21" s="751"/>
      <c r="H21" s="751"/>
      <c r="I21" s="751"/>
      <c r="J21" s="751"/>
      <c r="K21" s="751"/>
      <c r="L21" s="751"/>
      <c r="M21" s="751"/>
      <c r="N21" s="751"/>
      <c r="O21" s="751"/>
      <c r="P21" s="751"/>
      <c r="Q21" s="751"/>
      <c r="R21" s="751"/>
      <c r="S21" s="751"/>
      <c r="T21" s="751"/>
      <c r="U21" s="751"/>
      <c r="V21" s="751"/>
      <c r="W21" s="751"/>
      <c r="X21" s="751"/>
      <c r="Y21" s="751"/>
    </row>
    <row r="22" spans="1:27" s="746" customFormat="1" ht="37.5" customHeight="1">
      <c r="A22" s="749"/>
      <c r="B22" s="749"/>
      <c r="C22" s="749"/>
    </row>
    <row r="23" spans="1:27" s="746" customFormat="1" ht="37.5" customHeight="1">
      <c r="A23" s="749" t="s">
        <v>75</v>
      </c>
      <c r="B23" s="749"/>
      <c r="C23" s="749"/>
    </row>
    <row r="24" spans="1:27" s="746" customFormat="1" ht="37.5" customHeight="1">
      <c r="A24" s="749"/>
      <c r="B24" s="749"/>
      <c r="C24" s="749"/>
    </row>
    <row r="25" spans="1:27" s="746" customFormat="1" ht="37.5" customHeight="1">
      <c r="A25" s="749"/>
      <c r="B25" s="749"/>
      <c r="C25" s="749"/>
    </row>
    <row r="26" spans="1:27" s="746" customFormat="1" ht="37.5" customHeight="1">
      <c r="A26" s="749"/>
      <c r="B26" s="749"/>
      <c r="C26" s="749"/>
      <c r="G26" s="1171" t="str">
        <f>IF(様式1!G36="","",様式1!G36)</f>
        <v>ビジネスアプリケーション基礎科</v>
      </c>
      <c r="H26" s="1171"/>
      <c r="I26" s="1171"/>
      <c r="J26" s="1171"/>
      <c r="K26" s="1171"/>
      <c r="L26" s="1171"/>
      <c r="M26" s="1171"/>
      <c r="N26" s="1171"/>
      <c r="O26" s="1171"/>
      <c r="P26" s="1171"/>
      <c r="Q26" s="1171"/>
      <c r="R26" s="1171"/>
      <c r="S26" s="1171"/>
      <c r="T26" s="1171"/>
      <c r="U26" s="754"/>
      <c r="V26" s="754"/>
      <c r="W26" s="754"/>
    </row>
    <row r="27" spans="1:27" s="746" customFormat="1" ht="37.5" customHeight="1">
      <c r="A27" s="749"/>
      <c r="B27" s="749"/>
      <c r="C27" s="749"/>
    </row>
    <row r="28" spans="1:27" s="746" customFormat="1" ht="37.5" customHeight="1">
      <c r="A28" s="749"/>
      <c r="B28" s="749"/>
      <c r="C28" s="749"/>
    </row>
    <row r="29" spans="1:27" s="746" customFormat="1" ht="37.5" customHeight="1">
      <c r="A29" s="749" t="s">
        <v>76</v>
      </c>
      <c r="B29" s="749"/>
      <c r="C29" s="749"/>
    </row>
    <row r="30" spans="1:27" s="746" customFormat="1" ht="107.25" customHeight="1">
      <c r="A30" s="1172" t="s">
        <v>495</v>
      </c>
      <c r="B30" s="1172"/>
      <c r="C30" s="1172"/>
      <c r="D30" s="1172"/>
      <c r="E30" s="1172"/>
      <c r="F30" s="1172"/>
      <c r="G30" s="1172"/>
      <c r="H30" s="1172"/>
      <c r="I30" s="1172"/>
      <c r="J30" s="1172"/>
      <c r="K30" s="1172"/>
      <c r="L30" s="1172"/>
      <c r="M30" s="1172"/>
      <c r="N30" s="1172"/>
      <c r="O30" s="1172"/>
      <c r="P30" s="1172"/>
      <c r="Q30" s="1172"/>
      <c r="R30" s="1172"/>
      <c r="S30" s="1172"/>
      <c r="T30" s="1172"/>
      <c r="U30" s="1172"/>
      <c r="V30" s="1172"/>
      <c r="W30" s="1172"/>
      <c r="X30" s="1172"/>
      <c r="Y30" s="1172"/>
      <c r="Z30" s="1172"/>
      <c r="AA30" s="1172"/>
    </row>
    <row r="31" spans="1:27" s="746" customFormat="1" ht="107.25" customHeight="1">
      <c r="A31" s="1170" t="s">
        <v>1101</v>
      </c>
      <c r="B31" s="1172"/>
      <c r="C31" s="1172"/>
      <c r="D31" s="1172"/>
      <c r="E31" s="1172"/>
      <c r="F31" s="1172"/>
      <c r="G31" s="1172"/>
      <c r="H31" s="1172"/>
      <c r="I31" s="1172"/>
      <c r="J31" s="1172"/>
      <c r="K31" s="1172"/>
      <c r="L31" s="1172"/>
      <c r="M31" s="1172"/>
      <c r="N31" s="1172"/>
      <c r="O31" s="1172"/>
      <c r="P31" s="1172"/>
      <c r="Q31" s="1172"/>
      <c r="R31" s="1172"/>
      <c r="S31" s="1172"/>
      <c r="T31" s="1172"/>
      <c r="U31" s="1172"/>
      <c r="V31" s="1172"/>
      <c r="W31" s="1172"/>
      <c r="X31" s="1172"/>
      <c r="Y31" s="1172"/>
      <c r="Z31" s="1172"/>
      <c r="AA31" s="1172"/>
    </row>
    <row r="32" spans="1:27" s="746" customFormat="1" ht="107.25" customHeight="1">
      <c r="A32" s="1172" t="s">
        <v>738</v>
      </c>
      <c r="B32" s="1172"/>
      <c r="C32" s="1172"/>
      <c r="D32" s="1172"/>
      <c r="E32" s="1172"/>
      <c r="F32" s="1172"/>
      <c r="G32" s="1172"/>
      <c r="H32" s="1172"/>
      <c r="I32" s="1172"/>
      <c r="J32" s="1172"/>
      <c r="K32" s="1172"/>
      <c r="L32" s="1172"/>
      <c r="M32" s="1172"/>
      <c r="N32" s="1172"/>
      <c r="O32" s="1172"/>
      <c r="P32" s="1172"/>
      <c r="Q32" s="1172"/>
      <c r="R32" s="1172"/>
      <c r="S32" s="1172"/>
      <c r="T32" s="1172"/>
      <c r="U32" s="1172"/>
      <c r="V32" s="1172"/>
      <c r="W32" s="1172"/>
      <c r="X32" s="1172"/>
      <c r="Y32" s="1172"/>
      <c r="Z32" s="1172"/>
      <c r="AA32" s="749"/>
    </row>
    <row r="33" spans="1:27" s="746" customFormat="1" ht="107.25" customHeight="1">
      <c r="A33" s="1173" t="s">
        <v>1172</v>
      </c>
      <c r="B33" s="1174"/>
      <c r="C33" s="1174"/>
      <c r="D33" s="1174"/>
      <c r="E33" s="1174"/>
      <c r="F33" s="1174"/>
      <c r="G33" s="1174"/>
      <c r="H33" s="1174"/>
      <c r="I33" s="1174"/>
      <c r="J33" s="1174"/>
      <c r="K33" s="1174"/>
      <c r="L33" s="1174"/>
      <c r="M33" s="1174"/>
      <c r="N33" s="1174"/>
      <c r="O33" s="1174"/>
      <c r="P33" s="1174"/>
      <c r="Q33" s="1174"/>
      <c r="R33" s="1174"/>
      <c r="S33" s="1174"/>
      <c r="T33" s="1174"/>
      <c r="U33" s="1174"/>
      <c r="V33" s="1174"/>
      <c r="W33" s="1174"/>
      <c r="X33" s="1174"/>
      <c r="Y33" s="1174"/>
      <c r="Z33" s="1174"/>
      <c r="AA33" s="1174"/>
    </row>
    <row r="34" spans="1:27" s="746" customFormat="1" ht="50.25" customHeight="1">
      <c r="A34" s="749"/>
      <c r="B34" s="749"/>
      <c r="C34" s="749"/>
      <c r="D34" s="749"/>
      <c r="E34" s="749"/>
      <c r="F34" s="749"/>
      <c r="G34" s="749"/>
      <c r="H34" s="749"/>
      <c r="I34" s="749"/>
      <c r="J34" s="749"/>
      <c r="K34" s="749"/>
      <c r="L34" s="749"/>
      <c r="M34" s="749"/>
      <c r="N34" s="749"/>
      <c r="O34" s="749"/>
      <c r="P34" s="749"/>
      <c r="Q34" s="749"/>
      <c r="R34" s="749"/>
      <c r="S34" s="749"/>
      <c r="T34" s="749"/>
      <c r="U34" s="749"/>
      <c r="V34" s="749"/>
      <c r="W34" s="749"/>
      <c r="X34" s="749"/>
      <c r="Y34" s="749"/>
      <c r="Z34" s="749"/>
      <c r="AA34" s="749"/>
    </row>
    <row r="35" spans="1:27" s="746" customFormat="1" ht="12" customHeight="1">
      <c r="A35" s="749"/>
      <c r="B35" s="756"/>
      <c r="C35" s="757"/>
      <c r="D35" s="757"/>
      <c r="E35" s="757"/>
      <c r="F35" s="757"/>
      <c r="G35" s="757"/>
      <c r="H35" s="757"/>
      <c r="I35" s="757"/>
      <c r="J35" s="757"/>
      <c r="K35" s="757"/>
      <c r="L35" s="757"/>
      <c r="M35" s="757"/>
      <c r="N35" s="757"/>
      <c r="O35" s="757"/>
      <c r="P35" s="757"/>
      <c r="Q35" s="757"/>
      <c r="R35" s="757"/>
      <c r="S35" s="757"/>
      <c r="T35" s="757"/>
      <c r="U35" s="757"/>
      <c r="V35" s="757"/>
      <c r="W35" s="757"/>
      <c r="X35" s="757"/>
      <c r="Y35" s="757"/>
      <c r="Z35" s="758"/>
      <c r="AA35" s="749"/>
    </row>
    <row r="36" spans="1:27" s="746" customFormat="1" ht="37.5" customHeight="1">
      <c r="B36" s="759"/>
      <c r="C36" s="746" t="s">
        <v>496</v>
      </c>
      <c r="D36" s="749"/>
      <c r="F36" s="749"/>
      <c r="G36" s="749"/>
      <c r="H36" s="749"/>
      <c r="I36" s="749"/>
      <c r="J36" s="749"/>
      <c r="K36" s="749"/>
      <c r="L36" s="749"/>
      <c r="M36" s="749"/>
      <c r="N36" s="749"/>
      <c r="O36" s="749"/>
      <c r="P36" s="749"/>
      <c r="Q36" s="749"/>
      <c r="R36" s="749"/>
      <c r="S36" s="749"/>
      <c r="T36" s="749"/>
      <c r="U36" s="749"/>
      <c r="V36" s="749"/>
      <c r="W36" s="749"/>
      <c r="X36" s="749"/>
      <c r="Y36" s="749"/>
      <c r="Z36" s="760"/>
      <c r="AA36" s="749"/>
    </row>
    <row r="37" spans="1:27" s="746" customFormat="1" ht="37.5" customHeight="1">
      <c r="A37" s="761"/>
      <c r="B37" s="762"/>
      <c r="D37" s="749" t="s">
        <v>497</v>
      </c>
      <c r="F37" s="761"/>
      <c r="G37" s="761"/>
      <c r="H37" s="761"/>
      <c r="I37" s="761"/>
      <c r="J37" s="761"/>
      <c r="K37" s="761"/>
      <c r="L37" s="761"/>
      <c r="M37" s="761"/>
      <c r="N37" s="761"/>
      <c r="O37" s="761"/>
      <c r="P37" s="761"/>
      <c r="Q37" s="761"/>
      <c r="R37" s="761"/>
      <c r="S37" s="761"/>
      <c r="T37" s="761"/>
      <c r="U37" s="761"/>
      <c r="V37" s="761"/>
      <c r="W37" s="761"/>
      <c r="X37" s="761"/>
      <c r="Y37" s="761"/>
      <c r="Z37" s="763"/>
      <c r="AA37" s="753"/>
    </row>
    <row r="38" spans="1:27" s="746" customFormat="1" ht="37.5" customHeight="1">
      <c r="A38" s="749"/>
      <c r="B38" s="759"/>
      <c r="C38" s="746" t="s">
        <v>498</v>
      </c>
      <c r="D38" s="761"/>
      <c r="F38" s="761"/>
      <c r="G38" s="761"/>
      <c r="H38" s="761"/>
      <c r="I38" s="761"/>
      <c r="J38" s="761"/>
      <c r="K38" s="761"/>
      <c r="L38" s="761"/>
      <c r="M38" s="761"/>
      <c r="N38" s="761"/>
      <c r="O38" s="761"/>
      <c r="P38" s="761"/>
      <c r="Q38" s="761"/>
      <c r="R38" s="761"/>
      <c r="S38" s="761"/>
      <c r="T38" s="761"/>
      <c r="U38" s="761"/>
      <c r="V38" s="761"/>
      <c r="W38" s="761"/>
      <c r="X38" s="761"/>
      <c r="Y38" s="761"/>
      <c r="Z38" s="763"/>
      <c r="AA38" s="753"/>
    </row>
    <row r="39" spans="1:27" s="746" customFormat="1" ht="37.5" customHeight="1">
      <c r="A39" s="749"/>
      <c r="B39" s="759"/>
      <c r="C39" s="746" t="s">
        <v>499</v>
      </c>
      <c r="D39" s="761"/>
      <c r="F39" s="761"/>
      <c r="G39" s="761"/>
      <c r="H39" s="761"/>
      <c r="I39" s="761"/>
      <c r="J39" s="761"/>
      <c r="K39" s="761"/>
      <c r="L39" s="761"/>
      <c r="M39" s="761"/>
      <c r="N39" s="761"/>
      <c r="O39" s="761"/>
      <c r="P39" s="761"/>
      <c r="Q39" s="761"/>
      <c r="R39" s="761"/>
      <c r="S39" s="761"/>
      <c r="T39" s="761"/>
      <c r="U39" s="761"/>
      <c r="V39" s="761"/>
      <c r="W39" s="761"/>
      <c r="X39" s="761"/>
      <c r="Y39" s="761"/>
      <c r="Z39" s="763"/>
      <c r="AA39" s="753"/>
    </row>
    <row r="40" spans="1:27" s="746" customFormat="1" ht="37.5" customHeight="1">
      <c r="A40" s="749"/>
      <c r="B40" s="764"/>
      <c r="D40" s="749" t="s">
        <v>500</v>
      </c>
      <c r="F40" s="761"/>
      <c r="G40" s="761"/>
      <c r="H40" s="761"/>
      <c r="I40" s="761"/>
      <c r="J40" s="761"/>
      <c r="K40" s="761"/>
      <c r="L40" s="761"/>
      <c r="M40" s="761"/>
      <c r="N40" s="761"/>
      <c r="O40" s="761"/>
      <c r="P40" s="761"/>
      <c r="Q40" s="761"/>
      <c r="R40" s="761"/>
      <c r="S40" s="761"/>
      <c r="T40" s="761"/>
      <c r="U40" s="761"/>
      <c r="V40" s="761"/>
      <c r="W40" s="761"/>
      <c r="X40" s="761"/>
      <c r="Y40" s="761"/>
      <c r="Z40" s="763"/>
      <c r="AA40" s="753"/>
    </row>
    <row r="41" spans="1:27" s="746" customFormat="1" ht="37.5" customHeight="1">
      <c r="A41" s="749"/>
      <c r="B41" s="764"/>
      <c r="C41" s="746" t="s">
        <v>482</v>
      </c>
      <c r="D41" s="761"/>
      <c r="F41" s="761"/>
      <c r="G41" s="761"/>
      <c r="H41" s="761"/>
      <c r="I41" s="761"/>
      <c r="J41" s="761"/>
      <c r="K41" s="761"/>
      <c r="L41" s="761"/>
      <c r="M41" s="761"/>
      <c r="N41" s="761"/>
      <c r="O41" s="761"/>
      <c r="P41" s="761"/>
      <c r="Q41" s="761"/>
      <c r="R41" s="761"/>
      <c r="S41" s="761"/>
      <c r="T41" s="761"/>
      <c r="U41" s="761"/>
      <c r="V41" s="761"/>
      <c r="W41" s="761"/>
      <c r="X41" s="761"/>
      <c r="Y41" s="761"/>
      <c r="Z41" s="763"/>
      <c r="AA41" s="753"/>
    </row>
    <row r="42" spans="1:27" s="746" customFormat="1" ht="12" customHeight="1">
      <c r="A42" s="749"/>
      <c r="B42" s="765"/>
      <c r="C42" s="766"/>
      <c r="D42" s="767"/>
      <c r="E42" s="767"/>
      <c r="F42" s="767"/>
      <c r="G42" s="767"/>
      <c r="H42" s="767"/>
      <c r="I42" s="767"/>
      <c r="J42" s="767"/>
      <c r="K42" s="767"/>
      <c r="L42" s="767"/>
      <c r="M42" s="767"/>
      <c r="N42" s="767"/>
      <c r="O42" s="767"/>
      <c r="P42" s="767"/>
      <c r="Q42" s="767"/>
      <c r="R42" s="767"/>
      <c r="S42" s="767"/>
      <c r="T42" s="767"/>
      <c r="U42" s="767"/>
      <c r="V42" s="767"/>
      <c r="W42" s="767"/>
      <c r="X42" s="767"/>
      <c r="Y42" s="767"/>
      <c r="Z42" s="768"/>
      <c r="AA42" s="753"/>
    </row>
    <row r="43" spans="1:27" s="746" customFormat="1" ht="20.100000000000001" customHeight="1"/>
    <row r="44" spans="1:27" ht="20.100000000000001" customHeight="1">
      <c r="A44" s="1175"/>
      <c r="B44" s="1175"/>
      <c r="C44" s="1175"/>
      <c r="D44" s="1175"/>
      <c r="E44" s="1175"/>
      <c r="F44" s="1175"/>
      <c r="G44" s="1175"/>
      <c r="H44" s="1175"/>
      <c r="I44" s="1175"/>
      <c r="J44" s="1175"/>
      <c r="K44" s="1175"/>
      <c r="L44" s="1175"/>
      <c r="M44" s="1175"/>
      <c r="N44" s="1175"/>
      <c r="O44" s="1175"/>
      <c r="P44" s="1175"/>
      <c r="Q44" s="1175"/>
      <c r="R44" s="1175"/>
      <c r="S44" s="1175"/>
      <c r="T44" s="1175"/>
      <c r="U44" s="1175"/>
      <c r="V44" s="1175"/>
      <c r="W44" s="1175"/>
      <c r="X44" s="1175"/>
      <c r="Y44" s="1175"/>
    </row>
    <row r="45" spans="1:27" ht="20.100000000000001" customHeight="1">
      <c r="A45" s="1168"/>
      <c r="B45" s="1168"/>
      <c r="C45" s="1168"/>
      <c r="D45" s="1168"/>
      <c r="E45" s="1168"/>
      <c r="F45" s="1168"/>
      <c r="G45" s="1168"/>
      <c r="H45" s="1168"/>
      <c r="I45" s="1168"/>
      <c r="J45" s="1168"/>
      <c r="K45" s="1168"/>
      <c r="L45" s="1168"/>
      <c r="M45" s="1168"/>
      <c r="N45" s="1168"/>
      <c r="O45" s="1168"/>
      <c r="P45" s="1168"/>
      <c r="Q45" s="1168"/>
      <c r="R45" s="1168"/>
      <c r="S45" s="1168"/>
      <c r="T45" s="1168"/>
      <c r="U45" s="1168"/>
      <c r="V45" s="1168"/>
      <c r="W45" s="1168"/>
      <c r="X45" s="1168"/>
      <c r="Y45" s="1168"/>
    </row>
  </sheetData>
  <mergeCells count="17">
    <mergeCell ref="A45:Y45"/>
    <mergeCell ref="A16:G16"/>
    <mergeCell ref="H16:Z16"/>
    <mergeCell ref="A17:Z17"/>
    <mergeCell ref="A20:Y20"/>
    <mergeCell ref="G26:T26"/>
    <mergeCell ref="A30:AA30"/>
    <mergeCell ref="A31:AA31"/>
    <mergeCell ref="A32:Z32"/>
    <mergeCell ref="A33:AA33"/>
    <mergeCell ref="A44:Y44"/>
    <mergeCell ref="A3:Z3"/>
    <mergeCell ref="V5:Z5"/>
    <mergeCell ref="O10:Y10"/>
    <mergeCell ref="Q12:Z12"/>
    <mergeCell ref="M14:P14"/>
    <mergeCell ref="Q14:X14"/>
  </mergeCells>
  <phoneticPr fontId="11"/>
  <printOptions horizontalCentered="1"/>
  <pageMargins left="0.78740157480314965" right="0.59055118110236227" top="0.39370078740157483" bottom="0.39370078740157483" header="0.19685039370078741" footer="0.19685039370078741"/>
  <pageSetup paperSize="9" scale="33" fitToHeight="0" orientation="portrait" cellComments="asDisplayed" r:id="rId1"/>
  <headerFooter scaleWithDoc="0">
    <oddFooter>&amp;R&amp;10（令和６年１０&amp;K000000月１日以降に申請する訓練科から適用）</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I114"/>
  <sheetViews>
    <sheetView view="pageBreakPreview" zoomScale="50" zoomScaleNormal="70" zoomScaleSheetLayoutView="50" zoomScalePageLayoutView="55" workbookViewId="0">
      <selection activeCell="J42" sqref="J42"/>
    </sheetView>
  </sheetViews>
  <sheetFormatPr defaultRowHeight="13.5"/>
  <cols>
    <col min="1" max="1" width="3.75" style="302" customWidth="1"/>
    <col min="2" max="2" width="4.125" style="237" customWidth="1"/>
    <col min="3" max="3" width="18.625" style="237" customWidth="1"/>
    <col min="4" max="4" width="22.875" style="237" customWidth="1"/>
    <col min="5" max="5" width="5.125" style="237" customWidth="1"/>
    <col min="6" max="6" width="11" style="237" customWidth="1"/>
    <col min="7" max="10" width="5.375" style="237" customWidth="1"/>
    <col min="11" max="11" width="5.125" style="237" customWidth="1"/>
    <col min="12" max="12" width="6" style="237" customWidth="1"/>
    <col min="13" max="13" width="11" style="237" customWidth="1"/>
    <col min="14" max="17" width="5.375" style="237" customWidth="1"/>
    <col min="18" max="18" width="11" style="237" customWidth="1"/>
    <col min="19" max="19" width="1.625" style="237" customWidth="1"/>
    <col min="20" max="20" width="11" style="237" customWidth="1"/>
    <col min="21" max="23" width="5.375" style="237" customWidth="1"/>
    <col min="24" max="24" width="11.125" style="237" customWidth="1"/>
    <col min="25" max="25" width="2.875" style="237" customWidth="1"/>
    <col min="26" max="16384" width="9" style="237"/>
  </cols>
  <sheetData>
    <row r="1" spans="1:35" ht="24.75" customHeight="1">
      <c r="W1" s="1213" t="s">
        <v>478</v>
      </c>
      <c r="X1" s="1213"/>
      <c r="Y1" s="1213"/>
    </row>
    <row r="2" spans="1:35" s="303" customFormat="1" ht="21">
      <c r="A2" s="1214" t="s">
        <v>77</v>
      </c>
      <c r="B2" s="1214"/>
      <c r="C2" s="1214"/>
      <c r="D2" s="1214"/>
      <c r="E2" s="1214"/>
      <c r="F2" s="1214"/>
      <c r="G2" s="1214"/>
      <c r="H2" s="1214"/>
      <c r="I2" s="1214"/>
      <c r="J2" s="1214"/>
      <c r="K2" s="1214"/>
      <c r="L2" s="1214"/>
      <c r="M2" s="1214"/>
      <c r="N2" s="1214"/>
      <c r="O2" s="1214"/>
      <c r="P2" s="1214"/>
      <c r="Q2" s="1214"/>
      <c r="R2" s="1214"/>
      <c r="S2" s="1214"/>
      <c r="T2" s="1214"/>
      <c r="U2" s="1214"/>
      <c r="V2" s="1214"/>
      <c r="W2" s="1214"/>
      <c r="X2" s="1214"/>
      <c r="Y2" s="1214"/>
    </row>
    <row r="3" spans="1:35" s="303" customFormat="1" ht="35.1" customHeight="1">
      <c r="A3" s="302"/>
      <c r="P3" s="304"/>
      <c r="Q3" s="304"/>
      <c r="R3" s="305"/>
      <c r="S3" s="305"/>
      <c r="T3" s="306"/>
      <c r="U3" s="306"/>
      <c r="V3" s="306"/>
      <c r="W3" s="306"/>
      <c r="X3" s="306"/>
      <c r="Y3" s="307"/>
    </row>
    <row r="4" spans="1:35" s="303" customFormat="1" ht="35.1" customHeight="1">
      <c r="A4" s="1215" t="s">
        <v>78</v>
      </c>
      <c r="B4" s="1215"/>
      <c r="C4" s="1215"/>
      <c r="D4" s="1216" t="str">
        <f>IF(様式1!L11="","",様式1!L11)</f>
        <v>株式会社○○○○</v>
      </c>
      <c r="E4" s="1216"/>
      <c r="F4" s="1216"/>
      <c r="G4" s="1217" t="s">
        <v>79</v>
      </c>
      <c r="H4" s="1217"/>
      <c r="I4" s="1216" t="str">
        <f>IF(様式1!G36="","",様式1!G36)</f>
        <v>ビジネスアプリケーション基礎科</v>
      </c>
      <c r="J4" s="1216"/>
      <c r="K4" s="1216"/>
      <c r="L4" s="1216"/>
      <c r="M4" s="1216"/>
      <c r="N4" s="1216"/>
      <c r="O4" s="1216"/>
      <c r="P4" s="1216"/>
      <c r="Q4" s="430"/>
      <c r="R4" s="1217" t="s">
        <v>80</v>
      </c>
      <c r="S4" s="1217"/>
      <c r="T4" s="1218" t="s">
        <v>1714</v>
      </c>
      <c r="U4" s="1218"/>
      <c r="V4" s="1218"/>
      <c r="W4" s="1218"/>
      <c r="X4" s="1218"/>
      <c r="Y4" s="308"/>
    </row>
    <row r="5" spans="1:35" ht="10.5" customHeight="1">
      <c r="A5" s="1235"/>
      <c r="B5" s="1235"/>
      <c r="C5" s="1235"/>
      <c r="D5" s="1235"/>
    </row>
    <row r="6" spans="1:35" ht="35.1" customHeight="1">
      <c r="A6" s="1236"/>
      <c r="B6" s="1237"/>
      <c r="C6" s="1238" t="s">
        <v>81</v>
      </c>
      <c r="D6" s="1239"/>
      <c r="E6" s="1238" t="s">
        <v>82</v>
      </c>
      <c r="F6" s="1240"/>
      <c r="G6" s="1240"/>
      <c r="H6" s="1240"/>
      <c r="I6" s="1240"/>
      <c r="J6" s="1240"/>
      <c r="K6" s="1240"/>
      <c r="L6" s="1240"/>
      <c r="M6" s="1240"/>
      <c r="N6" s="1240"/>
      <c r="O6" s="1240"/>
      <c r="P6" s="1240"/>
      <c r="Q6" s="1240"/>
      <c r="R6" s="1240"/>
      <c r="S6" s="1240"/>
      <c r="T6" s="1240"/>
      <c r="U6" s="1240"/>
      <c r="V6" s="1240"/>
      <c r="W6" s="1240"/>
      <c r="X6" s="1240"/>
      <c r="Y6" s="309"/>
    </row>
    <row r="7" spans="1:35" ht="32.1" customHeight="1">
      <c r="A7" s="310">
        <v>1</v>
      </c>
      <c r="B7" s="1195" t="s">
        <v>83</v>
      </c>
      <c r="C7" s="1241" t="s">
        <v>1078</v>
      </c>
      <c r="D7" s="1242"/>
      <c r="E7" s="1243" t="s">
        <v>84</v>
      </c>
      <c r="F7" s="1244"/>
      <c r="G7" s="1244"/>
      <c r="H7" s="1244"/>
      <c r="I7" s="1244"/>
      <c r="J7" s="1244"/>
      <c r="K7" s="1244"/>
      <c r="L7" s="1244"/>
      <c r="M7" s="1244"/>
      <c r="N7" s="1244"/>
      <c r="O7" s="1244"/>
      <c r="P7" s="1244"/>
      <c r="Q7" s="1244"/>
      <c r="R7" s="1244"/>
      <c r="S7" s="1244"/>
      <c r="T7" s="1244"/>
      <c r="U7" s="1244"/>
      <c r="V7" s="1244"/>
      <c r="W7" s="1244"/>
      <c r="X7" s="1244"/>
      <c r="Y7" s="450"/>
      <c r="AA7" s="1224"/>
      <c r="AB7" s="1224"/>
      <c r="AC7" s="1224"/>
      <c r="AD7" s="1224"/>
      <c r="AE7" s="1224"/>
      <c r="AF7" s="1224"/>
      <c r="AG7" s="1224"/>
      <c r="AH7" s="1224"/>
      <c r="AI7" s="1224"/>
    </row>
    <row r="8" spans="1:35" ht="32.1" customHeight="1">
      <c r="A8" s="1179">
        <v>2</v>
      </c>
      <c r="B8" s="1196"/>
      <c r="C8" s="1198" t="s">
        <v>85</v>
      </c>
      <c r="D8" s="1199"/>
      <c r="E8" s="311"/>
      <c r="F8" s="1225" t="s">
        <v>86</v>
      </c>
      <c r="G8" s="1226"/>
      <c r="H8" s="1226"/>
      <c r="I8" s="1226"/>
      <c r="J8" s="1226"/>
      <c r="K8" s="1226"/>
      <c r="L8" s="1226"/>
      <c r="M8" s="1226"/>
      <c r="N8" s="1226"/>
      <c r="O8" s="1226"/>
      <c r="P8" s="1226"/>
      <c r="Q8" s="1226"/>
      <c r="R8" s="1226"/>
      <c r="S8" s="1226"/>
      <c r="T8" s="1226"/>
      <c r="U8" s="1226"/>
      <c r="V8" s="1226"/>
      <c r="W8" s="1226"/>
      <c r="X8" s="1226"/>
      <c r="Y8" s="312"/>
      <c r="AA8" s="1224"/>
      <c r="AB8" s="1224"/>
      <c r="AC8" s="1224"/>
      <c r="AD8" s="1224"/>
      <c r="AE8" s="1224"/>
      <c r="AF8" s="1224"/>
      <c r="AG8" s="1224"/>
      <c r="AH8" s="1224"/>
      <c r="AI8" s="1224"/>
    </row>
    <row r="9" spans="1:35" ht="32.1" customHeight="1">
      <c r="A9" s="1194"/>
      <c r="B9" s="1196"/>
      <c r="C9" s="1202"/>
      <c r="D9" s="1203"/>
      <c r="E9" s="311" t="s">
        <v>617</v>
      </c>
      <c r="F9" s="1227" t="s">
        <v>87</v>
      </c>
      <c r="G9" s="1228"/>
      <c r="H9" s="1228"/>
      <c r="I9" s="1228"/>
      <c r="J9" s="1228"/>
      <c r="K9" s="1228"/>
      <c r="L9" s="1228"/>
      <c r="M9" s="1228"/>
      <c r="N9" s="1228"/>
      <c r="O9" s="1228"/>
      <c r="P9" s="1228"/>
      <c r="Q9" s="1228"/>
      <c r="R9" s="1228"/>
      <c r="S9" s="1228"/>
      <c r="T9" s="1228"/>
      <c r="U9" s="1228"/>
      <c r="V9" s="1228"/>
      <c r="W9" s="1228"/>
      <c r="X9" s="1228"/>
      <c r="Y9" s="313"/>
      <c r="AA9" s="1224"/>
      <c r="AB9" s="1224"/>
      <c r="AC9" s="1224"/>
      <c r="AD9" s="1224"/>
      <c r="AE9" s="1224"/>
      <c r="AF9" s="1224"/>
      <c r="AG9" s="1224"/>
      <c r="AH9" s="1224"/>
      <c r="AI9" s="1224"/>
    </row>
    <row r="10" spans="1:35" ht="16.5" customHeight="1">
      <c r="A10" s="1179">
        <v>3</v>
      </c>
      <c r="B10" s="1196"/>
      <c r="C10" s="1229" t="s">
        <v>911</v>
      </c>
      <c r="D10" s="1230"/>
      <c r="E10" s="314" t="s">
        <v>751</v>
      </c>
      <c r="F10" s="232" t="s">
        <v>912</v>
      </c>
      <c r="G10" s="232"/>
      <c r="H10" s="232"/>
      <c r="I10" s="232"/>
      <c r="J10" s="232"/>
      <c r="K10" s="232"/>
      <c r="L10" s="231"/>
      <c r="M10" s="231"/>
      <c r="N10" s="447"/>
      <c r="O10" s="447"/>
      <c r="P10" s="447"/>
      <c r="Q10" s="447"/>
      <c r="R10" s="447"/>
      <c r="S10" s="447"/>
      <c r="T10" s="315"/>
      <c r="U10" s="315"/>
      <c r="V10" s="315"/>
      <c r="W10" s="315"/>
      <c r="X10" s="315"/>
      <c r="Y10" s="316"/>
    </row>
    <row r="11" spans="1:35" ht="16.5" customHeight="1">
      <c r="A11" s="1193"/>
      <c r="B11" s="1196"/>
      <c r="C11" s="1231"/>
      <c r="D11" s="1232"/>
      <c r="E11" s="317" t="s">
        <v>1165</v>
      </c>
      <c r="F11" s="236"/>
      <c r="G11" s="236"/>
      <c r="H11" s="236"/>
      <c r="I11" s="236"/>
      <c r="J11" s="236"/>
      <c r="K11" s="236"/>
      <c r="L11" s="235"/>
      <c r="M11" s="235"/>
      <c r="N11" s="448"/>
      <c r="O11" s="448"/>
      <c r="P11" s="448"/>
      <c r="Q11" s="448"/>
      <c r="R11" s="448"/>
      <c r="S11" s="448"/>
      <c r="T11" s="318"/>
      <c r="U11" s="318"/>
      <c r="V11" s="318"/>
      <c r="W11" s="318"/>
      <c r="X11" s="318"/>
      <c r="Y11" s="319"/>
    </row>
    <row r="12" spans="1:35" ht="16.5" customHeight="1">
      <c r="A12" s="1193"/>
      <c r="B12" s="1196"/>
      <c r="C12" s="1231"/>
      <c r="D12" s="1232"/>
      <c r="E12" s="317" t="s">
        <v>1102</v>
      </c>
      <c r="F12" s="236"/>
      <c r="G12" s="236"/>
      <c r="H12" s="236"/>
      <c r="I12" s="236"/>
      <c r="J12" s="236"/>
      <c r="K12" s="236"/>
      <c r="L12" s="235"/>
      <c r="M12" s="235"/>
      <c r="N12" s="448"/>
      <c r="O12" s="448"/>
      <c r="P12" s="448"/>
      <c r="Q12" s="448"/>
      <c r="R12" s="448"/>
      <c r="S12" s="448"/>
      <c r="T12" s="318"/>
      <c r="U12" s="318"/>
      <c r="V12" s="318"/>
      <c r="W12" s="318"/>
      <c r="X12" s="318"/>
      <c r="Y12" s="319"/>
    </row>
    <row r="13" spans="1:35" ht="16.5" customHeight="1">
      <c r="A13" s="1193"/>
      <c r="B13" s="1196"/>
      <c r="C13" s="1231"/>
      <c r="D13" s="1232"/>
      <c r="E13" s="317" t="s">
        <v>88</v>
      </c>
      <c r="F13" s="236"/>
      <c r="G13" s="236"/>
      <c r="H13" s="236"/>
      <c r="I13" s="236"/>
      <c r="J13" s="236"/>
      <c r="K13" s="236"/>
      <c r="L13" s="235"/>
      <c r="M13" s="235"/>
      <c r="N13" s="448"/>
      <c r="O13" s="448"/>
      <c r="P13" s="448"/>
      <c r="Q13" s="448"/>
      <c r="R13" s="448"/>
      <c r="S13" s="448"/>
      <c r="T13" s="318"/>
      <c r="U13" s="318"/>
      <c r="V13" s="318"/>
      <c r="W13" s="318"/>
      <c r="X13" s="318"/>
      <c r="Y13" s="319"/>
    </row>
    <row r="14" spans="1:35" ht="16.5" customHeight="1">
      <c r="A14" s="1193"/>
      <c r="B14" s="1196"/>
      <c r="C14" s="1231"/>
      <c r="D14" s="1232"/>
      <c r="E14" s="320" t="s">
        <v>1079</v>
      </c>
      <c r="F14" s="321"/>
      <c r="G14" s="321"/>
      <c r="H14" s="321"/>
      <c r="I14" s="321"/>
      <c r="J14" s="321"/>
      <c r="K14" s="321"/>
      <c r="L14" s="322"/>
      <c r="M14" s="322"/>
      <c r="N14" s="323"/>
      <c r="O14" s="323"/>
      <c r="P14" s="323"/>
      <c r="Q14" s="323"/>
      <c r="R14" s="322"/>
      <c r="S14" s="322"/>
      <c r="U14" s="324"/>
      <c r="V14" s="318"/>
      <c r="W14" s="318"/>
      <c r="X14" s="318"/>
      <c r="Y14" s="319"/>
    </row>
    <row r="15" spans="1:35" ht="16.5" customHeight="1">
      <c r="A15" s="1193"/>
      <c r="B15" s="1196"/>
      <c r="C15" s="1231"/>
      <c r="D15" s="1232"/>
      <c r="E15" s="320" t="s">
        <v>706</v>
      </c>
      <c r="F15" s="322"/>
      <c r="G15" s="321"/>
      <c r="H15" s="321"/>
      <c r="I15" s="321"/>
      <c r="J15" s="321"/>
      <c r="K15" s="322" t="s">
        <v>704</v>
      </c>
      <c r="L15" s="321"/>
      <c r="M15" s="322"/>
      <c r="P15" s="325"/>
      <c r="Q15" s="325"/>
      <c r="Y15" s="326"/>
    </row>
    <row r="16" spans="1:35" ht="32.1" customHeight="1">
      <c r="A16" s="1194"/>
      <c r="B16" s="1196"/>
      <c r="C16" s="1233"/>
      <c r="D16" s="1234"/>
      <c r="E16" s="239" t="s">
        <v>617</v>
      </c>
      <c r="F16" s="327" t="s">
        <v>89</v>
      </c>
      <c r="G16" s="290"/>
      <c r="H16" s="290"/>
      <c r="I16" s="290"/>
      <c r="J16" s="290"/>
      <c r="K16" s="239"/>
      <c r="L16" s="1227" t="s">
        <v>90</v>
      </c>
      <c r="M16" s="1228"/>
      <c r="N16" s="1228"/>
      <c r="O16" s="435"/>
      <c r="P16" s="445"/>
      <c r="Q16" s="445"/>
      <c r="R16" s="445"/>
      <c r="S16" s="445"/>
      <c r="T16" s="328"/>
      <c r="U16" s="328"/>
      <c r="V16" s="328"/>
      <c r="W16" s="328"/>
      <c r="X16" s="328"/>
      <c r="Y16" s="329"/>
    </row>
    <row r="17" spans="1:25" ht="29.25" customHeight="1">
      <c r="A17" s="1179">
        <v>4</v>
      </c>
      <c r="B17" s="1196"/>
      <c r="C17" s="1245" t="s">
        <v>91</v>
      </c>
      <c r="D17" s="1246"/>
      <c r="E17" s="330"/>
      <c r="F17" s="1249" t="s">
        <v>881</v>
      </c>
      <c r="G17" s="1249"/>
      <c r="H17" s="1249"/>
      <c r="I17" s="1249"/>
      <c r="J17" s="1249"/>
      <c r="K17" s="1249"/>
      <c r="L17" s="1249"/>
      <c r="M17" s="1249"/>
      <c r="N17" s="1249"/>
      <c r="O17" s="1249"/>
      <c r="P17" s="1249"/>
      <c r="Q17" s="1249"/>
      <c r="R17" s="1249"/>
      <c r="S17" s="1249"/>
      <c r="T17" s="1249"/>
      <c r="U17" s="1249"/>
      <c r="V17" s="1249"/>
      <c r="W17" s="1249"/>
      <c r="X17" s="1249"/>
      <c r="Y17" s="331"/>
    </row>
    <row r="18" spans="1:25" ht="18" customHeight="1">
      <c r="A18" s="1194"/>
      <c r="B18" s="1197"/>
      <c r="C18" s="1247"/>
      <c r="D18" s="1248"/>
      <c r="E18" s="332"/>
      <c r="F18" s="333" t="s">
        <v>519</v>
      </c>
      <c r="G18" s="334"/>
      <c r="H18" s="334"/>
      <c r="I18" s="334"/>
      <c r="J18" s="334"/>
      <c r="K18" s="334"/>
      <c r="L18" s="334"/>
      <c r="M18" s="334"/>
      <c r="N18" s="334"/>
      <c r="O18" s="334"/>
      <c r="P18" s="334"/>
      <c r="Q18" s="334"/>
      <c r="R18" s="334"/>
      <c r="S18" s="334"/>
      <c r="T18" s="334"/>
      <c r="U18" s="334"/>
      <c r="V18" s="334"/>
      <c r="W18" s="334"/>
      <c r="X18" s="334"/>
      <c r="Y18" s="335"/>
    </row>
    <row r="19" spans="1:25" ht="32.1" customHeight="1">
      <c r="A19" s="1179">
        <v>5</v>
      </c>
      <c r="B19" s="1195" t="s">
        <v>92</v>
      </c>
      <c r="C19" s="1198" t="s">
        <v>93</v>
      </c>
      <c r="D19" s="1199"/>
      <c r="E19" s="1204" t="s">
        <v>94</v>
      </c>
      <c r="F19" s="1205"/>
      <c r="G19" s="1206">
        <v>45.42</v>
      </c>
      <c r="H19" s="1206"/>
      <c r="I19" s="1219" t="s">
        <v>95</v>
      </c>
      <c r="J19" s="1219"/>
      <c r="K19" s="1221"/>
      <c r="L19" s="442" t="s">
        <v>882</v>
      </c>
      <c r="M19" s="336"/>
      <c r="N19" s="336"/>
      <c r="O19" s="336"/>
      <c r="P19" s="336"/>
      <c r="Q19" s="336"/>
      <c r="R19" s="336"/>
      <c r="S19" s="336"/>
      <c r="T19" s="336"/>
      <c r="U19" s="336"/>
      <c r="V19" s="336"/>
      <c r="W19" s="336"/>
      <c r="X19" s="336"/>
      <c r="Y19" s="337"/>
    </row>
    <row r="20" spans="1:25" ht="32.1" customHeight="1">
      <c r="A20" s="1193"/>
      <c r="B20" s="1196"/>
      <c r="C20" s="1200"/>
      <c r="D20" s="1201"/>
      <c r="E20" s="1222" t="s">
        <v>96</v>
      </c>
      <c r="F20" s="1219"/>
      <c r="G20" s="1223">
        <f>IF(G19="","",ROUNDDOWN(G19/様式1!F38,2))</f>
        <v>3.02</v>
      </c>
      <c r="H20" s="1223"/>
      <c r="I20" s="1219" t="s">
        <v>95</v>
      </c>
      <c r="J20" s="1219"/>
      <c r="K20" s="1221"/>
      <c r="L20" s="442" t="s">
        <v>97</v>
      </c>
      <c r="M20" s="336"/>
      <c r="N20" s="336"/>
      <c r="O20" s="336"/>
      <c r="P20" s="336"/>
      <c r="Q20" s="336"/>
      <c r="R20" s="336"/>
      <c r="S20" s="336"/>
      <c r="T20" s="336"/>
      <c r="U20" s="336"/>
      <c r="V20" s="336"/>
      <c r="W20" s="336"/>
      <c r="X20" s="336"/>
      <c r="Y20" s="337"/>
    </row>
    <row r="21" spans="1:25" ht="32.1" customHeight="1">
      <c r="A21" s="1194"/>
      <c r="B21" s="1196"/>
      <c r="C21" s="1202"/>
      <c r="D21" s="1203"/>
      <c r="E21" s="1222" t="s">
        <v>98</v>
      </c>
      <c r="F21" s="1219"/>
      <c r="G21" s="1206"/>
      <c r="H21" s="1206"/>
      <c r="I21" s="1219" t="s">
        <v>95</v>
      </c>
      <c r="J21" s="1219"/>
      <c r="K21" s="1219"/>
      <c r="L21" s="1220"/>
      <c r="M21" s="1220"/>
      <c r="N21" s="1220"/>
      <c r="O21" s="1220"/>
      <c r="P21" s="1220"/>
      <c r="Q21" s="1220"/>
      <c r="R21" s="1220"/>
      <c r="S21" s="1220"/>
      <c r="T21" s="1220"/>
      <c r="U21" s="1220"/>
      <c r="V21" s="1220"/>
      <c r="W21" s="1220"/>
      <c r="X21" s="1220"/>
      <c r="Y21" s="338"/>
    </row>
    <row r="22" spans="1:25" ht="19.5" customHeight="1">
      <c r="A22" s="1179">
        <v>6</v>
      </c>
      <c r="B22" s="1196"/>
      <c r="C22" s="1182" t="s">
        <v>1080</v>
      </c>
      <c r="D22" s="1183"/>
      <c r="E22" s="1188" t="s">
        <v>99</v>
      </c>
      <c r="F22" s="1189"/>
      <c r="G22" s="1190"/>
      <c r="H22" s="1190"/>
      <c r="I22" s="1190"/>
      <c r="J22" s="1190"/>
      <c r="K22" s="1190"/>
      <c r="L22" s="1190"/>
      <c r="M22" s="1190"/>
      <c r="N22" s="1190"/>
      <c r="O22" s="1190"/>
      <c r="P22" s="1191" t="s">
        <v>100</v>
      </c>
      <c r="Q22" s="1191"/>
      <c r="R22" s="1192" t="s">
        <v>101</v>
      </c>
      <c r="S22" s="1192"/>
      <c r="T22" s="339"/>
      <c r="U22" s="1191" t="s">
        <v>102</v>
      </c>
      <c r="V22" s="1191"/>
      <c r="W22" s="441"/>
      <c r="X22" s="340"/>
      <c r="Y22" s="341"/>
    </row>
    <row r="23" spans="1:25" ht="19.5" customHeight="1">
      <c r="A23" s="1180"/>
      <c r="B23" s="1196"/>
      <c r="C23" s="1184"/>
      <c r="D23" s="1185"/>
      <c r="E23" s="342"/>
      <c r="F23" s="342" t="s">
        <v>103</v>
      </c>
      <c r="G23" s="1207"/>
      <c r="H23" s="1207"/>
      <c r="I23" s="1207"/>
      <c r="J23" s="1207"/>
      <c r="K23" s="1207"/>
      <c r="L23" s="1207"/>
      <c r="M23" s="1207"/>
      <c r="N23" s="1207"/>
      <c r="O23" s="1207"/>
      <c r="P23" s="1208" t="s">
        <v>100</v>
      </c>
      <c r="Q23" s="1208"/>
      <c r="R23" s="1209" t="s">
        <v>101</v>
      </c>
      <c r="S23" s="1209"/>
      <c r="T23" s="343"/>
      <c r="U23" s="1208" t="s">
        <v>102</v>
      </c>
      <c r="V23" s="1208"/>
      <c r="W23" s="324"/>
      <c r="X23" s="344"/>
      <c r="Y23" s="345"/>
    </row>
    <row r="24" spans="1:25" ht="19.5" customHeight="1">
      <c r="A24" s="1180"/>
      <c r="B24" s="1196"/>
      <c r="C24" s="1184"/>
      <c r="D24" s="1185"/>
      <c r="E24" s="342"/>
      <c r="F24" s="342" t="s">
        <v>103</v>
      </c>
      <c r="G24" s="1207"/>
      <c r="H24" s="1207"/>
      <c r="I24" s="1207"/>
      <c r="J24" s="1207"/>
      <c r="K24" s="1207"/>
      <c r="L24" s="1207"/>
      <c r="M24" s="1207"/>
      <c r="N24" s="1207"/>
      <c r="O24" s="1207"/>
      <c r="P24" s="1208" t="s">
        <v>100</v>
      </c>
      <c r="Q24" s="1208"/>
      <c r="R24" s="1209" t="s">
        <v>101</v>
      </c>
      <c r="S24" s="1209"/>
      <c r="T24" s="343"/>
      <c r="U24" s="1208" t="s">
        <v>102</v>
      </c>
      <c r="V24" s="1208"/>
      <c r="W24" s="324"/>
      <c r="X24" s="344"/>
      <c r="Y24" s="345"/>
    </row>
    <row r="25" spans="1:25" ht="19.5" customHeight="1">
      <c r="A25" s="1180"/>
      <c r="B25" s="1196"/>
      <c r="C25" s="1184"/>
      <c r="D25" s="1185"/>
      <c r="E25" s="342"/>
      <c r="F25" s="342" t="s">
        <v>103</v>
      </c>
      <c r="G25" s="1207"/>
      <c r="H25" s="1207"/>
      <c r="I25" s="1207"/>
      <c r="J25" s="1207"/>
      <c r="K25" s="1207"/>
      <c r="L25" s="1207"/>
      <c r="M25" s="1207"/>
      <c r="N25" s="1207"/>
      <c r="O25" s="1207"/>
      <c r="P25" s="1208" t="s">
        <v>100</v>
      </c>
      <c r="Q25" s="1208"/>
      <c r="R25" s="1209" t="s">
        <v>101</v>
      </c>
      <c r="S25" s="1209"/>
      <c r="T25" s="343"/>
      <c r="U25" s="1208" t="s">
        <v>102</v>
      </c>
      <c r="V25" s="1208"/>
      <c r="W25" s="324"/>
      <c r="X25" s="344"/>
      <c r="Y25" s="345"/>
    </row>
    <row r="26" spans="1:25" ht="19.5" customHeight="1">
      <c r="A26" s="1181"/>
      <c r="B26" s="1196"/>
      <c r="C26" s="1186"/>
      <c r="D26" s="1187"/>
      <c r="E26" s="434"/>
      <c r="F26" s="435" t="s">
        <v>103</v>
      </c>
      <c r="G26" s="1210"/>
      <c r="H26" s="1210"/>
      <c r="I26" s="1210"/>
      <c r="J26" s="1210"/>
      <c r="K26" s="1210"/>
      <c r="L26" s="1210"/>
      <c r="M26" s="1210"/>
      <c r="N26" s="1210"/>
      <c r="O26" s="1210"/>
      <c r="P26" s="1211" t="s">
        <v>100</v>
      </c>
      <c r="Q26" s="1211"/>
      <c r="R26" s="1212" t="s">
        <v>101</v>
      </c>
      <c r="S26" s="1212"/>
      <c r="T26" s="346"/>
      <c r="U26" s="1211" t="s">
        <v>102</v>
      </c>
      <c r="V26" s="1211"/>
      <c r="W26" s="433"/>
      <c r="X26" s="453"/>
      <c r="Y26" s="347"/>
    </row>
    <row r="27" spans="1:25" ht="32.1" customHeight="1">
      <c r="A27" s="454">
        <v>7</v>
      </c>
      <c r="B27" s="1196"/>
      <c r="C27" s="437" t="s">
        <v>1081</v>
      </c>
      <c r="D27" s="450"/>
      <c r="E27" s="1256" t="s">
        <v>104</v>
      </c>
      <c r="F27" s="1257"/>
      <c r="G27" s="239" t="s">
        <v>617</v>
      </c>
      <c r="H27" s="348" t="s">
        <v>105</v>
      </c>
      <c r="I27" s="239"/>
      <c r="J27" s="1222" t="s">
        <v>106</v>
      </c>
      <c r="K27" s="1221"/>
      <c r="L27" s="1256" t="s">
        <v>107</v>
      </c>
      <c r="M27" s="1257"/>
      <c r="N27" s="239" t="s">
        <v>617</v>
      </c>
      <c r="O27" s="348" t="s">
        <v>105</v>
      </c>
      <c r="P27" s="239"/>
      <c r="Q27" s="348" t="s">
        <v>106</v>
      </c>
      <c r="R27" s="1256" t="s">
        <v>108</v>
      </c>
      <c r="S27" s="1258"/>
      <c r="T27" s="1257"/>
      <c r="U27" s="239" t="s">
        <v>617</v>
      </c>
      <c r="V27" s="348" t="s">
        <v>105</v>
      </c>
      <c r="W27" s="239"/>
      <c r="X27" s="349" t="s">
        <v>106</v>
      </c>
      <c r="Y27" s="350"/>
    </row>
    <row r="28" spans="1:25" ht="32.1" customHeight="1">
      <c r="A28" s="1261">
        <v>8</v>
      </c>
      <c r="B28" s="1196"/>
      <c r="C28" s="1269" t="s">
        <v>109</v>
      </c>
      <c r="D28" s="351" t="s">
        <v>110</v>
      </c>
      <c r="E28" s="439" t="s">
        <v>24</v>
      </c>
      <c r="F28" s="352">
        <v>15</v>
      </c>
      <c r="G28" s="353" t="s">
        <v>1082</v>
      </c>
      <c r="H28" s="354"/>
      <c r="I28" s="354"/>
      <c r="J28" s="354"/>
      <c r="K28" s="354"/>
      <c r="L28" s="354"/>
      <c r="M28" s="354"/>
      <c r="N28" s="354"/>
      <c r="O28" s="354"/>
      <c r="P28" s="443"/>
      <c r="Q28" s="443"/>
      <c r="R28" s="443"/>
      <c r="S28" s="443"/>
      <c r="T28" s="443"/>
      <c r="U28" s="355"/>
      <c r="V28" s="355"/>
      <c r="W28" s="355"/>
      <c r="X28" s="355"/>
      <c r="Y28" s="356"/>
    </row>
    <row r="29" spans="1:25" ht="31.5" customHeight="1">
      <c r="A29" s="1262"/>
      <c r="B29" s="1196"/>
      <c r="C29" s="1270"/>
      <c r="D29" s="357" t="s">
        <v>111</v>
      </c>
      <c r="E29" s="239" t="s">
        <v>617</v>
      </c>
      <c r="F29" s="1222" t="s">
        <v>112</v>
      </c>
      <c r="G29" s="1219"/>
      <c r="H29" s="1219"/>
      <c r="I29" s="1219"/>
      <c r="J29" s="1221"/>
      <c r="K29" s="239"/>
      <c r="L29" s="1259" t="s">
        <v>113</v>
      </c>
      <c r="M29" s="1260"/>
      <c r="N29" s="1260"/>
      <c r="O29" s="1260"/>
      <c r="P29" s="1260"/>
      <c r="Q29" s="239"/>
      <c r="R29" s="1204" t="s">
        <v>114</v>
      </c>
      <c r="S29" s="1205"/>
      <c r="T29" s="1205"/>
      <c r="U29" s="1205"/>
      <c r="V29" s="1205"/>
      <c r="W29" s="1205"/>
      <c r="X29" s="1205"/>
      <c r="Y29" s="449"/>
    </row>
    <row r="30" spans="1:25" ht="24" customHeight="1">
      <c r="A30" s="1262"/>
      <c r="B30" s="1196"/>
      <c r="C30" s="1270"/>
      <c r="D30" s="1269" t="s">
        <v>115</v>
      </c>
      <c r="E30" s="1277" t="s">
        <v>918</v>
      </c>
      <c r="F30" s="1278"/>
      <c r="G30" s="1278"/>
      <c r="H30" s="1278"/>
      <c r="I30" s="1250" t="s">
        <v>919</v>
      </c>
      <c r="J30" s="1250"/>
      <c r="K30" s="1250"/>
      <c r="L30" s="1250"/>
      <c r="M30" s="358"/>
      <c r="N30" s="359" t="s">
        <v>116</v>
      </c>
      <c r="O30" s="360"/>
      <c r="P30" s="1251" t="s">
        <v>920</v>
      </c>
      <c r="Q30" s="1251"/>
      <c r="R30" s="1251"/>
      <c r="S30" s="1251"/>
      <c r="T30" s="361">
        <v>1</v>
      </c>
      <c r="U30" s="359" t="s">
        <v>116</v>
      </c>
      <c r="V30" s="232"/>
      <c r="W30" s="232"/>
      <c r="X30" s="232"/>
      <c r="Y30" s="362"/>
    </row>
    <row r="31" spans="1:25" ht="24" customHeight="1">
      <c r="A31" s="1262"/>
      <c r="B31" s="1196"/>
      <c r="C31" s="1270"/>
      <c r="D31" s="1271"/>
      <c r="E31" s="1252" t="s">
        <v>921</v>
      </c>
      <c r="F31" s="1253"/>
      <c r="G31" s="1253"/>
      <c r="H31" s="1253"/>
      <c r="I31" s="239"/>
      <c r="J31" s="348"/>
      <c r="K31" s="348"/>
      <c r="L31" s="348"/>
      <c r="M31" s="348"/>
      <c r="N31" s="435"/>
      <c r="O31" s="435"/>
      <c r="P31" s="333"/>
      <c r="Q31" s="435"/>
      <c r="R31" s="348"/>
      <c r="S31" s="348"/>
      <c r="T31" s="348"/>
      <c r="U31" s="348"/>
      <c r="V31" s="235"/>
      <c r="W31" s="235"/>
      <c r="X31" s="235"/>
      <c r="Y31" s="363"/>
    </row>
    <row r="32" spans="1:25" ht="43.5" customHeight="1">
      <c r="A32" s="1262"/>
      <c r="B32" s="1196"/>
      <c r="C32" s="1270"/>
      <c r="D32" s="364" t="s">
        <v>117</v>
      </c>
      <c r="E32" s="239" t="s">
        <v>617</v>
      </c>
      <c r="F32" s="1222" t="s">
        <v>118</v>
      </c>
      <c r="G32" s="1219"/>
      <c r="H32" s="1219"/>
      <c r="I32" s="239"/>
      <c r="J32" s="1254" t="s">
        <v>119</v>
      </c>
      <c r="K32" s="1220"/>
      <c r="L32" s="1220"/>
      <c r="M32" s="1255"/>
      <c r="N32" s="1255"/>
      <c r="O32" s="1255"/>
      <c r="P32" s="1255"/>
      <c r="Q32" s="1255"/>
      <c r="R32" s="1255"/>
      <c r="S32" s="1255"/>
      <c r="T32" s="1255"/>
      <c r="U32" s="1255"/>
      <c r="V32" s="1255"/>
      <c r="W32" s="1255"/>
      <c r="X32" s="353" t="s">
        <v>46</v>
      </c>
      <c r="Y32" s="438"/>
    </row>
    <row r="33" spans="1:25" ht="32.1" customHeight="1">
      <c r="A33" s="1262"/>
      <c r="B33" s="1196"/>
      <c r="C33" s="1270"/>
      <c r="D33" s="351" t="s">
        <v>120</v>
      </c>
      <c r="E33" s="239"/>
      <c r="F33" s="1222" t="s">
        <v>121</v>
      </c>
      <c r="G33" s="1219"/>
      <c r="H33" s="1219"/>
      <c r="I33" s="1219"/>
      <c r="J33" s="1221"/>
      <c r="K33" s="239" t="s">
        <v>617</v>
      </c>
      <c r="L33" s="1222" t="s">
        <v>122</v>
      </c>
      <c r="M33" s="1219"/>
      <c r="N33" s="1219"/>
      <c r="O33" s="1219"/>
      <c r="P33" s="1219"/>
      <c r="Q33" s="239"/>
      <c r="R33" s="1204" t="s">
        <v>123</v>
      </c>
      <c r="S33" s="1205"/>
      <c r="T33" s="1205"/>
      <c r="U33" s="1255"/>
      <c r="V33" s="1255"/>
      <c r="W33" s="1255"/>
      <c r="X33" s="365" t="s">
        <v>124</v>
      </c>
      <c r="Y33" s="366"/>
    </row>
    <row r="34" spans="1:25" ht="32.1" customHeight="1">
      <c r="A34" s="1262"/>
      <c r="B34" s="1196"/>
      <c r="C34" s="1270"/>
      <c r="D34" s="364" t="s">
        <v>125</v>
      </c>
      <c r="E34" s="349" t="s">
        <v>126</v>
      </c>
      <c r="F34" s="352">
        <v>1</v>
      </c>
      <c r="G34" s="1205" t="s">
        <v>127</v>
      </c>
      <c r="H34" s="1205"/>
      <c r="I34" s="353"/>
      <c r="J34" s="353"/>
      <c r="K34" s="353"/>
      <c r="L34" s="353"/>
      <c r="M34" s="353"/>
      <c r="N34" s="353"/>
      <c r="O34" s="353"/>
      <c r="P34" s="443"/>
      <c r="Q34" s="443"/>
      <c r="R34" s="443"/>
      <c r="S34" s="443"/>
      <c r="T34" s="443"/>
      <c r="U34" s="353"/>
      <c r="V34" s="353"/>
      <c r="W34" s="353"/>
      <c r="X34" s="353"/>
      <c r="Y34" s="438"/>
    </row>
    <row r="35" spans="1:25" ht="32.1" customHeight="1">
      <c r="A35" s="1263"/>
      <c r="B35" s="1196"/>
      <c r="C35" s="1271"/>
      <c r="D35" s="364" t="s">
        <v>128</v>
      </c>
      <c r="E35" s="230" t="s">
        <v>617</v>
      </c>
      <c r="F35" s="365" t="s">
        <v>129</v>
      </c>
      <c r="G35" s="353"/>
      <c r="H35" s="353"/>
      <c r="I35" s="353"/>
      <c r="J35" s="353"/>
      <c r="K35" s="353"/>
      <c r="L35" s="353"/>
      <c r="M35" s="353"/>
      <c r="N35" s="353"/>
      <c r="O35" s="353"/>
      <c r="P35" s="443"/>
      <c r="Q35" s="443"/>
      <c r="R35" s="443"/>
      <c r="S35" s="443"/>
      <c r="T35" s="443"/>
      <c r="U35" s="353"/>
      <c r="V35" s="353"/>
      <c r="W35" s="353"/>
      <c r="X35" s="353"/>
      <c r="Y35" s="438"/>
    </row>
    <row r="36" spans="1:25" ht="32.1" customHeight="1">
      <c r="A36" s="1261">
        <v>9</v>
      </c>
      <c r="B36" s="1196"/>
      <c r="C36" s="1264" t="s">
        <v>130</v>
      </c>
      <c r="D36" s="449" t="s">
        <v>131</v>
      </c>
      <c r="E36" s="239" t="s">
        <v>617</v>
      </c>
      <c r="F36" s="1204" t="s">
        <v>132</v>
      </c>
      <c r="G36" s="1205"/>
      <c r="H36" s="1205"/>
      <c r="I36" s="1205"/>
      <c r="J36" s="1205"/>
      <c r="K36" s="1205"/>
      <c r="L36" s="1205"/>
      <c r="M36" s="1205"/>
      <c r="N36" s="1205"/>
      <c r="O36" s="1205"/>
      <c r="P36" s="1205"/>
      <c r="Q36" s="239"/>
      <c r="R36" s="1204" t="s">
        <v>133</v>
      </c>
      <c r="S36" s="1205"/>
      <c r="T36" s="1205"/>
      <c r="U36" s="1205"/>
      <c r="V36" s="1205"/>
      <c r="W36" s="1205"/>
      <c r="X36" s="1205"/>
      <c r="Y36" s="449"/>
    </row>
    <row r="37" spans="1:25" ht="19.5" customHeight="1">
      <c r="A37" s="1262"/>
      <c r="B37" s="1196"/>
      <c r="C37" s="1265"/>
      <c r="D37" s="1267" t="s">
        <v>134</v>
      </c>
      <c r="E37" s="1188" t="s">
        <v>135</v>
      </c>
      <c r="F37" s="1189"/>
      <c r="G37" s="1189"/>
      <c r="H37" s="1189"/>
      <c r="I37" s="1189"/>
      <c r="J37" s="1189"/>
      <c r="K37" s="1272" t="s">
        <v>1400</v>
      </c>
      <c r="L37" s="1272"/>
      <c r="M37" s="1272"/>
      <c r="N37" s="1272"/>
      <c r="O37" s="1272"/>
      <c r="P37" s="1272"/>
      <c r="Q37" s="1272"/>
      <c r="R37" s="231" t="s">
        <v>46</v>
      </c>
      <c r="S37" s="231"/>
      <c r="T37" s="231"/>
      <c r="U37" s="232"/>
      <c r="V37" s="232"/>
      <c r="W37" s="232"/>
      <c r="X37" s="232"/>
      <c r="Y37" s="362"/>
    </row>
    <row r="38" spans="1:25" ht="45.75" customHeight="1">
      <c r="A38" s="1262"/>
      <c r="B38" s="1196"/>
      <c r="C38" s="1265"/>
      <c r="D38" s="1268"/>
      <c r="E38" s="239" t="s">
        <v>617</v>
      </c>
      <c r="F38" s="1252" t="s">
        <v>1083</v>
      </c>
      <c r="G38" s="1253"/>
      <c r="H38" s="1253"/>
      <c r="I38" s="1253"/>
      <c r="J38" s="1253"/>
      <c r="K38" s="1253"/>
      <c r="L38" s="1253"/>
      <c r="M38" s="1253"/>
      <c r="N38" s="239"/>
      <c r="O38" s="1273" t="s">
        <v>855</v>
      </c>
      <c r="P38" s="1273"/>
      <c r="Q38" s="1273"/>
      <c r="R38" s="1273"/>
      <c r="S38" s="1273"/>
      <c r="T38" s="1273"/>
      <c r="U38" s="1273"/>
      <c r="V38" s="1273"/>
      <c r="W38" s="1273"/>
      <c r="X38" s="1273"/>
      <c r="Y38" s="367"/>
    </row>
    <row r="39" spans="1:25" ht="19.5" customHeight="1">
      <c r="A39" s="1262"/>
      <c r="B39" s="1196"/>
      <c r="C39" s="1265"/>
      <c r="D39" s="1274" t="s">
        <v>136</v>
      </c>
      <c r="E39" s="1277" t="s">
        <v>137</v>
      </c>
      <c r="F39" s="1278"/>
      <c r="G39" s="1278"/>
      <c r="H39" s="1278"/>
      <c r="I39" s="1278"/>
      <c r="J39" s="1278"/>
      <c r="K39" s="1278"/>
      <c r="L39" s="1190" t="s">
        <v>1401</v>
      </c>
      <c r="M39" s="1190"/>
      <c r="N39" s="1190"/>
      <c r="O39" s="1190"/>
      <c r="P39" s="1190"/>
      <c r="Q39" s="1190"/>
      <c r="R39" s="1190"/>
      <c r="S39" s="1190"/>
      <c r="T39" s="231" t="s">
        <v>46</v>
      </c>
      <c r="U39" s="232"/>
      <c r="V39" s="232"/>
      <c r="W39" s="232"/>
      <c r="X39" s="232"/>
      <c r="Y39" s="362"/>
    </row>
    <row r="40" spans="1:25" ht="19.5" customHeight="1">
      <c r="A40" s="1262"/>
      <c r="B40" s="1196"/>
      <c r="C40" s="1265"/>
      <c r="D40" s="1275"/>
      <c r="E40" s="1279" t="s">
        <v>137</v>
      </c>
      <c r="F40" s="1280"/>
      <c r="G40" s="1280"/>
      <c r="H40" s="1280"/>
      <c r="I40" s="1280"/>
      <c r="J40" s="1280"/>
      <c r="K40" s="1280"/>
      <c r="L40" s="1207" t="s">
        <v>1402</v>
      </c>
      <c r="M40" s="1207"/>
      <c r="N40" s="1207"/>
      <c r="O40" s="1207"/>
      <c r="P40" s="1207"/>
      <c r="Q40" s="1207"/>
      <c r="R40" s="1207"/>
      <c r="S40" s="1207"/>
      <c r="T40" s="235" t="s">
        <v>46</v>
      </c>
      <c r="U40" s="236"/>
      <c r="V40" s="236"/>
      <c r="W40" s="236"/>
      <c r="X40" s="236"/>
      <c r="Y40" s="368"/>
    </row>
    <row r="41" spans="1:25" ht="19.5" customHeight="1">
      <c r="A41" s="1262"/>
      <c r="B41" s="1196"/>
      <c r="C41" s="1265"/>
      <c r="D41" s="1275"/>
      <c r="E41" s="1279" t="s">
        <v>137</v>
      </c>
      <c r="F41" s="1280"/>
      <c r="G41" s="1280"/>
      <c r="H41" s="1280"/>
      <c r="I41" s="1280"/>
      <c r="J41" s="1280"/>
      <c r="K41" s="1280"/>
      <c r="L41" s="1207" t="s">
        <v>1403</v>
      </c>
      <c r="M41" s="1207"/>
      <c r="N41" s="1207"/>
      <c r="O41" s="1207"/>
      <c r="P41" s="1207"/>
      <c r="Q41" s="1207"/>
      <c r="R41" s="1207"/>
      <c r="S41" s="1207"/>
      <c r="T41" s="235" t="s">
        <v>46</v>
      </c>
      <c r="U41" s="236"/>
      <c r="V41" s="236"/>
      <c r="W41" s="236"/>
      <c r="X41" s="236"/>
      <c r="Y41" s="368"/>
    </row>
    <row r="42" spans="1:25" ht="43.5" customHeight="1">
      <c r="A42" s="1263"/>
      <c r="B42" s="1196"/>
      <c r="C42" s="1266"/>
      <c r="D42" s="1276"/>
      <c r="E42" s="239" t="s">
        <v>617</v>
      </c>
      <c r="F42" s="327" t="s">
        <v>854</v>
      </c>
      <c r="G42" s="290"/>
      <c r="H42" s="290"/>
      <c r="I42" s="290"/>
      <c r="J42" s="290"/>
      <c r="K42" s="290"/>
      <c r="L42" s="291"/>
      <c r="M42" s="369"/>
      <c r="N42" s="239"/>
      <c r="O42" s="1273" t="s">
        <v>855</v>
      </c>
      <c r="P42" s="1273"/>
      <c r="Q42" s="1273"/>
      <c r="R42" s="1273"/>
      <c r="S42" s="1273"/>
      <c r="T42" s="1273"/>
      <c r="U42" s="1273"/>
      <c r="V42" s="1273"/>
      <c r="W42" s="1273"/>
      <c r="X42" s="1273"/>
      <c r="Y42" s="370"/>
    </row>
    <row r="43" spans="1:25" ht="32.1" customHeight="1">
      <c r="A43" s="454">
        <v>10</v>
      </c>
      <c r="B43" s="1196"/>
      <c r="C43" s="437" t="s">
        <v>138</v>
      </c>
      <c r="D43" s="450"/>
      <c r="E43" s="239" t="s">
        <v>617</v>
      </c>
      <c r="F43" s="1204" t="s">
        <v>139</v>
      </c>
      <c r="G43" s="1205"/>
      <c r="H43" s="1205"/>
      <c r="I43" s="1205"/>
      <c r="J43" s="1281"/>
      <c r="K43" s="239"/>
      <c r="L43" s="1204" t="s">
        <v>140</v>
      </c>
      <c r="M43" s="1205"/>
      <c r="N43" s="1205"/>
      <c r="O43" s="1205"/>
      <c r="P43" s="1205"/>
      <c r="Q43" s="239"/>
      <c r="R43" s="1204" t="s">
        <v>141</v>
      </c>
      <c r="S43" s="1205"/>
      <c r="T43" s="1205"/>
      <c r="U43" s="1205"/>
      <c r="V43" s="1205"/>
      <c r="W43" s="1205"/>
      <c r="X43" s="1205"/>
      <c r="Y43" s="449"/>
    </row>
    <row r="44" spans="1:25" ht="32.1" customHeight="1">
      <c r="A44" s="454">
        <v>11</v>
      </c>
      <c r="B44" s="1196"/>
      <c r="C44" s="437" t="s">
        <v>142</v>
      </c>
      <c r="D44" s="450"/>
      <c r="E44" s="239" t="s">
        <v>617</v>
      </c>
      <c r="F44" s="1222" t="s">
        <v>1084</v>
      </c>
      <c r="G44" s="1219"/>
      <c r="H44" s="1219"/>
      <c r="I44" s="1219"/>
      <c r="J44" s="1219"/>
      <c r="K44" s="239"/>
      <c r="L44" s="1204" t="s">
        <v>1085</v>
      </c>
      <c r="M44" s="1205"/>
      <c r="N44" s="1205"/>
      <c r="O44" s="1205"/>
      <c r="P44" s="1205"/>
      <c r="Q44" s="1205"/>
      <c r="R44" s="1205"/>
      <c r="S44" s="1205"/>
      <c r="T44" s="1205"/>
      <c r="U44" s="1205"/>
      <c r="V44" s="1205"/>
      <c r="W44" s="1205"/>
      <c r="X44" s="1205"/>
      <c r="Y44" s="449"/>
    </row>
    <row r="45" spans="1:25" ht="32.1" customHeight="1">
      <c r="A45" s="454">
        <v>12</v>
      </c>
      <c r="B45" s="1196"/>
      <c r="C45" s="437" t="s">
        <v>143</v>
      </c>
      <c r="D45" s="450"/>
      <c r="E45" s="239" t="s">
        <v>617</v>
      </c>
      <c r="F45" s="1204" t="s">
        <v>132</v>
      </c>
      <c r="G45" s="1205"/>
      <c r="H45" s="1205"/>
      <c r="I45" s="1205"/>
      <c r="J45" s="1281"/>
      <c r="K45" s="239"/>
      <c r="L45" s="1204" t="s">
        <v>133</v>
      </c>
      <c r="M45" s="1205"/>
      <c r="N45" s="1205"/>
      <c r="O45" s="1205"/>
      <c r="P45" s="1205"/>
      <c r="Q45" s="1205"/>
      <c r="R45" s="1205"/>
      <c r="S45" s="1205"/>
      <c r="T45" s="1205"/>
      <c r="U45" s="1205"/>
      <c r="V45" s="1205"/>
      <c r="W45" s="1205"/>
      <c r="X45" s="1205"/>
      <c r="Y45" s="449"/>
    </row>
    <row r="46" spans="1:25" ht="32.1" customHeight="1">
      <c r="A46" s="454">
        <v>13</v>
      </c>
      <c r="B46" s="1196"/>
      <c r="C46" s="437" t="s">
        <v>144</v>
      </c>
      <c r="D46" s="450"/>
      <c r="E46" s="239" t="s">
        <v>617</v>
      </c>
      <c r="F46" s="1204" t="s">
        <v>132</v>
      </c>
      <c r="G46" s="1205"/>
      <c r="H46" s="1205"/>
      <c r="I46" s="1205"/>
      <c r="J46" s="1281"/>
      <c r="K46" s="239"/>
      <c r="L46" s="1204" t="s">
        <v>133</v>
      </c>
      <c r="M46" s="1205"/>
      <c r="N46" s="1205"/>
      <c r="O46" s="1205"/>
      <c r="P46" s="1205"/>
      <c r="Q46" s="1205"/>
      <c r="R46" s="1205"/>
      <c r="S46" s="1205"/>
      <c r="T46" s="1205"/>
      <c r="U46" s="1205"/>
      <c r="V46" s="1205"/>
      <c r="W46" s="1205"/>
      <c r="X46" s="1205"/>
      <c r="Y46" s="449"/>
    </row>
    <row r="47" spans="1:25" ht="32.1" customHeight="1">
      <c r="A47" s="454">
        <v>14</v>
      </c>
      <c r="B47" s="1196"/>
      <c r="C47" s="1243" t="s">
        <v>145</v>
      </c>
      <c r="D47" s="1282"/>
      <c r="E47" s="239" t="s">
        <v>617</v>
      </c>
      <c r="F47" s="1222" t="s">
        <v>146</v>
      </c>
      <c r="G47" s="1219"/>
      <c r="H47" s="1219"/>
      <c r="I47" s="1219"/>
      <c r="J47" s="1221"/>
      <c r="K47" s="239"/>
      <c r="L47" s="1204" t="s">
        <v>133</v>
      </c>
      <c r="M47" s="1205"/>
      <c r="N47" s="1205"/>
      <c r="O47" s="1205"/>
      <c r="P47" s="1205"/>
      <c r="Q47" s="1205"/>
      <c r="R47" s="1205"/>
      <c r="S47" s="1205"/>
      <c r="T47" s="1205"/>
      <c r="U47" s="1205"/>
      <c r="V47" s="1205"/>
      <c r="W47" s="1205"/>
      <c r="X47" s="1205"/>
      <c r="Y47" s="449"/>
    </row>
    <row r="48" spans="1:25" ht="32.1" customHeight="1">
      <c r="A48" s="454">
        <v>15</v>
      </c>
      <c r="B48" s="1196"/>
      <c r="C48" s="437" t="s">
        <v>147</v>
      </c>
      <c r="D48" s="450"/>
      <c r="E48" s="239" t="s">
        <v>617</v>
      </c>
      <c r="F48" s="1204" t="s">
        <v>132</v>
      </c>
      <c r="G48" s="1205"/>
      <c r="H48" s="1205"/>
      <c r="I48" s="1205"/>
      <c r="J48" s="1281"/>
      <c r="K48" s="239"/>
      <c r="L48" s="1204" t="s">
        <v>133</v>
      </c>
      <c r="M48" s="1205"/>
      <c r="N48" s="1205"/>
      <c r="O48" s="1205"/>
      <c r="P48" s="1205"/>
      <c r="Q48" s="1205"/>
      <c r="R48" s="1205"/>
      <c r="S48" s="1205"/>
      <c r="T48" s="1205"/>
      <c r="U48" s="1205"/>
      <c r="V48" s="1205"/>
      <c r="W48" s="1205"/>
      <c r="X48" s="1205"/>
      <c r="Y48" s="449"/>
    </row>
    <row r="49" spans="1:25" ht="32.1" customHeight="1">
      <c r="A49" s="454">
        <v>16</v>
      </c>
      <c r="B49" s="1196"/>
      <c r="C49" s="1241" t="s">
        <v>148</v>
      </c>
      <c r="D49" s="1282"/>
      <c r="E49" s="239" t="s">
        <v>617</v>
      </c>
      <c r="F49" s="1259" t="s">
        <v>149</v>
      </c>
      <c r="G49" s="1260"/>
      <c r="H49" s="1260"/>
      <c r="I49" s="1260"/>
      <c r="J49" s="1260"/>
      <c r="K49" s="239"/>
      <c r="L49" s="1204" t="s">
        <v>150</v>
      </c>
      <c r="M49" s="1205"/>
      <c r="N49" s="1205"/>
      <c r="O49" s="1205"/>
      <c r="P49" s="1205"/>
      <c r="Q49" s="1205"/>
      <c r="R49" s="1205"/>
      <c r="S49" s="1205"/>
      <c r="T49" s="1205"/>
      <c r="U49" s="239"/>
      <c r="V49" s="1205" t="s">
        <v>133</v>
      </c>
      <c r="W49" s="1205"/>
      <c r="X49" s="1205"/>
      <c r="Y49" s="449"/>
    </row>
    <row r="50" spans="1:25" ht="32.1" customHeight="1">
      <c r="A50" s="1261">
        <v>17</v>
      </c>
      <c r="B50" s="1196"/>
      <c r="C50" s="1283" t="s">
        <v>151</v>
      </c>
      <c r="D50" s="371" t="s">
        <v>152</v>
      </c>
      <c r="E50" s="239" t="s">
        <v>617</v>
      </c>
      <c r="F50" s="1204" t="s">
        <v>153</v>
      </c>
      <c r="G50" s="1205"/>
      <c r="H50" s="1205"/>
      <c r="I50" s="1205"/>
      <c r="J50" s="1281"/>
      <c r="K50" s="239"/>
      <c r="L50" s="1204" t="s">
        <v>154</v>
      </c>
      <c r="M50" s="1205"/>
      <c r="N50" s="1205"/>
      <c r="O50" s="1205"/>
      <c r="P50" s="1205"/>
      <c r="Q50" s="239"/>
      <c r="R50" s="349" t="s">
        <v>155</v>
      </c>
      <c r="S50" s="372" t="s">
        <v>24</v>
      </c>
      <c r="T50" s="1285"/>
      <c r="U50" s="1285"/>
      <c r="V50" s="1285"/>
      <c r="W50" s="1285"/>
      <c r="X50" s="1285"/>
      <c r="Y50" s="373" t="s">
        <v>46</v>
      </c>
    </row>
    <row r="51" spans="1:25" ht="32.1" customHeight="1">
      <c r="A51" s="1263"/>
      <c r="B51" s="1196"/>
      <c r="C51" s="1284"/>
      <c r="D51" s="374" t="s">
        <v>156</v>
      </c>
      <c r="E51" s="239" t="s">
        <v>617</v>
      </c>
      <c r="F51" s="1204" t="s">
        <v>153</v>
      </c>
      <c r="G51" s="1205"/>
      <c r="H51" s="1205"/>
      <c r="I51" s="1205"/>
      <c r="J51" s="1281"/>
      <c r="K51" s="239"/>
      <c r="L51" s="1259" t="s">
        <v>157</v>
      </c>
      <c r="M51" s="1260"/>
      <c r="N51" s="1260"/>
      <c r="O51" s="1260"/>
      <c r="P51" s="1260"/>
      <c r="Q51" s="239"/>
      <c r="R51" s="349" t="s">
        <v>155</v>
      </c>
      <c r="S51" s="372" t="s">
        <v>24</v>
      </c>
      <c r="T51" s="1285"/>
      <c r="U51" s="1285"/>
      <c r="V51" s="1285"/>
      <c r="W51" s="1285"/>
      <c r="X51" s="1285"/>
      <c r="Y51" s="373" t="s">
        <v>46</v>
      </c>
    </row>
    <row r="52" spans="1:25" ht="32.1" customHeight="1">
      <c r="A52" s="454">
        <v>18</v>
      </c>
      <c r="B52" s="1197"/>
      <c r="C52" s="439" t="s">
        <v>518</v>
      </c>
      <c r="D52" s="450"/>
      <c r="E52" s="239" t="s">
        <v>617</v>
      </c>
      <c r="F52" s="1204" t="s">
        <v>158</v>
      </c>
      <c r="G52" s="1205"/>
      <c r="H52" s="1205"/>
      <c r="I52" s="1205"/>
      <c r="J52" s="1281"/>
      <c r="K52" s="239"/>
      <c r="L52" s="1259" t="s">
        <v>159</v>
      </c>
      <c r="M52" s="1260"/>
      <c r="N52" s="1260"/>
      <c r="O52" s="1260"/>
      <c r="P52" s="1260"/>
      <c r="Q52" s="1260"/>
      <c r="R52" s="1260"/>
      <c r="S52" s="1260"/>
      <c r="T52" s="1260"/>
      <c r="U52" s="239"/>
      <c r="V52" s="1205" t="s">
        <v>133</v>
      </c>
      <c r="W52" s="1205"/>
      <c r="X52" s="1205"/>
      <c r="Y52" s="449"/>
    </row>
    <row r="53" spans="1:25" ht="32.1" customHeight="1">
      <c r="A53" s="454">
        <v>19</v>
      </c>
      <c r="B53" s="1195" t="s">
        <v>160</v>
      </c>
      <c r="C53" s="1241" t="s">
        <v>161</v>
      </c>
      <c r="D53" s="1282"/>
      <c r="E53" s="1204" t="s">
        <v>832</v>
      </c>
      <c r="F53" s="1205"/>
      <c r="G53" s="1205"/>
      <c r="H53" s="1205"/>
      <c r="I53" s="1205"/>
      <c r="J53" s="1205"/>
      <c r="K53" s="1205"/>
      <c r="L53" s="1205"/>
      <c r="M53" s="1205"/>
      <c r="N53" s="1205"/>
      <c r="O53" s="1205"/>
      <c r="P53" s="1205"/>
      <c r="Q53" s="1205"/>
      <c r="R53" s="1205"/>
      <c r="S53" s="1205"/>
      <c r="T53" s="1205"/>
      <c r="U53" s="1205"/>
      <c r="V53" s="1205"/>
      <c r="W53" s="1205"/>
      <c r="X53" s="1205"/>
      <c r="Y53" s="449"/>
    </row>
    <row r="54" spans="1:25" ht="32.1" customHeight="1">
      <c r="A54" s="454">
        <v>20</v>
      </c>
      <c r="B54" s="1196"/>
      <c r="C54" s="1241" t="s">
        <v>162</v>
      </c>
      <c r="D54" s="1282"/>
      <c r="E54" s="1204" t="s">
        <v>832</v>
      </c>
      <c r="F54" s="1205"/>
      <c r="G54" s="1205"/>
      <c r="H54" s="1205"/>
      <c r="I54" s="1205"/>
      <c r="J54" s="1205"/>
      <c r="K54" s="1205"/>
      <c r="L54" s="1205"/>
      <c r="M54" s="1205"/>
      <c r="N54" s="1205"/>
      <c r="O54" s="1205"/>
      <c r="P54" s="1205"/>
      <c r="Q54" s="1205"/>
      <c r="R54" s="1205"/>
      <c r="S54" s="1205"/>
      <c r="T54" s="1205"/>
      <c r="U54" s="1205"/>
      <c r="V54" s="1205"/>
      <c r="W54" s="1205"/>
      <c r="X54" s="1205"/>
      <c r="Y54" s="449"/>
    </row>
    <row r="55" spans="1:25" ht="32.1" customHeight="1">
      <c r="A55" s="1261">
        <v>21</v>
      </c>
      <c r="B55" s="1196"/>
      <c r="C55" s="1283" t="s">
        <v>163</v>
      </c>
      <c r="D55" s="375" t="s">
        <v>644</v>
      </c>
      <c r="E55" s="230" t="s">
        <v>617</v>
      </c>
      <c r="F55" s="1260" t="s">
        <v>165</v>
      </c>
      <c r="G55" s="1260"/>
      <c r="H55" s="1260"/>
      <c r="I55" s="1260"/>
      <c r="J55" s="1260"/>
      <c r="K55" s="1260"/>
      <c r="L55" s="1260"/>
      <c r="M55" s="1260"/>
      <c r="N55" s="1260"/>
      <c r="O55" s="1260"/>
      <c r="P55" s="1260"/>
      <c r="Q55" s="1260"/>
      <c r="R55" s="1260"/>
      <c r="S55" s="1260"/>
      <c r="T55" s="1260"/>
      <c r="U55" s="1260"/>
      <c r="V55" s="1260"/>
      <c r="W55" s="1260"/>
      <c r="X55" s="1260"/>
      <c r="Y55" s="451"/>
    </row>
    <row r="56" spans="1:25" ht="32.1" customHeight="1">
      <c r="A56" s="1262"/>
      <c r="B56" s="1196"/>
      <c r="C56" s="1286"/>
      <c r="D56" s="376" t="s">
        <v>164</v>
      </c>
      <c r="E56" s="230" t="s">
        <v>617</v>
      </c>
      <c r="F56" s="1260" t="s">
        <v>165</v>
      </c>
      <c r="G56" s="1260"/>
      <c r="H56" s="1260"/>
      <c r="I56" s="1260"/>
      <c r="J56" s="1260"/>
      <c r="K56" s="1260"/>
      <c r="L56" s="1260"/>
      <c r="M56" s="1260"/>
      <c r="N56" s="1260"/>
      <c r="O56" s="1260"/>
      <c r="P56" s="1260"/>
      <c r="Q56" s="1260"/>
      <c r="R56" s="1260"/>
      <c r="S56" s="1260"/>
      <c r="T56" s="1260"/>
      <c r="U56" s="1260"/>
      <c r="V56" s="1260"/>
      <c r="W56" s="1260"/>
      <c r="X56" s="1260"/>
      <c r="Y56" s="451"/>
    </row>
    <row r="57" spans="1:25" ht="75" customHeight="1">
      <c r="A57" s="1263"/>
      <c r="B57" s="1196"/>
      <c r="C57" s="1284"/>
      <c r="D57" s="377" t="s">
        <v>880</v>
      </c>
      <c r="E57" s="230" t="s">
        <v>617</v>
      </c>
      <c r="F57" s="1177" t="s">
        <v>1170</v>
      </c>
      <c r="G57" s="1177"/>
      <c r="H57" s="1177"/>
      <c r="I57" s="1177"/>
      <c r="J57" s="1177"/>
      <c r="K57" s="1177"/>
      <c r="L57" s="1177"/>
      <c r="M57" s="1177"/>
      <c r="N57" s="1177"/>
      <c r="O57" s="1177"/>
      <c r="P57" s="1177"/>
      <c r="Q57" s="1177"/>
      <c r="R57" s="1177"/>
      <c r="S57" s="1177"/>
      <c r="T57" s="1177"/>
      <c r="U57" s="1177"/>
      <c r="V57" s="1177"/>
      <c r="W57" s="1177"/>
      <c r="X57" s="1177"/>
      <c r="Y57" s="451"/>
    </row>
    <row r="58" spans="1:25" ht="31.5" customHeight="1">
      <c r="A58" s="454">
        <v>22</v>
      </c>
      <c r="B58" s="1196"/>
      <c r="C58" s="884" t="s">
        <v>166</v>
      </c>
      <c r="D58" s="395"/>
      <c r="E58" s="230" t="s">
        <v>617</v>
      </c>
      <c r="F58" s="1260" t="s">
        <v>167</v>
      </c>
      <c r="G58" s="1260"/>
      <c r="H58" s="1260"/>
      <c r="I58" s="1260"/>
      <c r="J58" s="1260"/>
      <c r="K58" s="1260"/>
      <c r="L58" s="1260"/>
      <c r="M58" s="1260"/>
      <c r="N58" s="1260"/>
      <c r="O58" s="1260"/>
      <c r="P58" s="1260"/>
      <c r="Q58" s="1260"/>
      <c r="R58" s="1260"/>
      <c r="S58" s="1260"/>
      <c r="T58" s="1260"/>
      <c r="U58" s="1260"/>
      <c r="V58" s="1260"/>
      <c r="W58" s="1260"/>
      <c r="X58" s="1260"/>
      <c r="Y58" s="451"/>
    </row>
    <row r="59" spans="1:25" ht="81.75" customHeight="1">
      <c r="A59" s="887">
        <v>23</v>
      </c>
      <c r="B59" s="1196"/>
      <c r="C59" s="1287" t="s">
        <v>1176</v>
      </c>
      <c r="D59" s="1288"/>
      <c r="E59" s="239"/>
      <c r="F59" s="1176" t="s">
        <v>1169</v>
      </c>
      <c r="G59" s="1177"/>
      <c r="H59" s="1177"/>
      <c r="I59" s="1177"/>
      <c r="J59" s="1177"/>
      <c r="K59" s="1177"/>
      <c r="L59" s="1177"/>
      <c r="M59" s="1177"/>
      <c r="N59" s="1177"/>
      <c r="O59" s="1177"/>
      <c r="P59" s="1177"/>
      <c r="Q59" s="1177"/>
      <c r="R59" s="1177"/>
      <c r="S59" s="1177"/>
      <c r="T59" s="1177"/>
      <c r="U59" s="239" t="s">
        <v>617</v>
      </c>
      <c r="V59" s="1290" t="s">
        <v>1152</v>
      </c>
      <c r="W59" s="1291"/>
      <c r="X59" s="1291"/>
      <c r="Y59" s="451"/>
    </row>
    <row r="60" spans="1:25" ht="31.5" customHeight="1">
      <c r="A60" s="1289">
        <v>24</v>
      </c>
      <c r="B60" s="1196"/>
      <c r="C60" s="1182" t="s">
        <v>168</v>
      </c>
      <c r="D60" s="378" t="s">
        <v>169</v>
      </c>
      <c r="E60" s="239" t="s">
        <v>617</v>
      </c>
      <c r="F60" s="1204" t="s">
        <v>132</v>
      </c>
      <c r="G60" s="1205"/>
      <c r="H60" s="1205"/>
      <c r="I60" s="1205"/>
      <c r="J60" s="1281"/>
      <c r="K60" s="239"/>
      <c r="L60" s="1204" t="s">
        <v>133</v>
      </c>
      <c r="M60" s="1205"/>
      <c r="N60" s="1205"/>
      <c r="O60" s="1205"/>
      <c r="P60" s="1205"/>
      <c r="Q60" s="1205"/>
      <c r="R60" s="1205"/>
      <c r="S60" s="1205"/>
      <c r="T60" s="1205"/>
      <c r="U60" s="1205"/>
      <c r="V60" s="1205"/>
      <c r="W60" s="1205"/>
      <c r="X60" s="1205"/>
      <c r="Y60" s="449"/>
    </row>
    <row r="61" spans="1:25" ht="32.25" customHeight="1">
      <c r="A61" s="1289"/>
      <c r="B61" s="1196"/>
      <c r="C61" s="1184"/>
      <c r="D61" s="378" t="s">
        <v>170</v>
      </c>
      <c r="E61" s="230" t="s">
        <v>617</v>
      </c>
      <c r="F61" s="379" t="s">
        <v>171</v>
      </c>
      <c r="G61" s="432"/>
      <c r="H61" s="432"/>
      <c r="I61" s="432"/>
      <c r="J61" s="432"/>
      <c r="K61" s="432"/>
      <c r="L61" s="432"/>
      <c r="M61" s="432"/>
      <c r="N61" s="432"/>
      <c r="O61" s="432"/>
      <c r="P61" s="432"/>
      <c r="Q61" s="432"/>
      <c r="R61" s="432"/>
      <c r="S61" s="432"/>
      <c r="T61" s="443"/>
      <c r="U61" s="941"/>
      <c r="V61" s="941"/>
      <c r="W61" s="941"/>
      <c r="X61" s="941"/>
      <c r="Y61" s="380"/>
    </row>
    <row r="62" spans="1:25" ht="120.75" customHeight="1">
      <c r="A62" s="887">
        <v>25</v>
      </c>
      <c r="B62" s="1196"/>
      <c r="C62" s="1241" t="s">
        <v>172</v>
      </c>
      <c r="D62" s="1282"/>
      <c r="E62" s="957" t="s">
        <v>617</v>
      </c>
      <c r="F62" s="1176" t="s">
        <v>1351</v>
      </c>
      <c r="G62" s="1177"/>
      <c r="H62" s="1177"/>
      <c r="I62" s="1177"/>
      <c r="J62" s="1177"/>
      <c r="K62" s="1177"/>
      <c r="L62" s="1177"/>
      <c r="M62" s="1177"/>
      <c r="N62" s="1177"/>
      <c r="O62" s="1177"/>
      <c r="P62" s="1177"/>
      <c r="Q62" s="1177"/>
      <c r="R62" s="1177"/>
      <c r="S62" s="1177"/>
      <c r="T62" s="1177"/>
      <c r="U62" s="1177"/>
      <c r="V62" s="1177"/>
      <c r="W62" s="1177"/>
      <c r="X62" s="1177"/>
      <c r="Y62" s="1178"/>
    </row>
    <row r="63" spans="1:25" ht="32.1" customHeight="1">
      <c r="A63" s="888">
        <v>26</v>
      </c>
      <c r="B63" s="1196"/>
      <c r="C63" s="431" t="s">
        <v>173</v>
      </c>
      <c r="D63" s="381"/>
      <c r="E63" s="239" t="s">
        <v>617</v>
      </c>
      <c r="F63" s="1222" t="s">
        <v>174</v>
      </c>
      <c r="G63" s="1219"/>
      <c r="H63" s="1219"/>
      <c r="I63" s="1219"/>
      <c r="J63" s="1219"/>
      <c r="K63" s="239"/>
      <c r="L63" s="1204" t="s">
        <v>175</v>
      </c>
      <c r="M63" s="1205"/>
      <c r="N63" s="1205"/>
      <c r="O63" s="1205"/>
      <c r="P63" s="1281"/>
      <c r="Q63" s="239"/>
      <c r="R63" s="349" t="s">
        <v>155</v>
      </c>
      <c r="S63" s="372" t="s">
        <v>24</v>
      </c>
      <c r="T63" s="1285"/>
      <c r="U63" s="1285"/>
      <c r="V63" s="1285"/>
      <c r="W63" s="1285"/>
      <c r="X63" s="1285"/>
      <c r="Y63" s="373" t="s">
        <v>46</v>
      </c>
    </row>
    <row r="64" spans="1:25" ht="32.1" customHeight="1">
      <c r="A64" s="888">
        <v>27</v>
      </c>
      <c r="B64" s="1196"/>
      <c r="C64" s="431" t="s">
        <v>481</v>
      </c>
      <c r="D64" s="381"/>
      <c r="E64" s="239" t="s">
        <v>617</v>
      </c>
      <c r="F64" s="1222" t="s">
        <v>485</v>
      </c>
      <c r="G64" s="1219"/>
      <c r="H64" s="1219"/>
      <c r="I64" s="1219"/>
      <c r="J64" s="1219"/>
      <c r="K64" s="1219"/>
      <c r="L64" s="1219"/>
      <c r="M64" s="1219"/>
      <c r="N64" s="1219"/>
      <c r="O64" s="1219"/>
      <c r="P64" s="1221"/>
      <c r="Q64" s="239"/>
      <c r="R64" s="349" t="s">
        <v>155</v>
      </c>
      <c r="S64" s="372" t="s">
        <v>24</v>
      </c>
      <c r="T64" s="1285"/>
      <c r="U64" s="1285"/>
      <c r="V64" s="1285"/>
      <c r="W64" s="1285"/>
      <c r="X64" s="1285"/>
      <c r="Y64" s="373" t="s">
        <v>46</v>
      </c>
    </row>
    <row r="65" spans="1:25" ht="32.1" customHeight="1">
      <c r="A65" s="889">
        <v>28</v>
      </c>
      <c r="B65" s="1196"/>
      <c r="C65" s="1292" t="s">
        <v>483</v>
      </c>
      <c r="D65" s="1293"/>
      <c r="E65" s="239" t="s">
        <v>617</v>
      </c>
      <c r="F65" s="1259" t="s">
        <v>864</v>
      </c>
      <c r="G65" s="1205"/>
      <c r="H65" s="1205"/>
      <c r="I65" s="1205"/>
      <c r="J65" s="1205"/>
      <c r="K65" s="1205"/>
      <c r="L65" s="1205"/>
      <c r="M65" s="1205"/>
      <c r="N65" s="1205"/>
      <c r="O65" s="1205"/>
      <c r="P65" s="1205"/>
      <c r="Q65" s="1205"/>
      <c r="R65" s="1205"/>
      <c r="S65" s="1205"/>
      <c r="T65" s="1281"/>
      <c r="U65" s="239"/>
      <c r="V65" s="1204" t="s">
        <v>703</v>
      </c>
      <c r="W65" s="1205"/>
      <c r="X65" s="1205"/>
      <c r="Y65" s="449"/>
    </row>
    <row r="66" spans="1:25" ht="32.1" customHeight="1">
      <c r="A66" s="889">
        <v>29</v>
      </c>
      <c r="B66" s="1197"/>
      <c r="C66" s="1292" t="s">
        <v>645</v>
      </c>
      <c r="D66" s="1293"/>
      <c r="E66" s="239"/>
      <c r="F66" s="1204" t="s">
        <v>132</v>
      </c>
      <c r="G66" s="1205"/>
      <c r="H66" s="1205"/>
      <c r="I66" s="1205"/>
      <c r="J66" s="1281"/>
      <c r="K66" s="239"/>
      <c r="L66" s="1204" t="s">
        <v>133</v>
      </c>
      <c r="M66" s="1205"/>
      <c r="N66" s="1205"/>
      <c r="O66" s="1205"/>
      <c r="P66" s="1205"/>
      <c r="Q66" s="1205"/>
      <c r="R66" s="1205"/>
      <c r="S66" s="1205"/>
      <c r="T66" s="1205"/>
      <c r="U66" s="1205"/>
      <c r="V66" s="1205"/>
      <c r="W66" s="1205"/>
      <c r="X66" s="1205"/>
      <c r="Y66" s="449"/>
    </row>
    <row r="67" spans="1:25" ht="57.75" customHeight="1">
      <c r="A67" s="1294">
        <v>30</v>
      </c>
      <c r="B67" s="436"/>
      <c r="C67" s="1245" t="s">
        <v>946</v>
      </c>
      <c r="D67" s="1246"/>
      <c r="E67" s="239" t="s">
        <v>617</v>
      </c>
      <c r="F67" s="1259" t="s">
        <v>865</v>
      </c>
      <c r="G67" s="1260"/>
      <c r="H67" s="1260"/>
      <c r="I67" s="1260"/>
      <c r="J67" s="1260"/>
      <c r="K67" s="1260"/>
      <c r="L67" s="1260"/>
      <c r="M67" s="1260"/>
      <c r="N67" s="1260"/>
      <c r="O67" s="1260"/>
      <c r="P67" s="1260"/>
      <c r="Q67" s="1260"/>
      <c r="R67" s="1260"/>
      <c r="S67" s="1260"/>
      <c r="T67" s="1296"/>
      <c r="U67" s="239"/>
      <c r="V67" s="443" t="s">
        <v>133</v>
      </c>
      <c r="W67" s="443"/>
      <c r="X67" s="443"/>
      <c r="Y67" s="449"/>
    </row>
    <row r="68" spans="1:25" ht="41.25" customHeight="1">
      <c r="A68" s="1295"/>
      <c r="B68" s="436"/>
      <c r="C68" s="1247"/>
      <c r="D68" s="1248"/>
      <c r="E68" s="239"/>
      <c r="F68" s="1259" t="s">
        <v>947</v>
      </c>
      <c r="G68" s="1260"/>
      <c r="H68" s="1260"/>
      <c r="I68" s="1260"/>
      <c r="J68" s="1260"/>
      <c r="K68" s="1260"/>
      <c r="L68" s="1260"/>
      <c r="M68" s="1260"/>
      <c r="N68" s="1260"/>
      <c r="O68" s="1260"/>
      <c r="P68" s="1260"/>
      <c r="Q68" s="1260"/>
      <c r="R68" s="1260"/>
      <c r="S68" s="1260"/>
      <c r="T68" s="1296"/>
      <c r="U68" s="239"/>
      <c r="V68" s="443" t="s">
        <v>133</v>
      </c>
      <c r="X68" s="443"/>
      <c r="Y68" s="449"/>
    </row>
    <row r="69" spans="1:25" ht="31.5" customHeight="1">
      <c r="A69" s="1289">
        <v>31</v>
      </c>
      <c r="B69" s="1317" t="s">
        <v>176</v>
      </c>
      <c r="C69" s="1198" t="s">
        <v>177</v>
      </c>
      <c r="D69" s="1199"/>
      <c r="E69" s="230"/>
      <c r="F69" s="1204" t="s">
        <v>866</v>
      </c>
      <c r="G69" s="1205"/>
      <c r="H69" s="1205"/>
      <c r="I69" s="1205"/>
      <c r="J69" s="1205"/>
      <c r="K69" s="1205"/>
      <c r="L69" s="1205"/>
      <c r="M69" s="1205"/>
      <c r="N69" s="1205"/>
      <c r="O69" s="1205"/>
      <c r="P69" s="1205"/>
      <c r="Q69" s="1205"/>
      <c r="R69" s="1205"/>
      <c r="S69" s="1205"/>
      <c r="T69" s="1205"/>
      <c r="U69" s="1205"/>
      <c r="V69" s="1205"/>
      <c r="W69" s="1205"/>
      <c r="X69" s="1205"/>
      <c r="Y69" s="449"/>
    </row>
    <row r="70" spans="1:25" ht="31.5" customHeight="1">
      <c r="A70" s="1289"/>
      <c r="B70" s="1317"/>
      <c r="C70" s="1200"/>
      <c r="D70" s="1201"/>
      <c r="E70" s="230"/>
      <c r="F70" s="1204" t="s">
        <v>867</v>
      </c>
      <c r="G70" s="1205"/>
      <c r="H70" s="1205"/>
      <c r="I70" s="1205"/>
      <c r="J70" s="1205"/>
      <c r="K70" s="1205"/>
      <c r="L70" s="1205"/>
      <c r="M70" s="1205"/>
      <c r="N70" s="1205"/>
      <c r="O70" s="1205"/>
      <c r="P70" s="1205"/>
      <c r="Q70" s="1205"/>
      <c r="R70" s="1205"/>
      <c r="S70" s="1205"/>
      <c r="T70" s="1205"/>
      <c r="U70" s="1205"/>
      <c r="V70" s="1205"/>
      <c r="W70" s="1205"/>
      <c r="X70" s="1205"/>
      <c r="Y70" s="449"/>
    </row>
    <row r="71" spans="1:25" ht="31.5" customHeight="1">
      <c r="A71" s="1289"/>
      <c r="B71" s="1317"/>
      <c r="C71" s="1200"/>
      <c r="D71" s="1201"/>
      <c r="E71" s="230"/>
      <c r="F71" s="1204" t="s">
        <v>868</v>
      </c>
      <c r="G71" s="1205"/>
      <c r="H71" s="1205"/>
      <c r="I71" s="1205"/>
      <c r="J71" s="1205"/>
      <c r="K71" s="1205"/>
      <c r="L71" s="1205"/>
      <c r="M71" s="1205"/>
      <c r="N71" s="1205"/>
      <c r="O71" s="1205"/>
      <c r="P71" s="1205"/>
      <c r="Q71" s="1205"/>
      <c r="R71" s="1205"/>
      <c r="S71" s="1205"/>
      <c r="T71" s="1205"/>
      <c r="U71" s="1205"/>
      <c r="V71" s="1205"/>
      <c r="W71" s="1205"/>
      <c r="X71" s="1205"/>
      <c r="Y71" s="449"/>
    </row>
    <row r="72" spans="1:25" ht="31.5" customHeight="1">
      <c r="A72" s="1289"/>
      <c r="B72" s="1317"/>
      <c r="C72" s="1200"/>
      <c r="D72" s="1201"/>
      <c r="E72" s="230"/>
      <c r="F72" s="1204" t="s">
        <v>869</v>
      </c>
      <c r="G72" s="1205"/>
      <c r="H72" s="1205"/>
      <c r="I72" s="1205"/>
      <c r="J72" s="1205"/>
      <c r="K72" s="1205"/>
      <c r="L72" s="1205"/>
      <c r="M72" s="1205"/>
      <c r="N72" s="1205"/>
      <c r="O72" s="1205"/>
      <c r="P72" s="1205"/>
      <c r="Q72" s="1205"/>
      <c r="R72" s="1205"/>
      <c r="S72" s="1205"/>
      <c r="T72" s="1205"/>
      <c r="U72" s="1205"/>
      <c r="V72" s="1205"/>
      <c r="W72" s="1205"/>
      <c r="X72" s="1205"/>
      <c r="Y72" s="449"/>
    </row>
    <row r="73" spans="1:25" ht="32.1" customHeight="1">
      <c r="A73" s="1289"/>
      <c r="B73" s="1317"/>
      <c r="C73" s="1200"/>
      <c r="D73" s="1201"/>
      <c r="E73" s="230"/>
      <c r="F73" s="1204" t="s">
        <v>870</v>
      </c>
      <c r="G73" s="1205"/>
      <c r="H73" s="1205"/>
      <c r="I73" s="1205"/>
      <c r="J73" s="1205"/>
      <c r="K73" s="1205"/>
      <c r="L73" s="1205"/>
      <c r="M73" s="1205"/>
      <c r="N73" s="1205"/>
      <c r="O73" s="1205"/>
      <c r="P73" s="1205"/>
      <c r="Q73" s="1205"/>
      <c r="R73" s="1205"/>
      <c r="S73" s="1205"/>
      <c r="T73" s="1205"/>
      <c r="U73" s="1205"/>
      <c r="V73" s="1205"/>
      <c r="W73" s="1205"/>
      <c r="X73" s="1205"/>
      <c r="Y73" s="449"/>
    </row>
    <row r="74" spans="1:25" ht="32.1" customHeight="1">
      <c r="A74" s="1289"/>
      <c r="B74" s="1317"/>
      <c r="C74" s="1200"/>
      <c r="D74" s="1201"/>
      <c r="E74" s="230"/>
      <c r="F74" s="1204" t="s">
        <v>871</v>
      </c>
      <c r="G74" s="1205"/>
      <c r="H74" s="1205"/>
      <c r="I74" s="1205"/>
      <c r="J74" s="1205"/>
      <c r="K74" s="1205"/>
      <c r="L74" s="1205"/>
      <c r="M74" s="1205"/>
      <c r="N74" s="1205"/>
      <c r="O74" s="1205"/>
      <c r="P74" s="1205"/>
      <c r="Q74" s="1205"/>
      <c r="R74" s="1205"/>
      <c r="S74" s="1205"/>
      <c r="T74" s="1205"/>
      <c r="U74" s="1205"/>
      <c r="V74" s="1205"/>
      <c r="W74" s="1205"/>
      <c r="X74" s="1205"/>
      <c r="Y74" s="449"/>
    </row>
    <row r="75" spans="1:25" ht="32.1" customHeight="1">
      <c r="A75" s="1289"/>
      <c r="B75" s="1317"/>
      <c r="C75" s="1200"/>
      <c r="D75" s="1201"/>
      <c r="E75" s="230"/>
      <c r="F75" s="1204" t="s">
        <v>872</v>
      </c>
      <c r="G75" s="1205"/>
      <c r="H75" s="1205"/>
      <c r="I75" s="1205"/>
      <c r="J75" s="1205"/>
      <c r="K75" s="1205"/>
      <c r="L75" s="1205"/>
      <c r="M75" s="1205"/>
      <c r="N75" s="1205"/>
      <c r="O75" s="1205"/>
      <c r="P75" s="1205"/>
      <c r="Q75" s="1205"/>
      <c r="R75" s="1205"/>
      <c r="S75" s="1205"/>
      <c r="T75" s="1205"/>
      <c r="U75" s="1205"/>
      <c r="V75" s="1205"/>
      <c r="W75" s="1205"/>
      <c r="X75" s="1205"/>
      <c r="Y75" s="449"/>
    </row>
    <row r="76" spans="1:25" ht="32.1" customHeight="1">
      <c r="A76" s="1289"/>
      <c r="B76" s="1317"/>
      <c r="C76" s="1202"/>
      <c r="D76" s="1203"/>
      <c r="E76" s="230"/>
      <c r="F76" s="1204" t="s">
        <v>873</v>
      </c>
      <c r="G76" s="1205"/>
      <c r="H76" s="1205"/>
      <c r="I76" s="1205"/>
      <c r="J76" s="1205"/>
      <c r="K76" s="1205"/>
      <c r="L76" s="1205"/>
      <c r="M76" s="1205"/>
      <c r="N76" s="1205"/>
      <c r="O76" s="1205"/>
      <c r="P76" s="1205"/>
      <c r="Q76" s="1205"/>
      <c r="R76" s="1205"/>
      <c r="S76" s="1205"/>
      <c r="T76" s="1205"/>
      <c r="U76" s="1205"/>
      <c r="V76" s="1205"/>
      <c r="W76" s="1205"/>
      <c r="X76" s="1205"/>
      <c r="Y76" s="449"/>
    </row>
    <row r="77" spans="1:25" ht="31.5" customHeight="1">
      <c r="A77" s="1289"/>
      <c r="B77" s="1317"/>
      <c r="C77" s="1182" t="s">
        <v>646</v>
      </c>
      <c r="D77" s="1199"/>
      <c r="E77" s="230"/>
      <c r="F77" s="1204" t="s">
        <v>875</v>
      </c>
      <c r="G77" s="1205"/>
      <c r="H77" s="1205"/>
      <c r="I77" s="1205"/>
      <c r="J77" s="1205"/>
      <c r="K77" s="1205"/>
      <c r="L77" s="1205"/>
      <c r="M77" s="1205"/>
      <c r="N77" s="1205"/>
      <c r="O77" s="1205"/>
      <c r="P77" s="1205"/>
      <c r="Q77" s="1205"/>
      <c r="R77" s="1205"/>
      <c r="S77" s="1205"/>
      <c r="T77" s="1205"/>
      <c r="U77" s="1205"/>
      <c r="V77" s="1205"/>
      <c r="W77" s="1205"/>
      <c r="X77" s="1205"/>
      <c r="Y77" s="449"/>
    </row>
    <row r="78" spans="1:25" ht="31.5" customHeight="1">
      <c r="A78" s="1289"/>
      <c r="B78" s="1317"/>
      <c r="C78" s="1200"/>
      <c r="D78" s="1201"/>
      <c r="E78" s="230"/>
      <c r="F78" s="1204" t="s">
        <v>874</v>
      </c>
      <c r="G78" s="1205"/>
      <c r="H78" s="1205"/>
      <c r="I78" s="1205"/>
      <c r="J78" s="1205"/>
      <c r="K78" s="1205"/>
      <c r="L78" s="1205"/>
      <c r="M78" s="1205"/>
      <c r="N78" s="1205"/>
      <c r="O78" s="1205"/>
      <c r="P78" s="1205"/>
      <c r="Q78" s="1205"/>
      <c r="R78" s="1205"/>
      <c r="S78" s="1205"/>
      <c r="T78" s="1205"/>
      <c r="U78" s="1205"/>
      <c r="V78" s="1205"/>
      <c r="W78" s="1205"/>
      <c r="X78" s="1205"/>
      <c r="Y78" s="449"/>
    </row>
    <row r="79" spans="1:25" ht="31.5" customHeight="1">
      <c r="A79" s="1289"/>
      <c r="B79" s="1317"/>
      <c r="C79" s="1200"/>
      <c r="D79" s="1201"/>
      <c r="E79" s="230"/>
      <c r="F79" s="442" t="s">
        <v>876</v>
      </c>
      <c r="G79" s="443"/>
      <c r="H79" s="443"/>
      <c r="I79" s="443"/>
      <c r="J79" s="443"/>
      <c r="K79" s="443"/>
      <c r="L79" s="443"/>
      <c r="M79" s="443"/>
      <c r="N79" s="443"/>
      <c r="O79" s="443"/>
      <c r="P79" s="443"/>
      <c r="Q79" s="443"/>
      <c r="R79" s="443"/>
      <c r="S79" s="443"/>
      <c r="T79" s="443"/>
      <c r="U79" s="443"/>
      <c r="V79" s="443"/>
      <c r="W79" s="443"/>
      <c r="X79" s="443"/>
      <c r="Y79" s="449"/>
    </row>
    <row r="80" spans="1:25" ht="32.1" customHeight="1">
      <c r="A80" s="1289"/>
      <c r="B80" s="1317"/>
      <c r="C80" s="1200"/>
      <c r="D80" s="1201"/>
      <c r="E80" s="230"/>
      <c r="F80" s="442" t="s">
        <v>877</v>
      </c>
      <c r="G80" s="443"/>
      <c r="H80" s="443"/>
      <c r="I80" s="443"/>
      <c r="J80" s="443"/>
      <c r="K80" s="443"/>
      <c r="L80" s="443"/>
      <c r="M80" s="443"/>
      <c r="N80" s="443"/>
      <c r="O80" s="443"/>
      <c r="P80" s="443"/>
      <c r="Q80" s="443"/>
      <c r="R80" s="443"/>
      <c r="S80" s="443"/>
      <c r="T80" s="443"/>
      <c r="U80" s="443"/>
      <c r="V80" s="443"/>
      <c r="W80" s="443"/>
      <c r="X80" s="443"/>
      <c r="Y80" s="449"/>
    </row>
    <row r="81" spans="1:25" ht="32.1" customHeight="1">
      <c r="A81" s="1289"/>
      <c r="B81" s="1317"/>
      <c r="C81" s="1200"/>
      <c r="D81" s="1201"/>
      <c r="E81" s="230"/>
      <c r="F81" s="442" t="s">
        <v>878</v>
      </c>
      <c r="G81" s="443"/>
      <c r="H81" s="443"/>
      <c r="I81" s="443"/>
      <c r="J81" s="443"/>
      <c r="K81" s="443"/>
      <c r="L81" s="443"/>
      <c r="M81" s="443"/>
      <c r="N81" s="443"/>
      <c r="O81" s="443"/>
      <c r="P81" s="443"/>
      <c r="Q81" s="443"/>
      <c r="R81" s="443"/>
      <c r="S81" s="443"/>
      <c r="T81" s="443"/>
      <c r="U81" s="443"/>
      <c r="V81" s="443"/>
      <c r="W81" s="443"/>
      <c r="X81" s="443"/>
      <c r="Y81" s="449"/>
    </row>
    <row r="82" spans="1:25" ht="32.1" customHeight="1">
      <c r="A82" s="1289"/>
      <c r="B82" s="1317"/>
      <c r="C82" s="1202"/>
      <c r="D82" s="1203"/>
      <c r="E82" s="230"/>
      <c r="F82" s="1204" t="s">
        <v>879</v>
      </c>
      <c r="G82" s="1205"/>
      <c r="H82" s="1205"/>
      <c r="I82" s="1205"/>
      <c r="J82" s="1205"/>
      <c r="K82" s="1205"/>
      <c r="L82" s="1205"/>
      <c r="M82" s="1205"/>
      <c r="N82" s="1205"/>
      <c r="O82" s="1205"/>
      <c r="P82" s="1205"/>
      <c r="Q82" s="1205"/>
      <c r="R82" s="1205"/>
      <c r="S82" s="1205"/>
      <c r="T82" s="1205"/>
      <c r="U82" s="1205"/>
      <c r="V82" s="1205"/>
      <c r="W82" s="1205"/>
      <c r="X82" s="1205"/>
      <c r="Y82" s="449"/>
    </row>
    <row r="83" spans="1:25" ht="32.1" customHeight="1">
      <c r="A83" s="1289"/>
      <c r="B83" s="1317"/>
      <c r="C83" s="1245" t="s">
        <v>943</v>
      </c>
      <c r="D83" s="1319" t="s">
        <v>933</v>
      </c>
      <c r="E83" s="229"/>
      <c r="F83" s="1222" t="s">
        <v>934</v>
      </c>
      <c r="G83" s="1219"/>
      <c r="H83" s="1219"/>
      <c r="I83" s="1219"/>
      <c r="J83" s="1219"/>
      <c r="K83" s="1219"/>
      <c r="L83" s="1219"/>
      <c r="M83" s="1219"/>
      <c r="N83" s="1219"/>
      <c r="O83" s="1219"/>
      <c r="P83" s="1219"/>
      <c r="Q83" s="1219"/>
      <c r="R83" s="1219"/>
      <c r="S83" s="1219"/>
      <c r="T83" s="1219"/>
      <c r="U83" s="1219"/>
      <c r="V83" s="1219"/>
      <c r="W83" s="1219"/>
      <c r="X83" s="1219"/>
      <c r="Y83" s="449"/>
    </row>
    <row r="84" spans="1:25" ht="32.1" customHeight="1">
      <c r="A84" s="1289"/>
      <c r="B84" s="1317"/>
      <c r="C84" s="1318"/>
      <c r="D84" s="1320"/>
      <c r="E84" s="229"/>
      <c r="F84" s="1297" t="s">
        <v>964</v>
      </c>
      <c r="G84" s="1298"/>
      <c r="H84" s="1298"/>
      <c r="I84" s="1298"/>
      <c r="J84" s="1298"/>
      <c r="K84" s="1298"/>
      <c r="L84" s="1298"/>
      <c r="M84" s="1298"/>
      <c r="N84" s="1298"/>
      <c r="O84" s="1298"/>
      <c r="P84" s="1298"/>
      <c r="Q84" s="1298"/>
      <c r="R84" s="1298"/>
      <c r="S84" s="1298"/>
      <c r="T84" s="1298"/>
      <c r="U84" s="1298"/>
      <c r="V84" s="1298"/>
      <c r="W84" s="1298"/>
      <c r="X84" s="1298"/>
      <c r="Y84" s="1299"/>
    </row>
    <row r="85" spans="1:25" ht="32.1" customHeight="1">
      <c r="A85" s="1289"/>
      <c r="B85" s="1317"/>
      <c r="C85" s="1318"/>
      <c r="D85" s="1321"/>
      <c r="E85" s="229"/>
      <c r="F85" s="1300" t="s">
        <v>935</v>
      </c>
      <c r="G85" s="1301"/>
      <c r="H85" s="1301"/>
      <c r="I85" s="1301"/>
      <c r="J85" s="1301"/>
      <c r="K85" s="1301"/>
      <c r="L85" s="1301"/>
      <c r="M85" s="1301"/>
      <c r="N85" s="1301"/>
      <c r="O85" s="1301"/>
      <c r="P85" s="1301"/>
      <c r="Q85" s="1301"/>
      <c r="R85" s="1301"/>
      <c r="S85" s="1301"/>
      <c r="T85" s="1301"/>
      <c r="U85" s="1301"/>
      <c r="V85" s="1301"/>
      <c r="W85" s="1301"/>
      <c r="X85" s="1301"/>
      <c r="Y85" s="449"/>
    </row>
    <row r="86" spans="1:25" ht="32.1" customHeight="1">
      <c r="A86" s="1289"/>
      <c r="B86" s="1317"/>
      <c r="C86" s="1318"/>
      <c r="D86" s="244" t="s">
        <v>936</v>
      </c>
      <c r="E86" s="229"/>
      <c r="F86" s="1222" t="s">
        <v>1150</v>
      </c>
      <c r="G86" s="1219"/>
      <c r="H86" s="1219"/>
      <c r="I86" s="1219"/>
      <c r="J86" s="1219"/>
      <c r="K86" s="1219"/>
      <c r="L86" s="1219"/>
      <c r="M86" s="1219"/>
      <c r="N86" s="1219"/>
      <c r="O86" s="1219"/>
      <c r="P86" s="1219"/>
      <c r="Q86" s="1219"/>
      <c r="R86" s="1219"/>
      <c r="S86" s="1219"/>
      <c r="T86" s="1219"/>
      <c r="U86" s="1219"/>
      <c r="V86" s="1219"/>
      <c r="W86" s="1219"/>
      <c r="X86" s="1219"/>
      <c r="Y86" s="449"/>
    </row>
    <row r="87" spans="1:25" ht="32.1" customHeight="1">
      <c r="A87" s="1289"/>
      <c r="B87" s="1317"/>
      <c r="C87" s="1318"/>
      <c r="D87" s="1179" t="s">
        <v>937</v>
      </c>
      <c r="E87" s="229"/>
      <c r="F87" s="1204" t="s">
        <v>938</v>
      </c>
      <c r="G87" s="1205"/>
      <c r="H87" s="1205"/>
      <c r="I87" s="1205"/>
      <c r="J87" s="1205"/>
      <c r="K87" s="1205"/>
      <c r="L87" s="1205"/>
      <c r="M87" s="1205"/>
      <c r="N87" s="1205"/>
      <c r="O87" s="1205"/>
      <c r="P87" s="1205"/>
      <c r="Q87" s="230"/>
      <c r="R87" s="1204" t="s">
        <v>939</v>
      </c>
      <c r="S87" s="1205"/>
      <c r="T87" s="1205"/>
      <c r="U87" s="1205"/>
      <c r="V87" s="1205"/>
      <c r="W87" s="1205"/>
      <c r="X87" s="1205"/>
      <c r="Y87" s="449"/>
    </row>
    <row r="88" spans="1:25" ht="32.1" customHeight="1">
      <c r="A88" s="1289"/>
      <c r="B88" s="1317"/>
      <c r="C88" s="1318"/>
      <c r="D88" s="1193"/>
      <c r="E88" s="1277" t="s">
        <v>137</v>
      </c>
      <c r="F88" s="1278"/>
      <c r="G88" s="1278"/>
      <c r="H88" s="1278"/>
      <c r="I88" s="1278"/>
      <c r="J88" s="1278"/>
      <c r="K88" s="1278"/>
      <c r="L88" s="1315"/>
      <c r="M88" s="1315"/>
      <c r="N88" s="1315"/>
      <c r="O88" s="1315"/>
      <c r="P88" s="1315"/>
      <c r="Q88" s="1315"/>
      <c r="R88" s="1315"/>
      <c r="S88" s="1315"/>
      <c r="T88" s="231" t="s">
        <v>46</v>
      </c>
      <c r="U88" s="232"/>
      <c r="V88" s="232"/>
      <c r="W88" s="232"/>
      <c r="X88" s="233"/>
      <c r="Y88" s="234"/>
    </row>
    <row r="89" spans="1:25" ht="32.1" customHeight="1">
      <c r="A89" s="1289"/>
      <c r="B89" s="1317"/>
      <c r="C89" s="1318"/>
      <c r="D89" s="1193"/>
      <c r="E89" s="1279" t="s">
        <v>137</v>
      </c>
      <c r="F89" s="1280"/>
      <c r="G89" s="1280"/>
      <c r="H89" s="1280"/>
      <c r="I89" s="1280"/>
      <c r="J89" s="1280"/>
      <c r="K89" s="1280"/>
      <c r="L89" s="1207"/>
      <c r="M89" s="1207"/>
      <c r="N89" s="1207"/>
      <c r="O89" s="1207"/>
      <c r="P89" s="1207"/>
      <c r="Q89" s="1207"/>
      <c r="R89" s="1207"/>
      <c r="S89" s="1207"/>
      <c r="T89" s="235" t="s">
        <v>46</v>
      </c>
      <c r="U89" s="236"/>
      <c r="V89" s="236"/>
      <c r="W89" s="236"/>
      <c r="Y89" s="238"/>
    </row>
    <row r="90" spans="1:25" ht="32.1" customHeight="1">
      <c r="A90" s="1289"/>
      <c r="B90" s="1317"/>
      <c r="C90" s="1318"/>
      <c r="D90" s="1194"/>
      <c r="E90" s="239"/>
      <c r="F90" s="289" t="s">
        <v>854</v>
      </c>
      <c r="G90" s="290"/>
      <c r="H90" s="290"/>
      <c r="I90" s="290"/>
      <c r="J90" s="290"/>
      <c r="K90" s="290"/>
      <c r="L90" s="291"/>
      <c r="M90" s="446"/>
      <c r="N90" s="382"/>
      <c r="O90" s="1316" t="s">
        <v>1075</v>
      </c>
      <c r="P90" s="1273"/>
      <c r="Q90" s="1273"/>
      <c r="R90" s="1273"/>
      <c r="S90" s="1273"/>
      <c r="T90" s="1273"/>
      <c r="U90" s="1273"/>
      <c r="V90" s="1273"/>
      <c r="W90" s="1273"/>
      <c r="X90" s="1273"/>
      <c r="Y90" s="240"/>
    </row>
    <row r="91" spans="1:25" ht="32.1" customHeight="1">
      <c r="A91" s="1289"/>
      <c r="B91" s="1317"/>
      <c r="C91" s="1318"/>
      <c r="D91" s="455" t="s">
        <v>942</v>
      </c>
      <c r="E91" s="230"/>
      <c r="F91" s="443" t="s">
        <v>940</v>
      </c>
      <c r="G91" s="443"/>
      <c r="H91" s="443"/>
      <c r="I91" s="443"/>
      <c r="J91" s="443"/>
      <c r="K91" s="443"/>
      <c r="L91" s="443"/>
      <c r="M91" s="443"/>
      <c r="N91" s="443"/>
      <c r="O91" s="443"/>
      <c r="P91" s="443"/>
      <c r="Q91" s="241"/>
      <c r="R91" s="443"/>
      <c r="S91" s="443"/>
      <c r="T91" s="443"/>
      <c r="U91" s="443"/>
      <c r="V91" s="443"/>
      <c r="W91" s="443"/>
      <c r="X91" s="443"/>
      <c r="Y91" s="449"/>
    </row>
    <row r="92" spans="1:25" ht="15.75" customHeight="1">
      <c r="A92" s="383"/>
      <c r="B92" s="384"/>
      <c r="C92" s="1302" t="s">
        <v>178</v>
      </c>
      <c r="D92" s="1303"/>
      <c r="E92" s="1303"/>
      <c r="F92" s="1303"/>
      <c r="G92" s="1303"/>
      <c r="H92" s="1303"/>
      <c r="I92" s="1303"/>
      <c r="J92" s="1303"/>
      <c r="K92" s="1303"/>
      <c r="L92" s="1303"/>
      <c r="M92" s="1303"/>
      <c r="N92" s="1303"/>
      <c r="O92" s="1303"/>
      <c r="P92" s="1303"/>
      <c r="Q92" s="1303"/>
      <c r="R92" s="1303"/>
      <c r="S92" s="1303"/>
      <c r="T92" s="1303"/>
      <c r="U92" s="1303"/>
      <c r="V92" s="1303"/>
      <c r="W92" s="1303"/>
      <c r="X92" s="1303"/>
    </row>
    <row r="93" spans="1:25" ht="15.75" customHeight="1">
      <c r="B93" s="385"/>
      <c r="C93" s="1304" t="s">
        <v>1350</v>
      </c>
      <c r="D93" s="1304"/>
      <c r="E93" s="1304"/>
      <c r="F93" s="1304"/>
      <c r="G93" s="1304"/>
      <c r="H93" s="1304"/>
      <c r="I93" s="1304"/>
      <c r="J93" s="1304"/>
      <c r="K93" s="1304"/>
      <c r="L93" s="1304"/>
      <c r="M93" s="1304"/>
      <c r="N93" s="1304"/>
      <c r="O93" s="1304"/>
      <c r="P93" s="1304"/>
      <c r="Q93" s="1304"/>
      <c r="R93" s="1304"/>
      <c r="S93" s="1304"/>
      <c r="T93" s="1304"/>
      <c r="U93" s="1304"/>
      <c r="V93" s="1304"/>
      <c r="W93" s="1304"/>
      <c r="X93" s="1304"/>
      <c r="Y93" s="452"/>
    </row>
    <row r="94" spans="1:25" ht="23.25" customHeight="1">
      <c r="A94" s="1305" t="s">
        <v>179</v>
      </c>
      <c r="B94" s="1305"/>
      <c r="C94" s="1305"/>
      <c r="D94" s="1305"/>
      <c r="E94" s="304"/>
      <c r="F94" s="236"/>
      <c r="G94" s="236"/>
      <c r="H94" s="236"/>
      <c r="I94" s="236"/>
      <c r="J94" s="236"/>
      <c r="K94" s="236"/>
      <c r="L94" s="235"/>
      <c r="M94" s="235"/>
      <c r="N94" s="235"/>
      <c r="O94" s="235"/>
      <c r="P94" s="235"/>
      <c r="Q94" s="235"/>
      <c r="R94" s="235"/>
      <c r="S94" s="235"/>
      <c r="T94" s="235"/>
      <c r="U94" s="236"/>
      <c r="V94" s="236"/>
      <c r="W94" s="236"/>
      <c r="X94" s="236"/>
      <c r="Y94" s="236"/>
    </row>
    <row r="95" spans="1:25" ht="21.75" customHeight="1">
      <c r="A95" s="1306" t="s">
        <v>180</v>
      </c>
      <c r="B95" s="1307"/>
      <c r="C95" s="1307"/>
      <c r="D95" s="1307"/>
      <c r="E95" s="1307"/>
      <c r="F95" s="1307"/>
      <c r="G95" s="1307"/>
      <c r="H95" s="1307"/>
      <c r="I95" s="1307"/>
      <c r="J95" s="1307"/>
      <c r="K95" s="1307"/>
      <c r="L95" s="1307"/>
      <c r="M95" s="1307"/>
      <c r="N95" s="1307"/>
      <c r="O95" s="1307"/>
      <c r="P95" s="1307"/>
      <c r="Q95" s="1307"/>
      <c r="R95" s="1307"/>
      <c r="S95" s="1307"/>
      <c r="T95" s="1307"/>
      <c r="U95" s="1307"/>
      <c r="V95" s="1307"/>
      <c r="W95" s="1307"/>
      <c r="X95" s="1307"/>
      <c r="Y95" s="1308"/>
    </row>
    <row r="96" spans="1:25" ht="12.75" customHeight="1">
      <c r="A96" s="1309"/>
      <c r="B96" s="1310"/>
      <c r="C96" s="1310"/>
      <c r="D96" s="1310"/>
      <c r="E96" s="1310"/>
      <c r="F96" s="1310"/>
      <c r="G96" s="1310"/>
      <c r="H96" s="1310"/>
      <c r="I96" s="1310"/>
      <c r="J96" s="1310"/>
      <c r="K96" s="1310"/>
      <c r="L96" s="1310"/>
      <c r="M96" s="1310"/>
      <c r="N96" s="1310"/>
      <c r="O96" s="1310"/>
      <c r="P96" s="1310"/>
      <c r="Q96" s="1310"/>
      <c r="R96" s="1310"/>
      <c r="S96" s="1310"/>
      <c r="T96" s="1310"/>
      <c r="U96" s="1310"/>
      <c r="V96" s="1310"/>
      <c r="W96" s="1310"/>
      <c r="X96" s="1310"/>
      <c r="Y96" s="1311"/>
    </row>
    <row r="97" spans="1:25" ht="12.75" customHeight="1">
      <c r="A97" s="1312"/>
      <c r="B97" s="1313"/>
      <c r="C97" s="1313"/>
      <c r="D97" s="1313"/>
      <c r="E97" s="1313"/>
      <c r="F97" s="1313"/>
      <c r="G97" s="1313"/>
      <c r="H97" s="1313"/>
      <c r="I97" s="1313"/>
      <c r="J97" s="1313"/>
      <c r="K97" s="1313"/>
      <c r="L97" s="1313"/>
      <c r="M97" s="1313"/>
      <c r="N97" s="1313"/>
      <c r="O97" s="1313"/>
      <c r="P97" s="1313"/>
      <c r="Q97" s="1313"/>
      <c r="R97" s="1313"/>
      <c r="S97" s="1313"/>
      <c r="T97" s="1313"/>
      <c r="U97" s="1313"/>
      <c r="V97" s="1313"/>
      <c r="W97" s="1313"/>
      <c r="X97" s="1313"/>
      <c r="Y97" s="1314"/>
    </row>
    <row r="98" spans="1:25" ht="35.1" customHeight="1">
      <c r="B98" s="302"/>
      <c r="C98" s="302"/>
    </row>
    <row r="99" spans="1:25" ht="35.1" customHeight="1">
      <c r="C99" s="302"/>
    </row>
    <row r="100" spans="1:25" ht="35.1" customHeight="1">
      <c r="C100" s="302"/>
    </row>
    <row r="101" spans="1:25" ht="35.1" customHeight="1">
      <c r="B101" s="386"/>
      <c r="C101" s="386"/>
    </row>
    <row r="102" spans="1:25" ht="35.1" customHeight="1">
      <c r="B102" s="302"/>
      <c r="C102" s="302"/>
    </row>
    <row r="103" spans="1:25" ht="35.1" customHeight="1">
      <c r="C103" s="302"/>
    </row>
    <row r="104" spans="1:25" ht="35.1" customHeight="1">
      <c r="C104" s="302"/>
    </row>
    <row r="105" spans="1:25" ht="35.1" customHeight="1">
      <c r="C105" s="302"/>
    </row>
    <row r="106" spans="1:25" ht="35.1" customHeight="1">
      <c r="C106" s="302"/>
    </row>
    <row r="107" spans="1:25" ht="35.1" customHeight="1"/>
    <row r="108" spans="1:25" ht="35.1" customHeight="1"/>
    <row r="109" spans="1:25" ht="35.1" customHeight="1"/>
    <row r="110" spans="1:25" ht="35.1" customHeight="1"/>
    <row r="111" spans="1:25" ht="35.1" customHeight="1"/>
    <row r="112" spans="1:25" ht="35.1" customHeight="1"/>
    <row r="113" ht="20.100000000000001" customHeight="1"/>
    <row r="114" ht="20.100000000000001" customHeight="1"/>
  </sheetData>
  <mergeCells count="198">
    <mergeCell ref="F58:X58"/>
    <mergeCell ref="C92:X92"/>
    <mergeCell ref="C93:X93"/>
    <mergeCell ref="A94:D94"/>
    <mergeCell ref="A95:Y97"/>
    <mergeCell ref="F86:X86"/>
    <mergeCell ref="D87:D90"/>
    <mergeCell ref="F87:P87"/>
    <mergeCell ref="R87:X87"/>
    <mergeCell ref="E88:K88"/>
    <mergeCell ref="L88:S88"/>
    <mergeCell ref="E89:K89"/>
    <mergeCell ref="L89:S89"/>
    <mergeCell ref="O90:X90"/>
    <mergeCell ref="A69:A91"/>
    <mergeCell ref="B69:B91"/>
    <mergeCell ref="F76:X76"/>
    <mergeCell ref="C77:D82"/>
    <mergeCell ref="F77:X77"/>
    <mergeCell ref="F78:X78"/>
    <mergeCell ref="F82:X82"/>
    <mergeCell ref="C83:C91"/>
    <mergeCell ref="D83:D85"/>
    <mergeCell ref="F83:X83"/>
    <mergeCell ref="F84:Y84"/>
    <mergeCell ref="F85:X85"/>
    <mergeCell ref="C69:D76"/>
    <mergeCell ref="F69:X69"/>
    <mergeCell ref="F70:X70"/>
    <mergeCell ref="F71:X71"/>
    <mergeCell ref="F72:X72"/>
    <mergeCell ref="F73:X73"/>
    <mergeCell ref="F74:X74"/>
    <mergeCell ref="F75:X75"/>
    <mergeCell ref="A67:A68"/>
    <mergeCell ref="C67:D68"/>
    <mergeCell ref="F67:T67"/>
    <mergeCell ref="F68:T68"/>
    <mergeCell ref="F63:J63"/>
    <mergeCell ref="L63:P63"/>
    <mergeCell ref="T63:X63"/>
    <mergeCell ref="F64:P64"/>
    <mergeCell ref="T64:X64"/>
    <mergeCell ref="C65:D65"/>
    <mergeCell ref="F65:T65"/>
    <mergeCell ref="V65:X65"/>
    <mergeCell ref="A55:A57"/>
    <mergeCell ref="C55:C57"/>
    <mergeCell ref="F55:X55"/>
    <mergeCell ref="F56:X56"/>
    <mergeCell ref="F57:X57"/>
    <mergeCell ref="C59:D59"/>
    <mergeCell ref="F52:J52"/>
    <mergeCell ref="L52:T52"/>
    <mergeCell ref="V52:X52"/>
    <mergeCell ref="B53:B66"/>
    <mergeCell ref="C53:D53"/>
    <mergeCell ref="E53:X53"/>
    <mergeCell ref="C54:D54"/>
    <mergeCell ref="E54:X54"/>
    <mergeCell ref="A60:A61"/>
    <mergeCell ref="C60:C61"/>
    <mergeCell ref="F60:J60"/>
    <mergeCell ref="L60:X60"/>
    <mergeCell ref="C62:D62"/>
    <mergeCell ref="F59:T59"/>
    <mergeCell ref="V59:X59"/>
    <mergeCell ref="C66:D66"/>
    <mergeCell ref="F66:J66"/>
    <mergeCell ref="L66:X66"/>
    <mergeCell ref="A50:A51"/>
    <mergeCell ref="C50:C51"/>
    <mergeCell ref="F50:J50"/>
    <mergeCell ref="L50:P50"/>
    <mergeCell ref="T50:X50"/>
    <mergeCell ref="F51:J51"/>
    <mergeCell ref="L51:P51"/>
    <mergeCell ref="T51:X51"/>
    <mergeCell ref="F48:J48"/>
    <mergeCell ref="L48:X48"/>
    <mergeCell ref="C49:D49"/>
    <mergeCell ref="F49:J49"/>
    <mergeCell ref="L49:T49"/>
    <mergeCell ref="V49:X49"/>
    <mergeCell ref="F45:J45"/>
    <mergeCell ref="L45:X45"/>
    <mergeCell ref="F46:J46"/>
    <mergeCell ref="L46:X46"/>
    <mergeCell ref="C47:D47"/>
    <mergeCell ref="F47:J47"/>
    <mergeCell ref="L47:X47"/>
    <mergeCell ref="L41:S41"/>
    <mergeCell ref="O42:X42"/>
    <mergeCell ref="F43:J43"/>
    <mergeCell ref="L43:P43"/>
    <mergeCell ref="R43:X43"/>
    <mergeCell ref="F44:J44"/>
    <mergeCell ref="L44:X44"/>
    <mergeCell ref="F33:J33"/>
    <mergeCell ref="L33:P33"/>
    <mergeCell ref="R33:T33"/>
    <mergeCell ref="U33:W33"/>
    <mergeCell ref="G34:H34"/>
    <mergeCell ref="A36:A42"/>
    <mergeCell ref="C36:C42"/>
    <mergeCell ref="F36:P36"/>
    <mergeCell ref="R36:X36"/>
    <mergeCell ref="D37:D38"/>
    <mergeCell ref="A28:A35"/>
    <mergeCell ref="C28:C35"/>
    <mergeCell ref="D30:D31"/>
    <mergeCell ref="E37:J37"/>
    <mergeCell ref="K37:Q37"/>
    <mergeCell ref="F38:M38"/>
    <mergeCell ref="O38:X38"/>
    <mergeCell ref="D39:D42"/>
    <mergeCell ref="E39:K39"/>
    <mergeCell ref="L39:S39"/>
    <mergeCell ref="E40:K40"/>
    <mergeCell ref="L40:S40"/>
    <mergeCell ref="E41:K41"/>
    <mergeCell ref="E30:H30"/>
    <mergeCell ref="G24:O24"/>
    <mergeCell ref="P24:Q24"/>
    <mergeCell ref="R24:S24"/>
    <mergeCell ref="U24:V24"/>
    <mergeCell ref="I30:L30"/>
    <mergeCell ref="P30:S30"/>
    <mergeCell ref="E31:H31"/>
    <mergeCell ref="F32:H32"/>
    <mergeCell ref="J32:L32"/>
    <mergeCell ref="M32:W32"/>
    <mergeCell ref="E27:F27"/>
    <mergeCell ref="J27:K27"/>
    <mergeCell ref="L27:M27"/>
    <mergeCell ref="R27:T27"/>
    <mergeCell ref="F29:J29"/>
    <mergeCell ref="L29:P29"/>
    <mergeCell ref="R29:X29"/>
    <mergeCell ref="AA7:AI9"/>
    <mergeCell ref="A8:A9"/>
    <mergeCell ref="C8:D9"/>
    <mergeCell ref="F8:X8"/>
    <mergeCell ref="F9:X9"/>
    <mergeCell ref="A10:A16"/>
    <mergeCell ref="C10:D16"/>
    <mergeCell ref="L16:N16"/>
    <mergeCell ref="A5:D5"/>
    <mergeCell ref="A6:B6"/>
    <mergeCell ref="C6:D6"/>
    <mergeCell ref="E6:X6"/>
    <mergeCell ref="B7:B18"/>
    <mergeCell ref="C7:D7"/>
    <mergeCell ref="E7:X7"/>
    <mergeCell ref="A17:A18"/>
    <mergeCell ref="C17:D18"/>
    <mergeCell ref="F17:X17"/>
    <mergeCell ref="U23:V23"/>
    <mergeCell ref="W1:Y1"/>
    <mergeCell ref="A2:Y2"/>
    <mergeCell ref="A4:C4"/>
    <mergeCell ref="D4:F4"/>
    <mergeCell ref="G4:H4"/>
    <mergeCell ref="I4:P4"/>
    <mergeCell ref="R4:S4"/>
    <mergeCell ref="T4:X4"/>
    <mergeCell ref="G21:H21"/>
    <mergeCell ref="I21:K21"/>
    <mergeCell ref="L21:X21"/>
    <mergeCell ref="I19:K19"/>
    <mergeCell ref="E20:F20"/>
    <mergeCell ref="G20:H20"/>
    <mergeCell ref="I20:K20"/>
    <mergeCell ref="E21:F21"/>
    <mergeCell ref="F62:Y62"/>
    <mergeCell ref="A22:A26"/>
    <mergeCell ref="C22:D26"/>
    <mergeCell ref="E22:F22"/>
    <mergeCell ref="G22:O22"/>
    <mergeCell ref="P22:Q22"/>
    <mergeCell ref="R22:S22"/>
    <mergeCell ref="U22:V22"/>
    <mergeCell ref="A19:A21"/>
    <mergeCell ref="B19:B52"/>
    <mergeCell ref="C19:D21"/>
    <mergeCell ref="E19:F19"/>
    <mergeCell ref="G19:H19"/>
    <mergeCell ref="G25:O25"/>
    <mergeCell ref="P25:Q25"/>
    <mergeCell ref="R25:S25"/>
    <mergeCell ref="U25:V25"/>
    <mergeCell ref="G26:O26"/>
    <mergeCell ref="P26:Q26"/>
    <mergeCell ref="R26:S26"/>
    <mergeCell ref="U26:V26"/>
    <mergeCell ref="G23:O23"/>
    <mergeCell ref="P23:Q23"/>
    <mergeCell ref="R23:S23"/>
  </mergeCells>
  <phoneticPr fontId="11"/>
  <conditionalFormatting sqref="E8:E9">
    <cfRule type="cellIs" dxfId="423" priority="28" stopIfTrue="1" operator="equal">
      <formula>(COUNTIF($E$8:$E$9,"○")=1)</formula>
    </cfRule>
  </conditionalFormatting>
  <conditionalFormatting sqref="E10">
    <cfRule type="expression" dxfId="422" priority="59" stopIfTrue="1">
      <formula>($E$10="")*(#REF!="")</formula>
    </cfRule>
  </conditionalFormatting>
  <conditionalFormatting sqref="E16 K16">
    <cfRule type="expression" dxfId="421" priority="56" stopIfTrue="1">
      <formula>($E$10&lt;&gt;"")*($E$16="")*($K$16="")</formula>
    </cfRule>
  </conditionalFormatting>
  <conditionalFormatting sqref="E17 F28 F34 E35 K37:Q37 L39:R41">
    <cfRule type="cellIs" dxfId="420" priority="57" stopIfTrue="1" operator="equal">
      <formula>""</formula>
    </cfRule>
  </conditionalFormatting>
  <conditionalFormatting sqref="E29 K29 Q29">
    <cfRule type="expression" dxfId="419" priority="52" stopIfTrue="1">
      <formula>($E$29="")*($K$29="")*($Q$29="")</formula>
    </cfRule>
  </conditionalFormatting>
  <conditionalFormatting sqref="E32 I32">
    <cfRule type="expression" dxfId="418" priority="51" stopIfTrue="1">
      <formula>($E$32="")*($I$32="")</formula>
    </cfRule>
  </conditionalFormatting>
  <conditionalFormatting sqref="E33 K33 Q33">
    <cfRule type="expression" dxfId="417" priority="50" stopIfTrue="1">
      <formula>($E$33="")*($K$33="")*($Q$33="")</formula>
    </cfRule>
  </conditionalFormatting>
  <conditionalFormatting sqref="E36 Q36">
    <cfRule type="expression" dxfId="416" priority="49" stopIfTrue="1">
      <formula>($E$36="")*($Q$36="")</formula>
    </cfRule>
  </conditionalFormatting>
  <conditionalFormatting sqref="E38 N38">
    <cfRule type="expression" dxfId="415" priority="48" stopIfTrue="1">
      <formula>($E$38="")*($N$38="")</formula>
    </cfRule>
  </conditionalFormatting>
  <conditionalFormatting sqref="E42 N42">
    <cfRule type="expression" dxfId="414" priority="47" stopIfTrue="1">
      <formula>($E$42="")*($N$42="")</formula>
    </cfRule>
  </conditionalFormatting>
  <conditionalFormatting sqref="E43 K43 Q43">
    <cfRule type="expression" dxfId="413" priority="46" stopIfTrue="1">
      <formula>($E$43="")*($K$43="")*($Q$43="")</formula>
    </cfRule>
  </conditionalFormatting>
  <conditionalFormatting sqref="E44:E52">
    <cfRule type="expression" dxfId="412" priority="1" stopIfTrue="1">
      <formula>($E$44="")*($K$44="")</formula>
    </cfRule>
  </conditionalFormatting>
  <conditionalFormatting sqref="E55:E58">
    <cfRule type="cellIs" dxfId="411" priority="5" stopIfTrue="1" operator="equal">
      <formula>""</formula>
    </cfRule>
  </conditionalFormatting>
  <conditionalFormatting sqref="E59 U59">
    <cfRule type="expression" dxfId="410" priority="6" stopIfTrue="1">
      <formula>($E$59="")*($U$59="")</formula>
    </cfRule>
  </conditionalFormatting>
  <conditionalFormatting sqref="E60 K60">
    <cfRule type="expression" dxfId="409" priority="24">
      <formula>($E$60="")*($K$60="")</formula>
    </cfRule>
  </conditionalFormatting>
  <conditionalFormatting sqref="E61:E62">
    <cfRule type="cellIs" dxfId="408" priority="4" stopIfTrue="1" operator="equal">
      <formula>""</formula>
    </cfRule>
  </conditionalFormatting>
  <conditionalFormatting sqref="E63 K63 Q63">
    <cfRule type="expression" dxfId="407" priority="35" stopIfTrue="1">
      <formula>($E$63="")*($K$63="")*($Q$63="")</formula>
    </cfRule>
  </conditionalFormatting>
  <conditionalFormatting sqref="E64 Q64">
    <cfRule type="expression" dxfId="406" priority="23">
      <formula>($E$64="")*($Q$64="")</formula>
    </cfRule>
  </conditionalFormatting>
  <conditionalFormatting sqref="E66 K66">
    <cfRule type="expression" dxfId="405" priority="34" stopIfTrue="1">
      <formula>($E$66="")*($K$66="")</formula>
    </cfRule>
  </conditionalFormatting>
  <conditionalFormatting sqref="E67">
    <cfRule type="expression" dxfId="404" priority="22" stopIfTrue="1">
      <formula>($E$67="")*($U$67="")</formula>
    </cfRule>
  </conditionalFormatting>
  <conditionalFormatting sqref="E68">
    <cfRule type="expression" dxfId="403" priority="21" stopIfTrue="1">
      <formula>($E$68="")*($U$68="")</formula>
    </cfRule>
  </conditionalFormatting>
  <conditionalFormatting sqref="E69:E86">
    <cfRule type="cellIs" dxfId="402" priority="12" stopIfTrue="1" operator="equal">
      <formula>""</formula>
    </cfRule>
  </conditionalFormatting>
  <conditionalFormatting sqref="E87">
    <cfRule type="expression" dxfId="401" priority="11" stopIfTrue="1">
      <formula>($E$87="")*($Q$87="")</formula>
    </cfRule>
  </conditionalFormatting>
  <conditionalFormatting sqref="E90:E91">
    <cfRule type="cellIs" dxfId="400" priority="13" stopIfTrue="1" operator="equal">
      <formula>""</formula>
    </cfRule>
  </conditionalFormatting>
  <conditionalFormatting sqref="G27 I27">
    <cfRule type="expression" dxfId="399" priority="55" stopIfTrue="1">
      <formula>($G$27="")*($I$27="")</formula>
    </cfRule>
  </conditionalFormatting>
  <conditionalFormatting sqref="I31">
    <cfRule type="expression" dxfId="398" priority="16" stopIfTrue="1">
      <formula>($E$32="")*($K$32="")*($Q$32="")</formula>
    </cfRule>
  </conditionalFormatting>
  <conditionalFormatting sqref="K44">
    <cfRule type="expression" dxfId="397" priority="45" stopIfTrue="1">
      <formula>($E$44="")*($K$44="")</formula>
    </cfRule>
  </conditionalFormatting>
  <conditionalFormatting sqref="K45">
    <cfRule type="expression" dxfId="396" priority="44" stopIfTrue="1">
      <formula>($E$45="")*($K$45="")</formula>
    </cfRule>
  </conditionalFormatting>
  <conditionalFormatting sqref="K46">
    <cfRule type="expression" dxfId="395" priority="43" stopIfTrue="1">
      <formula>($E$46="")*($K$46="")</formula>
    </cfRule>
  </conditionalFormatting>
  <conditionalFormatting sqref="K47">
    <cfRule type="expression" dxfId="394" priority="42" stopIfTrue="1">
      <formula>($E$47="")*($K$47="")</formula>
    </cfRule>
  </conditionalFormatting>
  <conditionalFormatting sqref="K48">
    <cfRule type="expression" dxfId="393" priority="41" stopIfTrue="1">
      <formula>($E$48="")*($K$48="")</formula>
    </cfRule>
  </conditionalFormatting>
  <conditionalFormatting sqref="K49 U49">
    <cfRule type="expression" dxfId="392" priority="40" stopIfTrue="1">
      <formula>($E$49="")*($K$49="")*($U$49="")</formula>
    </cfRule>
  </conditionalFormatting>
  <conditionalFormatting sqref="K50 Q50">
    <cfRule type="expression" dxfId="391" priority="39" stopIfTrue="1">
      <formula>($E$50="")*($K$50="")*($Q$50="")</formula>
    </cfRule>
  </conditionalFormatting>
  <conditionalFormatting sqref="K51 Q51">
    <cfRule type="expression" dxfId="390" priority="38" stopIfTrue="1">
      <formula>($E$51="")*($K$51="")*($Q$51="")</formula>
    </cfRule>
  </conditionalFormatting>
  <conditionalFormatting sqref="K52 U52">
    <cfRule type="expression" dxfId="389" priority="37" stopIfTrue="1">
      <formula>($E$52="")*($K$52="")*($U$52="")</formula>
    </cfRule>
  </conditionalFormatting>
  <conditionalFormatting sqref="L88:R89">
    <cfRule type="cellIs" dxfId="388" priority="14" stopIfTrue="1" operator="equal">
      <formula>""</formula>
    </cfRule>
  </conditionalFormatting>
  <conditionalFormatting sqref="M30">
    <cfRule type="cellIs" dxfId="387" priority="18" stopIfTrue="1" operator="equal">
      <formula>""</formula>
    </cfRule>
  </conditionalFormatting>
  <conditionalFormatting sqref="M32:W32">
    <cfRule type="cellIs" dxfId="386" priority="29" stopIfTrue="1" operator="equal">
      <formula>(COUNTIF($I$32,"○")&lt;1)</formula>
    </cfRule>
  </conditionalFormatting>
  <conditionalFormatting sqref="N27 P27">
    <cfRule type="expression" dxfId="385" priority="54" stopIfTrue="1">
      <formula>($N$27="")*($P$27="")</formula>
    </cfRule>
  </conditionalFormatting>
  <conditionalFormatting sqref="N90">
    <cfRule type="expression" dxfId="384" priority="9" stopIfTrue="1">
      <formula>($E$88="")*($O$88="")</formula>
    </cfRule>
  </conditionalFormatting>
  <conditionalFormatting sqref="Q87">
    <cfRule type="expression" dxfId="383" priority="10" stopIfTrue="1">
      <formula>($E$87="")*($Q$87="")</formula>
    </cfRule>
  </conditionalFormatting>
  <conditionalFormatting sqref="T4 G19 G21 G22:O26 T22:T26">
    <cfRule type="cellIs" dxfId="382" priority="58" stopIfTrue="1" operator="equal">
      <formula>""</formula>
    </cfRule>
  </conditionalFormatting>
  <conditionalFormatting sqref="T30">
    <cfRule type="cellIs" dxfId="381" priority="17" stopIfTrue="1" operator="equal">
      <formula>""</formula>
    </cfRule>
  </conditionalFormatting>
  <conditionalFormatting sqref="T50:X50">
    <cfRule type="cellIs" dxfId="380" priority="33" stopIfTrue="1" operator="equal">
      <formula>(COUNTIF($Q$50,"○")&lt;1)</formula>
    </cfRule>
  </conditionalFormatting>
  <conditionalFormatting sqref="T51:X51">
    <cfRule type="cellIs" dxfId="379" priority="32" stopIfTrue="1" operator="equal">
      <formula>(COUNTIF($Q$51,"○")&lt;1)</formula>
    </cfRule>
  </conditionalFormatting>
  <conditionalFormatting sqref="T63:X63">
    <cfRule type="cellIs" dxfId="378" priority="31" stopIfTrue="1" operator="equal">
      <formula>(COUNTIF($Q$63,"○")&lt;1)</formula>
    </cfRule>
  </conditionalFormatting>
  <conditionalFormatting sqref="T64:X65">
    <cfRule type="cellIs" dxfId="377" priority="26" stopIfTrue="1" operator="equal">
      <formula>(COUNTIF($Q$64,"○")&lt;1)</formula>
    </cfRule>
  </conditionalFormatting>
  <conditionalFormatting sqref="U27 W27">
    <cfRule type="expression" dxfId="376" priority="53" stopIfTrue="1">
      <formula>($U$27="")*($W$27="")</formula>
    </cfRule>
  </conditionalFormatting>
  <conditionalFormatting sqref="U65 E65">
    <cfRule type="expression" dxfId="375" priority="27" stopIfTrue="1">
      <formula>($E$65="")*($U$65="")</formula>
    </cfRule>
  </conditionalFormatting>
  <conditionalFormatting sqref="U67">
    <cfRule type="expression" dxfId="374" priority="20">
      <formula>($E$67="")*($U$67="")</formula>
    </cfRule>
  </conditionalFormatting>
  <conditionalFormatting sqref="U68">
    <cfRule type="expression" dxfId="373" priority="19">
      <formula>($E$68="")*($U$68="")</formula>
    </cfRule>
  </conditionalFormatting>
  <conditionalFormatting sqref="U33:W33">
    <cfRule type="cellIs" dxfId="372" priority="30" stopIfTrue="1" operator="equal">
      <formula>(COUNTIF($Q$33,"○")&lt;1)</formula>
    </cfRule>
  </conditionalFormatting>
  <dataValidations count="4">
    <dataValidation imeMode="off" allowBlank="1" showInputMessage="1" showErrorMessage="1" sqref="G19:H21 T22:T26 F28 K37:Q37 F34 L39:S41 N31:O31 T30 V31:W31 M30 L88:S89" xr:uid="{00000000-0002-0000-0300-000000000000}"/>
    <dataValidation imeMode="hiragana" allowBlank="1" showInputMessage="1" showErrorMessage="1" sqref="G22:O26 T63:Y64 U33:W33 T50:Y51 T4:Y4 M32:W32" xr:uid="{00000000-0002-0000-0300-000001000000}"/>
    <dataValidation type="list" allowBlank="1" showInputMessage="1" showErrorMessage="1" sqref="K60 U65 K66 U52 E90:E91 K43:K52 G27 I27 N27 P27 U27 W27 E29 K29 Q29 E32:E33 I31:I32 K33 Q33 E35:E36 Q36 E38 N38 N42 Q43 U49 Q50:Q51 U59 K63 K16 Q63:Q64 E8:E9 N90 E16:E17 U67:U68 E55:E87 Q87 E42:E52" xr:uid="{00000000-0002-0000-0300-000002000000}">
      <formula1>"○"</formula1>
    </dataValidation>
    <dataValidation type="list" allowBlank="1" showInputMessage="1" showErrorMessage="1" sqref="E10" xr:uid="{00000000-0002-0000-0300-000003000000}">
      <formula1>"✔"</formula1>
    </dataValidation>
  </dataValidations>
  <printOptions horizontalCentered="1"/>
  <pageMargins left="0.39370078740157483" right="0.39370078740157483" top="0.59055118110236227" bottom="0.59055118110236227" header="0.31496062992125984" footer="0.31496062992125984"/>
  <pageSetup paperSize="9" scale="51" fitToHeight="0" orientation="portrait" r:id="rId1"/>
  <headerFooter scaleWithDoc="0">
    <oddFooter>&amp;R（令和７年４月１日以降に申請する訓練科から適用）</oddFooter>
  </headerFooter>
  <rowBreaks count="1" manualBreakCount="1">
    <brk id="52" max="24" man="1"/>
  </rowBreaks>
  <colBreaks count="1" manualBreakCount="1">
    <brk id="12" max="9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view="pageBreakPreview" zoomScale="60" zoomScaleNormal="100" workbookViewId="0">
      <selection activeCell="H60" sqref="H60"/>
    </sheetView>
  </sheetViews>
  <sheetFormatPr defaultRowHeight="13.5"/>
  <sheetData/>
  <phoneticPr fontId="11"/>
  <pageMargins left="0.7" right="0.7" top="0.75" bottom="0.75" header="0.3" footer="0.3"/>
  <pageSetup paperSize="9" scale="77"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S54"/>
  <sheetViews>
    <sheetView view="pageBreakPreview" zoomScale="70" zoomScaleNormal="85" zoomScaleSheetLayoutView="70" workbookViewId="0">
      <selection activeCell="A50" sqref="A50:S50"/>
    </sheetView>
  </sheetViews>
  <sheetFormatPr defaultRowHeight="13.5"/>
  <cols>
    <col min="1" max="1" width="23.25" customWidth="1"/>
    <col min="2" max="3" width="4.25" customWidth="1"/>
    <col min="4" max="4" width="8.5" customWidth="1"/>
    <col min="5" max="6" width="4.25" customWidth="1"/>
    <col min="7" max="7" width="8.5" customWidth="1"/>
    <col min="8" max="9" width="4.25" customWidth="1"/>
    <col min="10" max="10" width="8.5" customWidth="1"/>
    <col min="11" max="12" width="4.375" customWidth="1"/>
    <col min="13" max="13" width="8.5" customWidth="1"/>
    <col min="14" max="17" width="4.25" customWidth="1"/>
    <col min="18" max="19" width="8.5" customWidth="1"/>
  </cols>
  <sheetData>
    <row r="1" spans="1:19" ht="20.100000000000001" customHeight="1">
      <c r="S1" s="7" t="s">
        <v>181</v>
      </c>
    </row>
    <row r="2" spans="1:19" ht="20.100000000000001" customHeight="1">
      <c r="A2" s="1415" t="s">
        <v>182</v>
      </c>
      <c r="B2" s="1415"/>
      <c r="C2" s="1415"/>
      <c r="D2" s="1415"/>
      <c r="E2" s="1415"/>
      <c r="F2" s="1415"/>
      <c r="G2" s="1415"/>
      <c r="H2" s="1415"/>
      <c r="I2" s="1415"/>
      <c r="J2" s="1415"/>
      <c r="K2" s="1415"/>
      <c r="L2" s="1415"/>
      <c r="M2" s="1415"/>
      <c r="N2" s="1415"/>
      <c r="O2" s="1415"/>
      <c r="P2" s="1415"/>
      <c r="Q2" s="1415"/>
      <c r="R2" s="1415"/>
      <c r="S2" s="1415"/>
    </row>
    <row r="3" spans="1:19" ht="21.75" customHeight="1">
      <c r="A3" s="8" t="s">
        <v>183</v>
      </c>
      <c r="S3" s="9"/>
    </row>
    <row r="4" spans="1:19" ht="25.5" customHeight="1">
      <c r="A4" s="10" t="s">
        <v>184</v>
      </c>
      <c r="B4" s="1416">
        <f>IF(様式1!F44="","",様式1!F44)</f>
        <v>123456789</v>
      </c>
      <c r="C4" s="1417"/>
      <c r="D4" s="1417"/>
      <c r="E4" s="1417"/>
      <c r="F4" s="1417"/>
      <c r="G4" s="1417"/>
      <c r="H4" s="1417"/>
      <c r="I4" s="1417"/>
      <c r="J4" s="1417"/>
      <c r="K4" s="11" t="str">
        <f>IF(B4="初回","✔","")</f>
        <v/>
      </c>
      <c r="L4" s="1391" t="s">
        <v>185</v>
      </c>
      <c r="M4" s="1391"/>
      <c r="N4" s="1391"/>
      <c r="O4" s="1391"/>
      <c r="P4" s="1391"/>
      <c r="Q4" s="1391"/>
      <c r="R4" s="1391"/>
      <c r="S4" s="1392"/>
    </row>
    <row r="5" spans="1:19" ht="23.1" customHeight="1">
      <c r="A5" s="10" t="s">
        <v>186</v>
      </c>
      <c r="B5" s="1390" t="str">
        <f>IF(様式1!L10="","",様式1!L10)</f>
        <v>カブシキガイシャ○○○○</v>
      </c>
      <c r="C5" s="1391"/>
      <c r="D5" s="1391"/>
      <c r="E5" s="1391"/>
      <c r="F5" s="1391"/>
      <c r="G5" s="1391"/>
      <c r="H5" s="1391"/>
      <c r="I5" s="1391"/>
      <c r="J5" s="1391"/>
      <c r="K5" s="1391"/>
      <c r="L5" s="1391"/>
      <c r="M5" s="1391"/>
      <c r="N5" s="1391"/>
      <c r="O5" s="1391"/>
      <c r="P5" s="1391"/>
      <c r="Q5" s="1391"/>
      <c r="R5" s="1391"/>
      <c r="S5" s="1392"/>
    </row>
    <row r="6" spans="1:19" ht="23.1" customHeight="1">
      <c r="A6" s="10" t="s">
        <v>187</v>
      </c>
      <c r="B6" s="1390" t="str">
        <f>IF(様式1!L11="","",様式1!L11)</f>
        <v>株式会社○○○○</v>
      </c>
      <c r="C6" s="1391"/>
      <c r="D6" s="1391"/>
      <c r="E6" s="1391"/>
      <c r="F6" s="1391"/>
      <c r="G6" s="1391"/>
      <c r="H6" s="1391"/>
      <c r="I6" s="1391"/>
      <c r="J6" s="1391"/>
      <c r="K6" s="1391"/>
      <c r="L6" s="1391"/>
      <c r="M6" s="1391"/>
      <c r="N6" s="1391"/>
      <c r="O6" s="1391"/>
      <c r="P6" s="1391"/>
      <c r="Q6" s="1391"/>
      <c r="R6" s="1391"/>
      <c r="S6" s="1392"/>
    </row>
    <row r="7" spans="1:19" ht="23.1" customHeight="1">
      <c r="A7" s="10" t="s">
        <v>574</v>
      </c>
      <c r="B7" s="1421">
        <f>IF(様式1!F46="","",様式1!F46)</f>
        <v>1234567891234</v>
      </c>
      <c r="C7" s="1422"/>
      <c r="D7" s="1422"/>
      <c r="E7" s="1422"/>
      <c r="F7" s="1422"/>
      <c r="G7" s="1422"/>
      <c r="H7" s="1422"/>
      <c r="I7" s="1422"/>
      <c r="J7" s="1422"/>
      <c r="K7" s="1422"/>
      <c r="L7" s="1422"/>
      <c r="M7" s="1422"/>
      <c r="N7" s="1422"/>
      <c r="O7" s="1422"/>
      <c r="P7" s="1422"/>
      <c r="Q7" s="1422"/>
      <c r="R7" s="1422"/>
      <c r="S7" s="1423"/>
    </row>
    <row r="8" spans="1:19" ht="23.25" customHeight="1">
      <c r="A8" s="12" t="s">
        <v>188</v>
      </c>
      <c r="B8" s="1418" t="s">
        <v>1404</v>
      </c>
      <c r="C8" s="1419"/>
      <c r="D8" s="972" t="s">
        <v>189</v>
      </c>
      <c r="E8" s="1419" t="s">
        <v>1405</v>
      </c>
      <c r="F8" s="1419"/>
      <c r="G8" s="1419"/>
      <c r="H8" s="1420" t="s">
        <v>189</v>
      </c>
      <c r="I8" s="1420"/>
      <c r="J8" s="971" t="s">
        <v>1406</v>
      </c>
      <c r="K8" s="1333"/>
      <c r="L8" s="1333"/>
      <c r="M8" s="1333"/>
      <c r="N8" s="1333"/>
      <c r="O8" s="1333"/>
      <c r="P8" s="1333"/>
      <c r="Q8" s="1333"/>
      <c r="R8" s="1333"/>
      <c r="S8" s="1334"/>
    </row>
    <row r="9" spans="1:19" ht="23.1" customHeight="1">
      <c r="A9" s="13" t="s">
        <v>190</v>
      </c>
      <c r="B9" s="14" t="s">
        <v>191</v>
      </c>
      <c r="C9" s="1393" t="str">
        <f>IF(様式1!$J$9="","",様式1!$J$9)</f>
        <v>460-0000</v>
      </c>
      <c r="D9" s="1393"/>
      <c r="E9" s="1393" t="str">
        <f>IF(様式1!$L$9="","",様式1!$L$9)</f>
        <v>愛知県名古屋市△区△△1-2-3</v>
      </c>
      <c r="F9" s="1393"/>
      <c r="G9" s="1393"/>
      <c r="H9" s="1393"/>
      <c r="I9" s="1393"/>
      <c r="J9" s="1393"/>
      <c r="K9" s="1393"/>
      <c r="L9" s="1393"/>
      <c r="M9" s="1393"/>
      <c r="N9" s="1393"/>
      <c r="O9" s="1393"/>
      <c r="P9" s="1393"/>
      <c r="Q9" s="1393"/>
      <c r="R9" s="1393"/>
      <c r="S9" s="1394"/>
    </row>
    <row r="10" spans="1:19" ht="23.1" customHeight="1">
      <c r="A10" s="15"/>
      <c r="B10" s="1414"/>
      <c r="C10" s="1397"/>
      <c r="D10" s="1397"/>
      <c r="E10" s="1397" t="s">
        <v>192</v>
      </c>
      <c r="F10" s="1397"/>
      <c r="G10" s="1396" t="s">
        <v>1407</v>
      </c>
      <c r="H10" s="1396"/>
      <c r="I10" s="1396"/>
      <c r="J10" s="4" t="s">
        <v>193</v>
      </c>
      <c r="K10" s="1397" t="s">
        <v>194</v>
      </c>
      <c r="L10" s="1397"/>
      <c r="M10" s="1398" t="s">
        <v>1408</v>
      </c>
      <c r="N10" s="1398"/>
      <c r="O10" s="1398"/>
      <c r="P10" s="1398"/>
      <c r="Q10" s="1398"/>
      <c r="R10" s="1398"/>
      <c r="S10" s="1399"/>
    </row>
    <row r="11" spans="1:19" ht="30.75" customHeight="1">
      <c r="A11" s="16" t="s">
        <v>780</v>
      </c>
      <c r="B11" s="1390" t="s">
        <v>195</v>
      </c>
      <c r="C11" s="1391"/>
      <c r="D11" s="1391"/>
      <c r="E11" s="1391" t="str">
        <f>IF(様式1!M13="","",様式1!M13)</f>
        <v>代表取締役　□□　□□</v>
      </c>
      <c r="F11" s="1391"/>
      <c r="G11" s="1391"/>
      <c r="H11" s="1391"/>
      <c r="I11" s="1391"/>
      <c r="J11" s="1391"/>
      <c r="K11" s="1391"/>
      <c r="L11" s="1391"/>
      <c r="M11" s="178"/>
      <c r="N11" s="1410"/>
      <c r="O11" s="1410"/>
      <c r="P11" s="1410"/>
      <c r="Q11" s="1410"/>
      <c r="R11" s="1410"/>
      <c r="S11" s="1411"/>
    </row>
    <row r="12" spans="1:19" ht="23.1" customHeight="1">
      <c r="A12" s="10" t="s">
        <v>196</v>
      </c>
      <c r="B12" s="1412" t="s">
        <v>1409</v>
      </c>
      <c r="C12" s="1361"/>
      <c r="D12" s="211">
        <v>20</v>
      </c>
      <c r="E12" s="1413" t="s">
        <v>197</v>
      </c>
      <c r="F12" s="1413"/>
      <c r="G12" s="211">
        <v>4</v>
      </c>
      <c r="H12" s="1413" t="s">
        <v>198</v>
      </c>
      <c r="I12" s="1413"/>
      <c r="J12" s="211">
        <v>1</v>
      </c>
      <c r="K12" s="1333" t="s">
        <v>199</v>
      </c>
      <c r="L12" s="1333"/>
      <c r="M12" s="1391"/>
      <c r="N12" s="1391"/>
      <c r="O12" s="1391"/>
      <c r="P12" s="1391"/>
      <c r="Q12" s="1391"/>
      <c r="R12" s="1391"/>
      <c r="S12" s="1392"/>
    </row>
    <row r="13" spans="1:19" ht="17.25" customHeight="1">
      <c r="A13" s="1362" t="s">
        <v>200</v>
      </c>
      <c r="B13" s="1" t="s">
        <v>751</v>
      </c>
      <c r="C13" s="1405" t="s">
        <v>201</v>
      </c>
      <c r="D13" s="1403"/>
      <c r="E13" s="1"/>
      <c r="F13" s="1405" t="s">
        <v>202</v>
      </c>
      <c r="G13" s="1403"/>
      <c r="H13" s="1"/>
      <c r="I13" s="1405" t="s">
        <v>203</v>
      </c>
      <c r="J13" s="1403"/>
      <c r="K13" s="1"/>
      <c r="L13" s="1405" t="s">
        <v>204</v>
      </c>
      <c r="M13" s="1403"/>
      <c r="N13" s="1"/>
      <c r="O13" s="1405" t="s">
        <v>205</v>
      </c>
      <c r="P13" s="1403"/>
      <c r="Q13" s="1403"/>
      <c r="R13" s="1403"/>
      <c r="S13" s="1404"/>
    </row>
    <row r="14" spans="1:19" ht="17.25" customHeight="1">
      <c r="A14" s="1409"/>
      <c r="B14" s="1"/>
      <c r="C14" s="1405" t="s">
        <v>206</v>
      </c>
      <c r="D14" s="1403"/>
      <c r="E14" s="1"/>
      <c r="F14" s="1406" t="s">
        <v>207</v>
      </c>
      <c r="G14" s="1407"/>
      <c r="H14" s="1"/>
      <c r="I14" s="1405" t="s">
        <v>208</v>
      </c>
      <c r="J14" s="1403"/>
      <c r="K14" s="1"/>
      <c r="L14" s="1407" t="s">
        <v>209</v>
      </c>
      <c r="M14" s="1407"/>
      <c r="N14" s="1407"/>
      <c r="O14" s="1"/>
      <c r="P14" s="1403" t="s">
        <v>210</v>
      </c>
      <c r="Q14" s="1403"/>
      <c r="R14" s="1403"/>
      <c r="S14" s="1404"/>
    </row>
    <row r="15" spans="1:19" ht="17.25" customHeight="1">
      <c r="A15" s="1363"/>
      <c r="B15" s="1"/>
      <c r="C15" s="1405" t="s">
        <v>211</v>
      </c>
      <c r="D15" s="1403"/>
      <c r="E15" s="1"/>
      <c r="F15" s="1406" t="s">
        <v>212</v>
      </c>
      <c r="G15" s="1407"/>
      <c r="H15" s="1"/>
      <c r="I15" s="1403" t="s">
        <v>213</v>
      </c>
      <c r="J15" s="1403"/>
      <c r="K15" s="1408"/>
      <c r="L15" s="1408"/>
      <c r="M15" s="1408"/>
      <c r="N15" s="1408"/>
      <c r="O15" s="1408"/>
      <c r="P15" s="1408"/>
      <c r="Q15" s="1408"/>
      <c r="R15" s="1408"/>
      <c r="S15" s="17" t="s">
        <v>214</v>
      </c>
    </row>
    <row r="16" spans="1:19" ht="23.1" customHeight="1">
      <c r="A16" s="10" t="s">
        <v>215</v>
      </c>
      <c r="B16" s="1358"/>
      <c r="C16" s="1359"/>
      <c r="D16" s="1359"/>
      <c r="E16" s="1359"/>
      <c r="F16" s="1359"/>
      <c r="G16" s="1359"/>
      <c r="H16" s="1359"/>
      <c r="I16" s="1359"/>
      <c r="J16" s="1359"/>
      <c r="K16" s="1359"/>
      <c r="L16" s="1359"/>
      <c r="M16" s="1359"/>
      <c r="N16" s="1359"/>
      <c r="O16" s="1359"/>
      <c r="P16" s="1359"/>
      <c r="Q16" s="1359"/>
      <c r="R16" s="1359"/>
      <c r="S16" s="1360"/>
    </row>
    <row r="17" spans="1:19" s="18" customFormat="1" ht="51" customHeight="1">
      <c r="A17" s="1388" t="s">
        <v>216</v>
      </c>
      <c r="B17" s="1388"/>
      <c r="C17" s="1388"/>
      <c r="D17" s="1388"/>
      <c r="E17" s="1354" t="s">
        <v>217</v>
      </c>
      <c r="F17" s="1354"/>
      <c r="G17" s="1389"/>
      <c r="H17" s="1389"/>
      <c r="I17" s="1389"/>
      <c r="J17" s="1389"/>
      <c r="K17" s="1389"/>
      <c r="L17" s="1389"/>
      <c r="M17" s="1389"/>
      <c r="N17" s="1389"/>
      <c r="O17" s="1389"/>
      <c r="P17" s="1389"/>
      <c r="Q17" s="1389"/>
      <c r="R17" s="1389"/>
      <c r="S17" s="1389"/>
    </row>
    <row r="18" spans="1:19" s="18" customFormat="1" ht="12" customHeight="1">
      <c r="A18" s="19"/>
      <c r="D18" s="20"/>
      <c r="E18" s="21" t="s">
        <v>218</v>
      </c>
      <c r="F18" s="21"/>
      <c r="H18" s="22"/>
      <c r="I18" s="22"/>
      <c r="J18" s="22"/>
      <c r="K18" s="22"/>
      <c r="L18" s="22"/>
      <c r="M18" s="22"/>
      <c r="N18" s="22"/>
      <c r="O18" s="22"/>
      <c r="P18" s="22"/>
      <c r="Q18" s="22"/>
      <c r="R18" s="22"/>
      <c r="S18" s="22"/>
    </row>
    <row r="19" spans="1:19" ht="12" customHeight="1">
      <c r="A19" s="23"/>
      <c r="B19" s="24"/>
      <c r="C19" s="24"/>
      <c r="D19" s="24"/>
      <c r="E19" s="24"/>
      <c r="F19" s="24"/>
      <c r="G19" s="24"/>
      <c r="H19" s="24"/>
      <c r="I19" s="24"/>
      <c r="J19" s="24"/>
      <c r="K19" s="24"/>
      <c r="L19" s="24"/>
      <c r="M19" s="24"/>
      <c r="N19" s="24"/>
      <c r="O19" s="24"/>
      <c r="P19" s="24"/>
      <c r="Q19" s="24"/>
      <c r="R19" s="24"/>
      <c r="S19" s="24"/>
    </row>
    <row r="20" spans="1:19">
      <c r="A20" s="8" t="s">
        <v>219</v>
      </c>
      <c r="E20" s="25"/>
      <c r="F20" s="25"/>
    </row>
    <row r="21" spans="1:19" ht="23.1" customHeight="1">
      <c r="A21" s="10" t="s">
        <v>220</v>
      </c>
      <c r="B21" s="1390" t="str">
        <f>IF(様式1!F40="","",様式1!F40)</f>
        <v>伏見ビジネス専門スクール</v>
      </c>
      <c r="C21" s="1391"/>
      <c r="D21" s="1391"/>
      <c r="E21" s="1391"/>
      <c r="F21" s="1391"/>
      <c r="G21" s="1391"/>
      <c r="H21" s="1391"/>
      <c r="I21" s="1391"/>
      <c r="J21" s="1391"/>
      <c r="K21" s="1391"/>
      <c r="L21" s="1391"/>
      <c r="M21" s="1391"/>
      <c r="N21" s="1391"/>
      <c r="O21" s="1391"/>
      <c r="P21" s="1391"/>
      <c r="Q21" s="1391"/>
      <c r="R21" s="1391"/>
      <c r="S21" s="1392"/>
    </row>
    <row r="22" spans="1:19" ht="23.1" customHeight="1">
      <c r="A22" s="26" t="s">
        <v>221</v>
      </c>
      <c r="B22" s="14" t="s">
        <v>191</v>
      </c>
      <c r="C22" s="1393" t="str">
        <f>IF(様式1!F41="","",様式1!F41)</f>
        <v>460-0003</v>
      </c>
      <c r="D22" s="1393"/>
      <c r="E22" s="1393" t="str">
        <f>様式1!H41&amp;"　"&amp;様式1!H42</f>
        <v>愛知県名古屋市中区錦1-10-1　NIテラス伏見4階</v>
      </c>
      <c r="F22" s="1393"/>
      <c r="G22" s="1393"/>
      <c r="H22" s="1393"/>
      <c r="I22" s="1393"/>
      <c r="J22" s="1393"/>
      <c r="K22" s="1393"/>
      <c r="L22" s="1393"/>
      <c r="M22" s="1393"/>
      <c r="N22" s="1393"/>
      <c r="O22" s="1393"/>
      <c r="P22" s="1393"/>
      <c r="Q22" s="1393"/>
      <c r="R22" s="1393"/>
      <c r="S22" s="1394"/>
    </row>
    <row r="23" spans="1:19" ht="23.1" customHeight="1">
      <c r="A23" s="1054" t="s">
        <v>190</v>
      </c>
      <c r="B23" s="77"/>
      <c r="C23" s="4"/>
      <c r="D23" s="4"/>
      <c r="E23" s="1395" t="s">
        <v>192</v>
      </c>
      <c r="F23" s="1395"/>
      <c r="G23" s="1396" t="s">
        <v>1719</v>
      </c>
      <c r="H23" s="1396"/>
      <c r="I23" s="1396"/>
      <c r="J23" s="4" t="s">
        <v>46</v>
      </c>
      <c r="K23" s="1397" t="s">
        <v>194</v>
      </c>
      <c r="L23" s="1397"/>
      <c r="M23" s="1398" t="s">
        <v>1720</v>
      </c>
      <c r="N23" s="1398"/>
      <c r="O23" s="1398"/>
      <c r="P23" s="1398"/>
      <c r="Q23" s="1398"/>
      <c r="R23" s="1398"/>
      <c r="S23" s="1399"/>
    </row>
    <row r="24" spans="1:19" ht="23.1" customHeight="1">
      <c r="A24" s="10" t="s">
        <v>222</v>
      </c>
      <c r="B24" s="1400" t="s">
        <v>1721</v>
      </c>
      <c r="C24" s="1401"/>
      <c r="D24" s="1401"/>
      <c r="E24" s="1401"/>
      <c r="F24" s="1401"/>
      <c r="G24" s="1401"/>
      <c r="H24" s="1401"/>
      <c r="I24" s="1401"/>
      <c r="J24" s="1401"/>
      <c r="K24" s="1401"/>
      <c r="L24" s="1401"/>
      <c r="M24" s="1401"/>
      <c r="N24" s="1401"/>
      <c r="O24" s="1401"/>
      <c r="P24" s="1401"/>
      <c r="Q24" s="1401"/>
      <c r="R24" s="1401"/>
      <c r="S24" s="1402"/>
    </row>
    <row r="25" spans="1:19" ht="20.100000000000001" customHeight="1"/>
    <row r="26" spans="1:19" ht="20.100000000000001" customHeight="1"/>
    <row r="27" spans="1:19" ht="20.100000000000001" customHeight="1">
      <c r="A27" s="1375" t="s">
        <v>913</v>
      </c>
      <c r="B27" s="1376"/>
      <c r="C27" s="1376"/>
      <c r="D27" s="1376"/>
      <c r="E27" s="1376"/>
      <c r="F27" s="1376"/>
      <c r="G27" s="1376"/>
      <c r="H27" s="1376"/>
      <c r="I27" s="1376"/>
      <c r="J27" s="1376"/>
      <c r="K27" s="1376"/>
      <c r="L27" s="1376"/>
      <c r="M27" s="1376"/>
      <c r="N27" s="1376"/>
      <c r="O27" s="1376"/>
      <c r="P27" s="1376"/>
      <c r="Q27" s="1376"/>
      <c r="R27" s="1376"/>
      <c r="S27" s="1376"/>
    </row>
    <row r="28" spans="1:19" ht="20.100000000000001" customHeight="1">
      <c r="A28" s="1377" t="s">
        <v>223</v>
      </c>
      <c r="B28" s="1378"/>
      <c r="C28" s="1379"/>
      <c r="D28" s="1377" t="s">
        <v>224</v>
      </c>
      <c r="E28" s="1378"/>
      <c r="F28" s="1378"/>
      <c r="G28" s="1378"/>
      <c r="H28" s="1378"/>
      <c r="I28" s="1378"/>
      <c r="J28" s="1378"/>
      <c r="K28" s="1378"/>
      <c r="L28" s="1379"/>
      <c r="M28" s="1383" t="s">
        <v>225</v>
      </c>
      <c r="N28" s="1383"/>
      <c r="O28" s="1383"/>
      <c r="P28" s="1384" t="s">
        <v>226</v>
      </c>
      <c r="Q28" s="1385"/>
      <c r="R28" s="1362" t="s">
        <v>227</v>
      </c>
      <c r="S28" s="1362" t="s">
        <v>228</v>
      </c>
    </row>
    <row r="29" spans="1:19" ht="20.100000000000001" customHeight="1">
      <c r="A29" s="1380"/>
      <c r="B29" s="1381"/>
      <c r="C29" s="1382"/>
      <c r="D29" s="1380"/>
      <c r="E29" s="1381"/>
      <c r="F29" s="1381"/>
      <c r="G29" s="1381"/>
      <c r="H29" s="1381"/>
      <c r="I29" s="1381"/>
      <c r="J29" s="1381"/>
      <c r="K29" s="1381"/>
      <c r="L29" s="1382"/>
      <c r="M29" s="27" t="s">
        <v>229</v>
      </c>
      <c r="N29" s="1364" t="s">
        <v>230</v>
      </c>
      <c r="O29" s="1364"/>
      <c r="P29" s="1386"/>
      <c r="Q29" s="1387"/>
      <c r="R29" s="1363"/>
      <c r="S29" s="1363"/>
    </row>
    <row r="30" spans="1:19" ht="41.25" customHeight="1">
      <c r="A30" s="1365" t="s">
        <v>1410</v>
      </c>
      <c r="B30" s="1366"/>
      <c r="C30" s="1367"/>
      <c r="D30" s="1368" t="s">
        <v>1411</v>
      </c>
      <c r="E30" s="1369"/>
      <c r="F30" s="1369"/>
      <c r="G30" s="1369"/>
      <c r="H30" s="1369"/>
      <c r="I30" s="1369"/>
      <c r="J30" s="1369"/>
      <c r="K30" s="1369"/>
      <c r="L30" s="1370"/>
      <c r="M30" s="212">
        <v>45383</v>
      </c>
      <c r="N30" s="1371">
        <v>45473</v>
      </c>
      <c r="O30" s="1372"/>
      <c r="P30" s="1373">
        <v>315</v>
      </c>
      <c r="Q30" s="1374"/>
      <c r="R30" s="213">
        <v>15</v>
      </c>
      <c r="S30" s="213">
        <v>15</v>
      </c>
    </row>
    <row r="31" spans="1:19" ht="19.5" customHeight="1">
      <c r="A31" s="1354" t="s">
        <v>231</v>
      </c>
      <c r="B31" s="1355"/>
      <c r="C31" s="1355"/>
      <c r="D31" s="1355"/>
      <c r="E31" s="1355"/>
      <c r="F31" s="1355"/>
      <c r="G31" s="1355"/>
      <c r="H31" s="1355"/>
      <c r="I31" s="1355"/>
      <c r="J31" s="1355"/>
      <c r="K31" s="1355"/>
      <c r="L31" s="1355"/>
      <c r="M31" s="1355"/>
      <c r="N31" s="1355"/>
      <c r="O31" s="1355"/>
      <c r="P31" s="1355"/>
      <c r="Q31" s="1355"/>
      <c r="R31" s="1355"/>
      <c r="S31" s="1355"/>
    </row>
    <row r="32" spans="1:19" ht="19.5" customHeight="1">
      <c r="A32" s="1356" t="s">
        <v>232</v>
      </c>
      <c r="B32" s="1357"/>
      <c r="C32" s="1357"/>
      <c r="D32" s="1357"/>
      <c r="E32" s="1357"/>
      <c r="F32" s="1357"/>
      <c r="G32" s="1357"/>
      <c r="H32" s="1357"/>
      <c r="I32" s="1357"/>
      <c r="J32" s="1357"/>
      <c r="K32" s="1357"/>
      <c r="L32" s="1357"/>
      <c r="M32" s="1357"/>
      <c r="N32" s="1357"/>
      <c r="O32" s="1357"/>
      <c r="P32" s="1357"/>
      <c r="Q32" s="1357"/>
      <c r="R32" s="1357"/>
      <c r="S32" s="1357"/>
    </row>
    <row r="33" spans="1:19" ht="16.5" customHeight="1">
      <c r="A33" s="208"/>
      <c r="B33" s="209"/>
      <c r="C33" s="209"/>
      <c r="D33" s="209"/>
      <c r="E33" s="209"/>
      <c r="F33" s="209"/>
      <c r="G33" s="209"/>
      <c r="H33" s="209"/>
      <c r="I33" s="209"/>
      <c r="J33" s="209"/>
      <c r="K33" s="209"/>
      <c r="L33" s="209"/>
      <c r="M33" s="209"/>
      <c r="N33" s="209"/>
      <c r="O33" s="209"/>
      <c r="P33" s="209"/>
      <c r="Q33" s="209"/>
      <c r="R33" s="209"/>
      <c r="S33" s="209"/>
    </row>
    <row r="34" spans="1:19" ht="16.5" customHeight="1">
      <c r="A34" s="28" t="s">
        <v>233</v>
      </c>
      <c r="B34" s="4"/>
      <c r="C34" s="4"/>
      <c r="D34" s="29"/>
      <c r="E34" s="29"/>
      <c r="F34" s="29"/>
      <c r="G34" s="29"/>
      <c r="H34" s="29"/>
      <c r="I34" s="29"/>
      <c r="J34" s="29"/>
      <c r="K34" s="30"/>
      <c r="L34" s="30"/>
      <c r="M34" s="4"/>
      <c r="N34" s="4"/>
      <c r="O34" s="4"/>
      <c r="P34" s="4"/>
      <c r="Q34" s="4"/>
      <c r="R34" s="4"/>
      <c r="S34" s="4"/>
    </row>
    <row r="35" spans="1:19" ht="22.5" customHeight="1">
      <c r="A35" s="31" t="s">
        <v>234</v>
      </c>
      <c r="B35" s="1358"/>
      <c r="C35" s="1359"/>
      <c r="D35" s="1359"/>
      <c r="E35" s="1359"/>
      <c r="F35" s="1359"/>
      <c r="G35" s="1359"/>
      <c r="H35" s="1359"/>
      <c r="I35" s="1359"/>
      <c r="J35" s="1359"/>
      <c r="K35" s="1359"/>
      <c r="L35" s="1359"/>
      <c r="M35" s="1359"/>
      <c r="N35" s="1359"/>
      <c r="O35" s="1359"/>
      <c r="P35" s="1359"/>
      <c r="Q35" s="1359"/>
      <c r="R35" s="1359"/>
      <c r="S35" s="1360"/>
    </row>
    <row r="36" spans="1:19" ht="22.5" customHeight="1">
      <c r="A36" s="31" t="s">
        <v>235</v>
      </c>
      <c r="B36" s="1358"/>
      <c r="C36" s="1359"/>
      <c r="D36" s="1359"/>
      <c r="E36" s="1359"/>
      <c r="F36" s="1359"/>
      <c r="G36" s="1359"/>
      <c r="H36" s="1359"/>
      <c r="I36" s="1359"/>
      <c r="J36" s="1359"/>
      <c r="K36" s="1359"/>
      <c r="L36" s="1359"/>
      <c r="M36" s="1359"/>
      <c r="N36" s="1359"/>
      <c r="O36" s="1359"/>
      <c r="P36" s="1359"/>
      <c r="Q36" s="1359"/>
      <c r="R36" s="1359"/>
      <c r="S36" s="1360"/>
    </row>
    <row r="37" spans="1:19" ht="15.75" customHeight="1">
      <c r="A37" s="5"/>
      <c r="B37" s="5"/>
      <c r="C37" s="5"/>
      <c r="D37" s="5"/>
      <c r="E37" s="5"/>
      <c r="F37" s="5"/>
      <c r="G37" s="5"/>
      <c r="H37" s="5"/>
      <c r="I37" s="5"/>
      <c r="J37" s="5"/>
      <c r="K37" s="5"/>
      <c r="L37" s="5"/>
      <c r="M37" s="5"/>
      <c r="N37" s="5"/>
      <c r="O37" s="5"/>
      <c r="P37" s="5"/>
      <c r="Q37" s="5"/>
      <c r="R37" s="5"/>
      <c r="S37" s="5"/>
    </row>
    <row r="38" spans="1:19" ht="19.5" customHeight="1">
      <c r="A38" t="s">
        <v>236</v>
      </c>
    </row>
    <row r="39" spans="1:19" ht="19.5" customHeight="1">
      <c r="A39" s="31" t="s">
        <v>237</v>
      </c>
      <c r="B39" s="1358" t="s">
        <v>1412</v>
      </c>
      <c r="C39" s="1359"/>
      <c r="D39" s="1359"/>
      <c r="E39" s="1359"/>
      <c r="F39" s="1359"/>
      <c r="G39" s="1359"/>
      <c r="H39" s="1359"/>
      <c r="I39" s="1359"/>
      <c r="J39" s="1360"/>
      <c r="K39" s="1332" t="s">
        <v>238</v>
      </c>
      <c r="L39" s="1333"/>
      <c r="M39" s="1333"/>
      <c r="N39" s="1333"/>
      <c r="O39" s="1333"/>
      <c r="P39" s="1361">
        <v>0</v>
      </c>
      <c r="Q39" s="1361"/>
      <c r="R39" s="1361"/>
      <c r="S39" s="32" t="s">
        <v>239</v>
      </c>
    </row>
    <row r="40" spans="1:19" ht="20.100000000000001" customHeight="1">
      <c r="A40" s="1342" t="s">
        <v>240</v>
      </c>
      <c r="B40" s="33" t="s">
        <v>241</v>
      </c>
      <c r="C40" s="34"/>
      <c r="D40" s="35"/>
      <c r="E40" s="1345" t="s">
        <v>1413</v>
      </c>
      <c r="F40" s="1346"/>
      <c r="G40" s="1346"/>
      <c r="H40" s="1346"/>
      <c r="I40" s="1346"/>
      <c r="J40" s="1346" t="s">
        <v>1414</v>
      </c>
      <c r="K40" s="1346"/>
      <c r="L40" s="1346"/>
      <c r="M40" s="1336" t="s">
        <v>242</v>
      </c>
      <c r="N40" s="1337"/>
      <c r="O40" s="1338"/>
      <c r="P40" s="1339" t="s">
        <v>1415</v>
      </c>
      <c r="Q40" s="1340"/>
      <c r="R40" s="1340"/>
      <c r="S40" s="1341"/>
    </row>
    <row r="41" spans="1:19" ht="20.100000000000001" customHeight="1">
      <c r="A41" s="1343"/>
      <c r="B41" s="36" t="s">
        <v>243</v>
      </c>
      <c r="C41" s="37"/>
      <c r="D41" s="38"/>
      <c r="E41" s="1324" t="s">
        <v>1415</v>
      </c>
      <c r="F41" s="1325"/>
      <c r="G41" s="1325"/>
      <c r="H41" s="1325"/>
      <c r="I41" s="1325"/>
      <c r="J41" s="1325"/>
      <c r="K41" s="1325"/>
      <c r="L41" s="1326"/>
      <c r="M41" s="1327" t="s">
        <v>244</v>
      </c>
      <c r="N41" s="1328"/>
      <c r="O41" s="1329"/>
      <c r="P41" s="1350" t="s">
        <v>1420</v>
      </c>
      <c r="Q41" s="1351"/>
      <c r="R41" s="1352"/>
      <c r="S41" s="1353"/>
    </row>
    <row r="42" spans="1:19" ht="20.100000000000001" customHeight="1">
      <c r="A42" s="1344"/>
      <c r="B42" s="39" t="s">
        <v>245</v>
      </c>
      <c r="C42" s="40"/>
      <c r="D42" s="41"/>
      <c r="E42" s="214" t="s">
        <v>751</v>
      </c>
      <c r="F42" s="42" t="s">
        <v>246</v>
      </c>
      <c r="G42" s="974"/>
      <c r="H42" s="974"/>
      <c r="I42" s="974"/>
      <c r="J42" s="4"/>
      <c r="K42" s="4"/>
      <c r="L42" s="4"/>
      <c r="M42" s="1332" t="s">
        <v>247</v>
      </c>
      <c r="N42" s="1333"/>
      <c r="O42" s="1334"/>
      <c r="P42" s="214" t="s">
        <v>751</v>
      </c>
      <c r="Q42" s="42" t="s">
        <v>248</v>
      </c>
      <c r="S42" s="43"/>
    </row>
    <row r="43" spans="1:19" ht="20.100000000000001" customHeight="1">
      <c r="A43" s="1348" t="s">
        <v>249</v>
      </c>
      <c r="B43" s="33" t="s">
        <v>241</v>
      </c>
      <c r="C43" s="34"/>
      <c r="D43" s="35"/>
      <c r="E43" s="1345" t="s">
        <v>1416</v>
      </c>
      <c r="F43" s="1346"/>
      <c r="G43" s="1346"/>
      <c r="H43" s="1346"/>
      <c r="I43" s="1346"/>
      <c r="J43" s="1346"/>
      <c r="K43" s="1346"/>
      <c r="L43" s="1346"/>
      <c r="M43" s="1336" t="s">
        <v>242</v>
      </c>
      <c r="N43" s="1337"/>
      <c r="O43" s="1338"/>
      <c r="P43" s="1339" t="s">
        <v>1415</v>
      </c>
      <c r="Q43" s="1340"/>
      <c r="R43" s="1340"/>
      <c r="S43" s="1341"/>
    </row>
    <row r="44" spans="1:19" ht="20.100000000000001" customHeight="1">
      <c r="A44" s="1349"/>
      <c r="B44" s="36" t="s">
        <v>243</v>
      </c>
      <c r="C44" s="37"/>
      <c r="D44" s="38"/>
      <c r="E44" s="1324" t="s">
        <v>1415</v>
      </c>
      <c r="F44" s="1325"/>
      <c r="G44" s="1325"/>
      <c r="H44" s="1325"/>
      <c r="I44" s="1325"/>
      <c r="J44" s="1325"/>
      <c r="K44" s="1325"/>
      <c r="L44" s="1326"/>
      <c r="M44" s="1327" t="s">
        <v>244</v>
      </c>
      <c r="N44" s="1328"/>
      <c r="O44" s="1329"/>
      <c r="P44" s="1330" t="s">
        <v>1421</v>
      </c>
      <c r="Q44" s="1331"/>
      <c r="R44" s="1325"/>
      <c r="S44" s="1326"/>
    </row>
    <row r="45" spans="1:19" ht="20.100000000000001" customHeight="1">
      <c r="A45" s="1349"/>
      <c r="B45" s="33" t="s">
        <v>241</v>
      </c>
      <c r="C45" s="34"/>
      <c r="D45" s="35"/>
      <c r="E45" s="1345" t="s">
        <v>1417</v>
      </c>
      <c r="F45" s="1346"/>
      <c r="G45" s="1346"/>
      <c r="H45" s="1346"/>
      <c r="I45" s="1346"/>
      <c r="J45" s="1346"/>
      <c r="K45" s="1346"/>
      <c r="L45" s="1347"/>
      <c r="M45" s="1336" t="s">
        <v>242</v>
      </c>
      <c r="N45" s="1337"/>
      <c r="O45" s="1338"/>
      <c r="P45" s="1339" t="s">
        <v>1415</v>
      </c>
      <c r="Q45" s="1340"/>
      <c r="R45" s="1340"/>
      <c r="S45" s="1341"/>
    </row>
    <row r="46" spans="1:19" ht="20.100000000000001" customHeight="1">
      <c r="A46" s="1349"/>
      <c r="B46" s="36" t="s">
        <v>243</v>
      </c>
      <c r="C46" s="37"/>
      <c r="D46" s="38"/>
      <c r="E46" s="1324" t="s">
        <v>1418</v>
      </c>
      <c r="F46" s="1325"/>
      <c r="G46" s="1325"/>
      <c r="H46" s="1325"/>
      <c r="I46" s="1325"/>
      <c r="J46" s="1325"/>
      <c r="K46" s="1325"/>
      <c r="L46" s="1326"/>
      <c r="M46" s="1327" t="s">
        <v>244</v>
      </c>
      <c r="N46" s="1328"/>
      <c r="O46" s="1329"/>
      <c r="P46" s="1330" t="s">
        <v>1422</v>
      </c>
      <c r="Q46" s="1331"/>
      <c r="R46" s="1325"/>
      <c r="S46" s="1326"/>
    </row>
    <row r="47" spans="1:19" ht="20.100000000000001" customHeight="1">
      <c r="A47" s="1342" t="s">
        <v>250</v>
      </c>
      <c r="B47" s="33" t="s">
        <v>241</v>
      </c>
      <c r="C47" s="34"/>
      <c r="D47" s="35"/>
      <c r="E47" s="1345" t="s">
        <v>1419</v>
      </c>
      <c r="F47" s="1346"/>
      <c r="G47" s="1346"/>
      <c r="H47" s="1346"/>
      <c r="I47" s="1346"/>
      <c r="J47" s="1346"/>
      <c r="K47" s="1346"/>
      <c r="L47" s="1347"/>
      <c r="M47" s="1336" t="s">
        <v>242</v>
      </c>
      <c r="N47" s="1337"/>
      <c r="O47" s="1338"/>
      <c r="P47" s="1339" t="s">
        <v>1415</v>
      </c>
      <c r="Q47" s="1340"/>
      <c r="R47" s="1340"/>
      <c r="S47" s="1341"/>
    </row>
    <row r="48" spans="1:19" ht="20.100000000000001" customHeight="1">
      <c r="A48" s="1343"/>
      <c r="B48" s="36" t="s">
        <v>243</v>
      </c>
      <c r="C48" s="37"/>
      <c r="D48" s="38"/>
      <c r="E48" s="1324" t="s">
        <v>1415</v>
      </c>
      <c r="F48" s="1325"/>
      <c r="G48" s="1325"/>
      <c r="H48" s="1325"/>
      <c r="I48" s="1325"/>
      <c r="J48" s="1325"/>
      <c r="K48" s="1325"/>
      <c r="L48" s="1326"/>
      <c r="M48" s="1327" t="s">
        <v>244</v>
      </c>
      <c r="N48" s="1328"/>
      <c r="O48" s="1329"/>
      <c r="P48" s="1330" t="s">
        <v>1423</v>
      </c>
      <c r="Q48" s="1331"/>
      <c r="R48" s="1325"/>
      <c r="S48" s="1326"/>
    </row>
    <row r="49" spans="1:19" ht="20.100000000000001" customHeight="1">
      <c r="A49" s="1344"/>
      <c r="B49" s="44" t="s">
        <v>245</v>
      </c>
      <c r="C49" s="45"/>
      <c r="D49" s="46"/>
      <c r="E49" s="214" t="s">
        <v>751</v>
      </c>
      <c r="F49" s="47" t="s">
        <v>251</v>
      </c>
      <c r="G49" s="973"/>
      <c r="H49" s="973"/>
      <c r="I49" s="973"/>
      <c r="J49" s="48"/>
      <c r="K49" s="48"/>
      <c r="L49" s="48"/>
      <c r="M49" s="1332" t="s">
        <v>247</v>
      </c>
      <c r="N49" s="1333"/>
      <c r="O49" s="1334"/>
      <c r="P49" s="214" t="s">
        <v>751</v>
      </c>
      <c r="Q49" s="42" t="s">
        <v>248</v>
      </c>
      <c r="S49" s="32"/>
    </row>
    <row r="50" spans="1:19" ht="26.25" customHeight="1">
      <c r="A50" s="1335" t="s">
        <v>252</v>
      </c>
      <c r="B50" s="1335"/>
      <c r="C50" s="1335"/>
      <c r="D50" s="1335"/>
      <c r="E50" s="1335"/>
      <c r="F50" s="1335"/>
      <c r="G50" s="1335"/>
      <c r="H50" s="1335"/>
      <c r="I50" s="1335"/>
      <c r="J50" s="1335"/>
      <c r="K50" s="1335"/>
      <c r="L50" s="1335"/>
      <c r="M50" s="1335"/>
      <c r="N50" s="1335"/>
      <c r="O50" s="1335"/>
      <c r="P50" s="1335"/>
      <c r="Q50" s="1335"/>
      <c r="R50" s="1335"/>
      <c r="S50" s="1335"/>
    </row>
    <row r="51" spans="1:19">
      <c r="A51" s="1322" t="s">
        <v>253</v>
      </c>
      <c r="B51" s="1322"/>
      <c r="C51" s="1322"/>
      <c r="D51" s="1322"/>
      <c r="E51" s="1322"/>
      <c r="F51" s="1322"/>
      <c r="G51" s="1322"/>
      <c r="H51" s="1322"/>
      <c r="I51" s="1322"/>
      <c r="J51" s="1322"/>
      <c r="K51" s="1322"/>
      <c r="L51" s="1322"/>
      <c r="M51" s="1322"/>
      <c r="N51" s="1322"/>
      <c r="O51" s="1322"/>
      <c r="P51" s="1322"/>
      <c r="Q51" s="1322"/>
      <c r="R51" s="1322"/>
      <c r="S51" s="1322"/>
    </row>
    <row r="52" spans="1:19" ht="27" customHeight="1">
      <c r="A52" s="1322" t="s">
        <v>254</v>
      </c>
      <c r="B52" s="1322"/>
      <c r="C52" s="1322"/>
      <c r="D52" s="1322"/>
      <c r="E52" s="1322"/>
      <c r="F52" s="1322"/>
      <c r="G52" s="1322"/>
      <c r="H52" s="1322"/>
      <c r="I52" s="1322"/>
      <c r="J52" s="1322"/>
      <c r="K52" s="1322"/>
      <c r="L52" s="1322"/>
      <c r="M52" s="1322"/>
      <c r="N52" s="1323"/>
      <c r="O52" s="1323"/>
      <c r="P52" s="1323"/>
      <c r="Q52" s="1323"/>
      <c r="R52" s="1323"/>
      <c r="S52" s="1323"/>
    </row>
    <row r="53" spans="1:19">
      <c r="A53" s="19" t="s">
        <v>255</v>
      </c>
      <c r="B53" s="49"/>
      <c r="C53" s="49"/>
      <c r="D53" s="49"/>
      <c r="E53" s="49"/>
      <c r="F53" s="49"/>
      <c r="G53" s="49"/>
      <c r="H53" s="49"/>
      <c r="I53" s="49"/>
      <c r="J53" s="49"/>
      <c r="K53" s="49"/>
      <c r="L53" s="49"/>
      <c r="M53" s="49"/>
      <c r="N53" s="49"/>
      <c r="O53" s="49"/>
      <c r="P53" s="49"/>
      <c r="Q53" s="49"/>
      <c r="R53" s="49"/>
      <c r="S53" s="49"/>
    </row>
    <row r="54" spans="1:19" ht="25.5" customHeight="1">
      <c r="A54" s="1322" t="s">
        <v>256</v>
      </c>
      <c r="B54" s="1322"/>
      <c r="C54" s="1322"/>
      <c r="D54" s="1322"/>
      <c r="E54" s="1322"/>
      <c r="F54" s="1322"/>
      <c r="G54" s="1322"/>
      <c r="H54" s="1322"/>
      <c r="I54" s="1322"/>
      <c r="J54" s="1322"/>
      <c r="K54" s="1322"/>
      <c r="L54" s="1322"/>
      <c r="M54" s="1322"/>
      <c r="N54" s="1322"/>
      <c r="O54" s="1322"/>
      <c r="P54" s="1322"/>
      <c r="Q54" s="1322"/>
      <c r="R54" s="1322"/>
      <c r="S54" s="1322"/>
    </row>
  </sheetData>
  <mergeCells count="107">
    <mergeCell ref="A2:S2"/>
    <mergeCell ref="B4:J4"/>
    <mergeCell ref="L4:S4"/>
    <mergeCell ref="B5:S5"/>
    <mergeCell ref="B6:S6"/>
    <mergeCell ref="B8:C8"/>
    <mergeCell ref="E8:G8"/>
    <mergeCell ref="H8:I8"/>
    <mergeCell ref="K8:S8"/>
    <mergeCell ref="B7:S7"/>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A27:S27"/>
    <mergeCell ref="A28:C29"/>
    <mergeCell ref="D28:L29"/>
    <mergeCell ref="M28:O28"/>
    <mergeCell ref="P28:Q29"/>
    <mergeCell ref="R28:R29"/>
    <mergeCell ref="A17:D17"/>
    <mergeCell ref="E17:S17"/>
    <mergeCell ref="B21:S21"/>
    <mergeCell ref="C22:D22"/>
    <mergeCell ref="E22:S22"/>
    <mergeCell ref="E23:F23"/>
    <mergeCell ref="G23:I23"/>
    <mergeCell ref="K23:L23"/>
    <mergeCell ref="M23:S23"/>
    <mergeCell ref="B24:S24"/>
    <mergeCell ref="A31:S31"/>
    <mergeCell ref="A32:S32"/>
    <mergeCell ref="B35:S35"/>
    <mergeCell ref="B36:S36"/>
    <mergeCell ref="B39:J39"/>
    <mergeCell ref="K39:O39"/>
    <mergeCell ref="P39:R39"/>
    <mergeCell ref="S28:S29"/>
    <mergeCell ref="N29:O29"/>
    <mergeCell ref="A30:C30"/>
    <mergeCell ref="D30:L30"/>
    <mergeCell ref="N30:O30"/>
    <mergeCell ref="P30:Q30"/>
    <mergeCell ref="M44:O44"/>
    <mergeCell ref="P44:S44"/>
    <mergeCell ref="E45:I45"/>
    <mergeCell ref="J45:L45"/>
    <mergeCell ref="A40:A42"/>
    <mergeCell ref="E40:I40"/>
    <mergeCell ref="J40:L40"/>
    <mergeCell ref="M40:O40"/>
    <mergeCell ref="P40:S40"/>
    <mergeCell ref="E41:L41"/>
    <mergeCell ref="M41:O41"/>
    <mergeCell ref="P41:S41"/>
    <mergeCell ref="M42:O42"/>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s>
  <phoneticPr fontId="11"/>
  <conditionalFormatting sqref="A30 D30 M30:S30">
    <cfRule type="cellIs" dxfId="371" priority="12" stopIfTrue="1" operator="equal">
      <formula>""</formula>
    </cfRule>
  </conditionalFormatting>
  <conditionalFormatting sqref="B8:C8 E8:G8 J8">
    <cfRule type="cellIs" dxfId="370" priority="15" stopIfTrue="1" operator="equal">
      <formula>""</formula>
    </cfRule>
  </conditionalFormatting>
  <conditionalFormatting sqref="B12:D12 G12 J12 P39:R39 P49">
    <cfRule type="cellIs" dxfId="369" priority="28" stopIfTrue="1" operator="equal">
      <formula>""</formula>
    </cfRule>
  </conditionalFormatting>
  <conditionalFormatting sqref="B39:J39">
    <cfRule type="cellIs" dxfId="368" priority="11" stopIfTrue="1" operator="equal">
      <formula>""</formula>
    </cfRule>
  </conditionalFormatting>
  <conditionalFormatting sqref="B16:S16">
    <cfRule type="cellIs" dxfId="367" priority="25" stopIfTrue="1" operator="equal">
      <formula>""</formula>
    </cfRule>
  </conditionalFormatting>
  <conditionalFormatting sqref="B35:S36">
    <cfRule type="cellIs" dxfId="366" priority="27" stopIfTrue="1" operator="equal">
      <formula>""</formula>
    </cfRule>
  </conditionalFormatting>
  <conditionalFormatting sqref="E40:E49">
    <cfRule type="cellIs" dxfId="365" priority="7" stopIfTrue="1" operator="equal">
      <formula>""</formula>
    </cfRule>
  </conditionalFormatting>
  <conditionalFormatting sqref="G10:I10">
    <cfRule type="cellIs" dxfId="364" priority="14" stopIfTrue="1" operator="equal">
      <formula>""</formula>
    </cfRule>
  </conditionalFormatting>
  <conditionalFormatting sqref="G23:I23 M23:S23 B24:S24">
    <cfRule type="cellIs" dxfId="363" priority="1" stopIfTrue="1" operator="equal">
      <formula>""</formula>
    </cfRule>
  </conditionalFormatting>
  <conditionalFormatting sqref="J40">
    <cfRule type="cellIs" dxfId="362" priority="6" stopIfTrue="1" operator="equal">
      <formula>""</formula>
    </cfRule>
  </conditionalFormatting>
  <conditionalFormatting sqref="J43">
    <cfRule type="cellIs" dxfId="361" priority="5" stopIfTrue="1" operator="equal">
      <formula>""</formula>
    </cfRule>
  </conditionalFormatting>
  <conditionalFormatting sqref="J45:L45">
    <cfRule type="cellIs" dxfId="360" priority="4" stopIfTrue="1" operator="equal">
      <formula>""</formula>
    </cfRule>
  </conditionalFormatting>
  <conditionalFormatting sqref="J47:L47">
    <cfRule type="cellIs" dxfId="359" priority="3" stopIfTrue="1" operator="equal">
      <formula>""</formula>
    </cfRule>
  </conditionalFormatting>
  <conditionalFormatting sqref="K15:R15">
    <cfRule type="cellIs" dxfId="358" priority="23" stopIfTrue="1" operator="equal">
      <formula>(COUNTIF($H$15,"✔")&lt;1)</formula>
    </cfRule>
  </conditionalFormatting>
  <conditionalFormatting sqref="M10:S10">
    <cfRule type="cellIs" dxfId="357" priority="13" stopIfTrue="1" operator="equal">
      <formula>""</formula>
    </cfRule>
  </conditionalFormatting>
  <conditionalFormatting sqref="N13 K13:K14 B13:B15 E13:E15 H13:H15 O14">
    <cfRule type="expression" dxfId="356" priority="24" stopIfTrue="1">
      <formula>($B$13="")*($B$14="")*($B$15="")*($E$13="")*($E$14="")*($E$15="")*($H$13="")*($H$14="")*($H$15="")*($K$13="")*($K$14="")*($N$13="")*($O$14="")</formula>
    </cfRule>
  </conditionalFormatting>
  <conditionalFormatting sqref="P40:S41 P42 P43:S48">
    <cfRule type="cellIs" dxfId="355" priority="2" stopIfTrue="1" operator="equal">
      <formula>""</formula>
    </cfRule>
  </conditionalFormatting>
  <dataValidations count="7">
    <dataValidation imeMode="off" allowBlank="1" showInputMessage="1" showErrorMessage="1" sqref="E46:L46 G12 E48:L48 P39:R39 D12 N11:S11 M30:S30 M10:S10 J12 E41:L41 E44:L44 P43:S48 P40:S41 M23:S23" xr:uid="{00000000-0002-0000-0600-000000000000}"/>
    <dataValidation imeMode="hiragana" allowBlank="1" showInputMessage="1" showErrorMessage="1" sqref="B35:S36 A30:C30 K15:R15 G10:I10 B39:J39 B16:S16 J40 J43 J45 E40 E43 E45 E47 J47 G23:I23" xr:uid="{00000000-0002-0000-0600-000001000000}"/>
    <dataValidation type="list" allowBlank="1" showInputMessage="1" showErrorMessage="1" sqref="H13:H15 P49 E13:E15 E42 B13:B15 O14 N13 K13:K14 E49 P42" xr:uid="{00000000-0002-0000-0600-000002000000}">
      <formula1>"✔"</formula1>
    </dataValidation>
    <dataValidation type="list" allowBlank="1" showInputMessage="1" showErrorMessage="1" sqref="B12:C12" xr:uid="{00000000-0002-0000-0600-000003000000}">
      <formula1>"令和,平成,昭和,大正,明治"</formula1>
    </dataValidation>
    <dataValidation type="textLength" imeMode="off" operator="equal" allowBlank="1" showInputMessage="1" showErrorMessage="1" sqref="J8" xr:uid="{00000000-0002-0000-0600-000004000000}">
      <formula1>1</formula1>
    </dataValidation>
    <dataValidation type="textLength" imeMode="off" operator="equal" allowBlank="1" showInputMessage="1" showErrorMessage="1" sqref="E8:G8" xr:uid="{00000000-0002-0000-0600-000005000000}">
      <formula1>6</formula1>
    </dataValidation>
    <dataValidation type="textLength" imeMode="off" operator="equal" allowBlank="1" showInputMessage="1" showErrorMessage="1" sqref="B8:C8" xr:uid="{00000000-0002-0000-0600-000006000000}">
      <formula1>4</formula1>
    </dataValidation>
  </dataValidations>
  <hyperlinks>
    <hyperlink ref="P41" r:id="rId1" xr:uid="{00000000-0004-0000-0600-000000000000}"/>
    <hyperlink ref="P44" r:id="rId2" xr:uid="{00000000-0004-0000-0600-000001000000}"/>
    <hyperlink ref="P46" r:id="rId3" display="2222@2222222.com" xr:uid="{00000000-0004-0000-0600-000002000000}"/>
    <hyperlink ref="P48" r:id="rId4" xr:uid="{00000000-0004-0000-0600-000003000000}"/>
  </hyperlinks>
  <printOptions horizontalCentered="1"/>
  <pageMargins left="0.39370078740157483" right="0.39370078740157483" top="0.39370078740157483" bottom="0.39370078740157483" header="0.19685039370078741" footer="0.19685039370078741"/>
  <pageSetup paperSize="9" scale="74" orientation="portrait" r:id="rId5"/>
  <headerFooter scaleWithDoc="0">
    <oddFooter>&amp;R&amp;10（令和元年10月開講訓練科から適用）</oddFooter>
  </headerFooter>
  <drawing r:id="rId6"/>
  <legacy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O102"/>
  <sheetViews>
    <sheetView view="pageBreakPreview" zoomScale="85" zoomScaleNormal="100" zoomScaleSheetLayoutView="85" workbookViewId="0">
      <selection activeCell="F17" sqref="F17:AK17"/>
    </sheetView>
  </sheetViews>
  <sheetFormatPr defaultColWidth="2.875" defaultRowHeight="18" customHeight="1"/>
  <cols>
    <col min="1" max="37" width="3.625" style="118" customWidth="1"/>
    <col min="38" max="38" width="18.375" style="161" bestFit="1" customWidth="1"/>
    <col min="39" max="40" width="30.625" style="118" customWidth="1"/>
    <col min="41" max="41" width="23.125" style="118" hidden="1" customWidth="1"/>
    <col min="42" max="42" width="2.875" style="118" customWidth="1"/>
    <col min="43" max="16384" width="2.875" style="118"/>
  </cols>
  <sheetData>
    <row r="1" spans="1:41" ht="17.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B1" s="119"/>
      <c r="AI1" s="120"/>
      <c r="AJ1" s="120"/>
      <c r="AK1" s="139" t="s">
        <v>257</v>
      </c>
      <c r="AL1" s="159"/>
      <c r="AO1" s="157" t="s">
        <v>647</v>
      </c>
    </row>
    <row r="2" spans="1:41" ht="20.100000000000001" customHeight="1">
      <c r="A2" s="1697" t="s">
        <v>8</v>
      </c>
      <c r="B2" s="1697"/>
      <c r="C2" s="1697"/>
      <c r="D2" s="1697"/>
      <c r="E2" s="1697"/>
      <c r="F2" s="1697"/>
      <c r="G2" s="1697"/>
      <c r="H2" s="1697"/>
      <c r="I2" s="1697"/>
      <c r="J2" s="1697"/>
      <c r="K2" s="1697"/>
      <c r="L2" s="1697"/>
      <c r="M2" s="1697"/>
      <c r="N2" s="1697"/>
      <c r="O2" s="1697"/>
      <c r="P2" s="1697"/>
      <c r="Q2" s="1697"/>
      <c r="R2" s="1697"/>
      <c r="S2" s="1697"/>
      <c r="T2" s="1697"/>
      <c r="U2" s="1697"/>
      <c r="V2" s="1697"/>
      <c r="W2" s="1697"/>
      <c r="X2" s="1697"/>
      <c r="Y2" s="1697"/>
      <c r="Z2" s="1697"/>
      <c r="AA2" s="1697"/>
      <c r="AB2" s="1697"/>
      <c r="AC2" s="1697"/>
      <c r="AD2" s="1697"/>
      <c r="AE2" s="1697"/>
      <c r="AF2" s="1697"/>
      <c r="AG2" s="1697"/>
      <c r="AH2" s="1697"/>
      <c r="AI2" s="1697"/>
      <c r="AJ2" s="1697"/>
      <c r="AK2" s="1697"/>
      <c r="AL2" s="160"/>
      <c r="AO2" s="157" t="s">
        <v>648</v>
      </c>
    </row>
    <row r="3" spans="1:41" ht="18" customHeight="1">
      <c r="A3" s="1698" t="s">
        <v>258</v>
      </c>
      <c r="B3" s="1698"/>
      <c r="C3" s="1698"/>
      <c r="D3" s="1698"/>
      <c r="E3" s="1698"/>
      <c r="F3" s="1699" t="str">
        <f>IF(様式1!L11="","",様式1!L11)</f>
        <v>株式会社○○○○</v>
      </c>
      <c r="G3" s="1699"/>
      <c r="H3" s="1699"/>
      <c r="I3" s="1699"/>
      <c r="J3" s="1699"/>
      <c r="K3" s="1699"/>
      <c r="L3" s="1699"/>
      <c r="M3" s="1699"/>
      <c r="N3" s="1699"/>
      <c r="O3" s="1699"/>
      <c r="P3" s="1699"/>
      <c r="Q3" s="1699"/>
      <c r="R3" s="1699"/>
      <c r="S3" s="121"/>
      <c r="T3" s="121"/>
      <c r="U3" s="121"/>
      <c r="V3" s="121"/>
      <c r="W3" s="121"/>
      <c r="X3" s="121"/>
      <c r="AK3" s="210" t="s">
        <v>922</v>
      </c>
      <c r="AL3" s="160"/>
      <c r="AO3" s="157" t="s">
        <v>740</v>
      </c>
    </row>
    <row r="4" spans="1:41" ht="6" customHeight="1" thickBot="1">
      <c r="A4" s="122"/>
      <c r="B4" s="122"/>
      <c r="C4" s="122"/>
      <c r="D4" s="122"/>
      <c r="E4" s="122"/>
      <c r="AO4" s="157" t="s">
        <v>649</v>
      </c>
    </row>
    <row r="5" spans="1:41" ht="15" customHeight="1">
      <c r="A5" s="1674" t="s">
        <v>521</v>
      </c>
      <c r="B5" s="1675"/>
      <c r="C5" s="1675"/>
      <c r="D5" s="1675"/>
      <c r="E5" s="1676"/>
      <c r="F5" s="152" t="str">
        <f>IF(様式1!E20="○","✔","")</f>
        <v>✔</v>
      </c>
      <c r="G5" s="1700" t="s">
        <v>522</v>
      </c>
      <c r="H5" s="1701"/>
      <c r="I5" s="1701"/>
      <c r="J5" s="1701"/>
      <c r="K5" s="297" t="s">
        <v>523</v>
      </c>
      <c r="L5" s="1702" t="s">
        <v>647</v>
      </c>
      <c r="M5" s="1702"/>
      <c r="N5" s="1702"/>
      <c r="O5" s="1702"/>
      <c r="P5" s="1702"/>
      <c r="Q5" s="1702"/>
      <c r="R5" s="1702"/>
      <c r="S5" s="1702"/>
      <c r="T5" s="1702"/>
      <c r="U5" s="296" t="s">
        <v>524</v>
      </c>
      <c r="V5" s="131"/>
      <c r="W5" s="298"/>
      <c r="X5" s="298"/>
      <c r="Y5" s="1619" t="s">
        <v>701</v>
      </c>
      <c r="Z5" s="1620"/>
      <c r="AA5" s="1620"/>
      <c r="AB5" s="1620"/>
      <c r="AC5" s="1620"/>
      <c r="AD5" s="1620"/>
      <c r="AE5" s="1620"/>
      <c r="AF5" s="1620"/>
      <c r="AG5" s="1620"/>
      <c r="AH5" s="1620"/>
      <c r="AI5" s="1620"/>
      <c r="AJ5" s="1620"/>
      <c r="AK5" s="1703"/>
      <c r="AL5" s="162"/>
      <c r="AM5" s="124"/>
      <c r="AO5" s="157" t="s">
        <v>853</v>
      </c>
    </row>
    <row r="6" spans="1:41" ht="15" customHeight="1" thickBot="1">
      <c r="A6" s="1677"/>
      <c r="B6" s="1678"/>
      <c r="C6" s="1678"/>
      <c r="D6" s="1678"/>
      <c r="E6" s="1679"/>
      <c r="F6" s="158" t="str">
        <f>IF(様式1!E21="○","✔","")</f>
        <v/>
      </c>
      <c r="G6" s="1707" t="s">
        <v>504</v>
      </c>
      <c r="H6" s="1708"/>
      <c r="I6" s="1708"/>
      <c r="J6" s="1708"/>
      <c r="K6" s="295" t="s">
        <v>523</v>
      </c>
      <c r="L6" s="1709"/>
      <c r="M6" s="1709"/>
      <c r="N6" s="1709"/>
      <c r="O6" s="1709"/>
      <c r="P6" s="1709"/>
      <c r="Q6" s="1709"/>
      <c r="R6" s="1709"/>
      <c r="S6" s="1709"/>
      <c r="T6" s="1709"/>
      <c r="U6" s="294" t="s">
        <v>524</v>
      </c>
      <c r="V6" s="294"/>
      <c r="W6" s="294"/>
      <c r="X6" s="294"/>
      <c r="Y6" s="1704"/>
      <c r="Z6" s="1705"/>
      <c r="AA6" s="1705"/>
      <c r="AB6" s="1705"/>
      <c r="AC6" s="1705"/>
      <c r="AD6" s="1705"/>
      <c r="AE6" s="1705"/>
      <c r="AF6" s="1705"/>
      <c r="AG6" s="1705"/>
      <c r="AH6" s="1705"/>
      <c r="AI6" s="1705"/>
      <c r="AJ6" s="1705"/>
      <c r="AK6" s="1706"/>
      <c r="AL6" s="162"/>
      <c r="AM6" s="124"/>
      <c r="AO6" s="157" t="s">
        <v>650</v>
      </c>
    </row>
    <row r="7" spans="1:41" ht="33.75" customHeight="1" thickBot="1">
      <c r="A7" s="1677"/>
      <c r="B7" s="1678"/>
      <c r="C7" s="1678"/>
      <c r="D7" s="1678"/>
      <c r="E7" s="1678"/>
      <c r="F7" s="215"/>
      <c r="G7" s="1711" t="s">
        <v>739</v>
      </c>
      <c r="H7" s="1712"/>
      <c r="I7" s="1712"/>
      <c r="J7" s="1712"/>
      <c r="K7" s="1712"/>
      <c r="L7" s="1713"/>
      <c r="M7" s="215"/>
      <c r="N7" s="1669" t="s">
        <v>1125</v>
      </c>
      <c r="O7" s="1670"/>
      <c r="P7" s="1670"/>
      <c r="Q7" s="1670"/>
      <c r="R7" s="1671"/>
      <c r="S7" s="883"/>
      <c r="T7" s="1672" t="s">
        <v>1164</v>
      </c>
      <c r="U7" s="1670"/>
      <c r="V7" s="1670"/>
      <c r="W7" s="1670"/>
      <c r="X7" s="1673"/>
      <c r="Y7" s="1657" t="s">
        <v>1739</v>
      </c>
      <c r="Z7" s="1658"/>
      <c r="AA7" s="1658"/>
      <c r="AB7" s="1658"/>
      <c r="AC7" s="1658"/>
      <c r="AD7" s="1658"/>
      <c r="AE7" s="1658"/>
      <c r="AF7" s="1658"/>
      <c r="AG7" s="1658"/>
      <c r="AH7" s="1658"/>
      <c r="AI7" s="1658"/>
      <c r="AJ7" s="1658"/>
      <c r="AK7" s="1659"/>
      <c r="AL7" s="1608" t="str">
        <f>LEN(Y7)&amp;" 文字(最大100文字)"</f>
        <v>10 文字(最大100文字)</v>
      </c>
      <c r="AM7" s="124"/>
      <c r="AO7" s="157" t="s">
        <v>651</v>
      </c>
    </row>
    <row r="8" spans="1:41" ht="42" customHeight="1" thickBot="1">
      <c r="A8" s="1680"/>
      <c r="B8" s="1681"/>
      <c r="C8" s="1681"/>
      <c r="D8" s="1681"/>
      <c r="E8" s="1682"/>
      <c r="F8" s="215"/>
      <c r="G8" s="1683" t="s">
        <v>954</v>
      </c>
      <c r="H8" s="1684"/>
      <c r="I8" s="1684"/>
      <c r="J8" s="1684"/>
      <c r="K8" s="1684"/>
      <c r="L8" s="1685"/>
      <c r="M8" s="215"/>
      <c r="N8" s="1714" t="s">
        <v>1070</v>
      </c>
      <c r="O8" s="1715"/>
      <c r="P8" s="1715"/>
      <c r="Q8" s="1715"/>
      <c r="R8" s="1716"/>
      <c r="S8" s="426"/>
      <c r="T8" s="1711"/>
      <c r="U8" s="1712"/>
      <c r="V8" s="1712"/>
      <c r="W8" s="1712"/>
      <c r="X8" s="1717"/>
      <c r="Y8" s="1660"/>
      <c r="Z8" s="1661"/>
      <c r="AA8" s="1661"/>
      <c r="AB8" s="1661"/>
      <c r="AC8" s="1661"/>
      <c r="AD8" s="1661"/>
      <c r="AE8" s="1661"/>
      <c r="AF8" s="1661"/>
      <c r="AG8" s="1661"/>
      <c r="AH8" s="1661"/>
      <c r="AI8" s="1661"/>
      <c r="AJ8" s="1661"/>
      <c r="AK8" s="1662"/>
      <c r="AL8" s="1608"/>
      <c r="AM8" s="124"/>
      <c r="AO8" s="157"/>
    </row>
    <row r="9" spans="1:41" ht="18" customHeight="1">
      <c r="A9" s="1690" t="s">
        <v>259</v>
      </c>
      <c r="B9" s="1691"/>
      <c r="C9" s="1691"/>
      <c r="D9" s="1691"/>
      <c r="E9" s="1691"/>
      <c r="F9" s="1694" t="str">
        <f>IF(様式1!G36="","",様式1!G36)</f>
        <v>ビジネスアプリケーション基礎科</v>
      </c>
      <c r="G9" s="1694"/>
      <c r="H9" s="1694"/>
      <c r="I9" s="1694"/>
      <c r="J9" s="1694"/>
      <c r="K9" s="1694"/>
      <c r="L9" s="1694"/>
      <c r="M9" s="1694"/>
      <c r="N9" s="1694"/>
      <c r="O9" s="1694"/>
      <c r="P9" s="1694"/>
      <c r="Q9" s="1694"/>
      <c r="R9" s="1694"/>
      <c r="S9" s="1695"/>
      <c r="T9" s="1694"/>
      <c r="U9" s="1694"/>
      <c r="V9" s="1694"/>
      <c r="W9" s="1694"/>
      <c r="X9" s="1696"/>
      <c r="Y9" s="1663"/>
      <c r="Z9" s="1664"/>
      <c r="AA9" s="1664"/>
      <c r="AB9" s="1664"/>
      <c r="AC9" s="1664"/>
      <c r="AD9" s="1664"/>
      <c r="AE9" s="1664"/>
      <c r="AF9" s="1664"/>
      <c r="AG9" s="1664"/>
      <c r="AH9" s="1664"/>
      <c r="AI9" s="1664"/>
      <c r="AJ9" s="1664"/>
      <c r="AK9" s="1665"/>
      <c r="AL9" s="1608"/>
      <c r="AM9" s="124"/>
      <c r="AO9" s="157" t="s">
        <v>652</v>
      </c>
    </row>
    <row r="10" spans="1:41" ht="12" customHeight="1" thickBot="1">
      <c r="A10" s="1692"/>
      <c r="B10" s="1693"/>
      <c r="C10" s="1693"/>
      <c r="D10" s="1693"/>
      <c r="E10" s="1693"/>
      <c r="F10" s="132"/>
      <c r="G10" s="133"/>
      <c r="H10" s="133"/>
      <c r="I10" s="133"/>
      <c r="J10" s="133"/>
      <c r="K10" s="133"/>
      <c r="L10" s="133"/>
      <c r="M10" s="133"/>
      <c r="N10" s="133"/>
      <c r="O10" s="133"/>
      <c r="P10" s="133"/>
      <c r="Q10" s="133"/>
      <c r="R10" s="133"/>
      <c r="S10" s="133"/>
      <c r="T10" s="133"/>
      <c r="U10" s="133"/>
      <c r="V10" s="133"/>
      <c r="W10" s="133"/>
      <c r="X10" s="134" t="s">
        <v>260</v>
      </c>
      <c r="Y10" s="1663"/>
      <c r="Z10" s="1664"/>
      <c r="AA10" s="1664"/>
      <c r="AB10" s="1664"/>
      <c r="AC10" s="1664"/>
      <c r="AD10" s="1664"/>
      <c r="AE10" s="1664"/>
      <c r="AF10" s="1664"/>
      <c r="AG10" s="1664"/>
      <c r="AH10" s="1664"/>
      <c r="AI10" s="1664"/>
      <c r="AJ10" s="1664"/>
      <c r="AK10" s="1665"/>
      <c r="AL10" s="1608"/>
      <c r="AM10" s="124"/>
      <c r="AO10" s="157" t="s">
        <v>653</v>
      </c>
    </row>
    <row r="11" spans="1:41" ht="20.25" customHeight="1" thickBot="1">
      <c r="A11" s="1641" t="s">
        <v>261</v>
      </c>
      <c r="B11" s="1642"/>
      <c r="C11" s="1642"/>
      <c r="D11" s="1642"/>
      <c r="E11" s="1642"/>
      <c r="F11" s="1654">
        <v>46136</v>
      </c>
      <c r="G11" s="1655"/>
      <c r="H11" s="1655"/>
      <c r="I11" s="1655"/>
      <c r="J11" s="1655"/>
      <c r="K11" s="1655"/>
      <c r="L11" s="150" t="s">
        <v>52</v>
      </c>
      <c r="M11" s="1655">
        <v>46169</v>
      </c>
      <c r="N11" s="1655"/>
      <c r="O11" s="1655"/>
      <c r="P11" s="1655"/>
      <c r="Q11" s="1655"/>
      <c r="R11" s="1655"/>
      <c r="S11" s="300"/>
      <c r="T11" s="300"/>
      <c r="U11" s="150"/>
      <c r="V11" s="150"/>
      <c r="W11" s="150"/>
      <c r="X11" s="151"/>
      <c r="Y11" s="1663"/>
      <c r="Z11" s="1664"/>
      <c r="AA11" s="1664"/>
      <c r="AB11" s="1664"/>
      <c r="AC11" s="1664"/>
      <c r="AD11" s="1664"/>
      <c r="AE11" s="1664"/>
      <c r="AF11" s="1664"/>
      <c r="AG11" s="1664"/>
      <c r="AH11" s="1664"/>
      <c r="AI11" s="1664"/>
      <c r="AJ11" s="1664"/>
      <c r="AK11" s="1665"/>
      <c r="AL11" s="1608"/>
      <c r="AM11" s="124"/>
      <c r="AO11" s="157" t="s">
        <v>654</v>
      </c>
    </row>
    <row r="12" spans="1:41" ht="24" customHeight="1" thickBot="1">
      <c r="A12" s="1641" t="s">
        <v>262</v>
      </c>
      <c r="B12" s="1642"/>
      <c r="C12" s="1642"/>
      <c r="D12" s="1642"/>
      <c r="E12" s="1642"/>
      <c r="F12" s="1654">
        <v>46185</v>
      </c>
      <c r="G12" s="1655"/>
      <c r="H12" s="1655"/>
      <c r="I12" s="1655"/>
      <c r="J12" s="1655"/>
      <c r="K12" s="1655"/>
      <c r="L12" s="1647"/>
      <c r="M12" s="1647"/>
      <c r="N12" s="1647"/>
      <c r="O12" s="1647"/>
      <c r="P12" s="1647"/>
      <c r="Q12" s="1647"/>
      <c r="R12" s="1647"/>
      <c r="S12" s="1647"/>
      <c r="T12" s="1647"/>
      <c r="U12" s="1647"/>
      <c r="V12" s="1647"/>
      <c r="W12" s="1647"/>
      <c r="X12" s="1710"/>
      <c r="Y12" s="1666"/>
      <c r="Z12" s="1667"/>
      <c r="AA12" s="1667"/>
      <c r="AB12" s="1667"/>
      <c r="AC12" s="1667"/>
      <c r="AD12" s="1667"/>
      <c r="AE12" s="1667"/>
      <c r="AF12" s="1667"/>
      <c r="AG12" s="1667"/>
      <c r="AH12" s="1667"/>
      <c r="AI12" s="1667"/>
      <c r="AJ12" s="1667"/>
      <c r="AK12" s="1668"/>
      <c r="AL12" s="1608"/>
      <c r="AM12" s="124"/>
      <c r="AO12" s="157" t="s">
        <v>655</v>
      </c>
    </row>
    <row r="13" spans="1:41" ht="20.25" customHeight="1" thickBot="1">
      <c r="A13" s="1641" t="s">
        <v>263</v>
      </c>
      <c r="B13" s="1642"/>
      <c r="C13" s="1642"/>
      <c r="D13" s="1642"/>
      <c r="E13" s="1643"/>
      <c r="F13" s="215" t="s">
        <v>751</v>
      </c>
      <c r="G13" s="1718" t="s">
        <v>525</v>
      </c>
      <c r="H13" s="1719"/>
      <c r="I13" s="1719"/>
      <c r="J13" s="1719"/>
      <c r="K13" s="1720"/>
      <c r="L13" s="215"/>
      <c r="M13" s="1718" t="s">
        <v>590</v>
      </c>
      <c r="N13" s="1719"/>
      <c r="O13" s="1719"/>
      <c r="P13" s="1719"/>
      <c r="Q13" s="1720"/>
      <c r="R13" s="215"/>
      <c r="S13" s="1721" t="s">
        <v>591</v>
      </c>
      <c r="T13" s="1722"/>
      <c r="U13" s="1722"/>
      <c r="V13" s="1656" t="s">
        <v>1738</v>
      </c>
      <c r="W13" s="1656"/>
      <c r="X13" s="1656"/>
      <c r="Y13" s="1656"/>
      <c r="Z13" s="1656"/>
      <c r="AA13" s="1656"/>
      <c r="AB13" s="1656"/>
      <c r="AC13" s="1656"/>
      <c r="AD13" s="1656"/>
      <c r="AE13" s="1656"/>
      <c r="AF13" s="1656"/>
      <c r="AG13" s="149" t="s">
        <v>592</v>
      </c>
      <c r="AH13" s="135"/>
      <c r="AI13" s="135"/>
      <c r="AJ13" s="135"/>
      <c r="AK13" s="136"/>
      <c r="AL13" s="163"/>
      <c r="AM13" s="124"/>
      <c r="AO13" s="157" t="s">
        <v>656</v>
      </c>
    </row>
    <row r="14" spans="1:41" ht="20.25" customHeight="1" thickBot="1">
      <c r="A14" s="1646" t="s">
        <v>264</v>
      </c>
      <c r="B14" s="1647"/>
      <c r="C14" s="1647"/>
      <c r="D14" s="1647"/>
      <c r="E14" s="1648"/>
      <c r="F14" s="1654">
        <v>45938</v>
      </c>
      <c r="G14" s="1655"/>
      <c r="H14" s="1655"/>
      <c r="I14" s="1655"/>
      <c r="J14" s="1655"/>
      <c r="K14" s="1655"/>
      <c r="L14" s="300"/>
      <c r="M14" s="1649"/>
      <c r="N14" s="1649"/>
      <c r="O14" s="1649"/>
      <c r="P14" s="1649"/>
      <c r="Q14" s="1649"/>
      <c r="R14" s="1649"/>
      <c r="S14" s="1649"/>
      <c r="T14" s="1649"/>
      <c r="U14" s="1649"/>
      <c r="V14" s="1649"/>
      <c r="W14" s="1649"/>
      <c r="X14" s="1649"/>
      <c r="Y14" s="299"/>
      <c r="Z14" s="299"/>
      <c r="AA14" s="299"/>
      <c r="AB14" s="299"/>
      <c r="AC14" s="135"/>
      <c r="AD14" s="135"/>
      <c r="AE14" s="135"/>
      <c r="AF14" s="135"/>
      <c r="AG14" s="135"/>
      <c r="AH14" s="135"/>
      <c r="AI14" s="135"/>
      <c r="AJ14" s="135"/>
      <c r="AK14" s="136"/>
      <c r="AL14" s="163"/>
      <c r="AM14" s="124"/>
      <c r="AO14" s="157" t="s">
        <v>657</v>
      </c>
    </row>
    <row r="15" spans="1:41" ht="20.25" customHeight="1" thickBot="1">
      <c r="A15" s="1650" t="s">
        <v>225</v>
      </c>
      <c r="B15" s="1644"/>
      <c r="C15" s="1644"/>
      <c r="D15" s="1644"/>
      <c r="E15" s="1644"/>
      <c r="F15" s="1651">
        <f>IF(様式1!F37="","",様式1!F37)</f>
        <v>46199</v>
      </c>
      <c r="G15" s="1652"/>
      <c r="H15" s="1652"/>
      <c r="I15" s="1652"/>
      <c r="J15" s="1652"/>
      <c r="K15" s="1652"/>
      <c r="L15" s="150" t="s">
        <v>593</v>
      </c>
      <c r="M15" s="1652">
        <f>IF(様式1!K37="","",様式1!K37)</f>
        <v>46290</v>
      </c>
      <c r="N15" s="1652"/>
      <c r="O15" s="1652"/>
      <c r="P15" s="1652"/>
      <c r="Q15" s="1652"/>
      <c r="R15" s="1652"/>
      <c r="S15" s="150"/>
      <c r="T15" s="138" t="s">
        <v>594</v>
      </c>
      <c r="U15" s="299">
        <f>IF(様式1!P37="","",様式1!P37)</f>
        <v>3</v>
      </c>
      <c r="V15" s="1640" t="s">
        <v>595</v>
      </c>
      <c r="W15" s="1640"/>
      <c r="X15" s="150"/>
      <c r="Y15" s="137"/>
      <c r="AC15" s="1640" t="s">
        <v>596</v>
      </c>
      <c r="AD15" s="1640"/>
      <c r="AE15" s="1640"/>
      <c r="AF15" s="1653">
        <v>59</v>
      </c>
      <c r="AG15" s="1653"/>
      <c r="AH15" s="1640" t="s">
        <v>597</v>
      </c>
      <c r="AI15" s="1640"/>
      <c r="AJ15" s="137"/>
      <c r="AK15" s="153"/>
      <c r="AL15" s="163"/>
      <c r="AM15" s="124"/>
      <c r="AO15" s="157" t="s">
        <v>658</v>
      </c>
    </row>
    <row r="16" spans="1:41" ht="20.25" customHeight="1" thickBot="1">
      <c r="A16" s="1641" t="s">
        <v>265</v>
      </c>
      <c r="B16" s="1642"/>
      <c r="C16" s="1642"/>
      <c r="D16" s="1642"/>
      <c r="E16" s="1642"/>
      <c r="F16" s="135"/>
      <c r="G16" s="301">
        <v>9</v>
      </c>
      <c r="H16" s="299" t="s">
        <v>526</v>
      </c>
      <c r="I16" s="216">
        <v>20</v>
      </c>
      <c r="J16" s="299" t="s">
        <v>527</v>
      </c>
      <c r="K16" s="149" t="s">
        <v>598</v>
      </c>
      <c r="L16" s="301">
        <v>15</v>
      </c>
      <c r="M16" s="299" t="s">
        <v>526</v>
      </c>
      <c r="N16" s="216">
        <v>50</v>
      </c>
      <c r="O16" s="299" t="s">
        <v>527</v>
      </c>
      <c r="P16" s="135"/>
      <c r="Q16" s="135"/>
      <c r="R16" s="135"/>
      <c r="S16" s="135"/>
      <c r="T16" s="135"/>
      <c r="U16" s="149"/>
      <c r="V16" s="149"/>
      <c r="W16" s="149"/>
      <c r="X16" s="149"/>
      <c r="Y16" s="1643" t="s">
        <v>528</v>
      </c>
      <c r="Z16" s="1644"/>
      <c r="AA16" s="1645"/>
      <c r="AB16" s="1643">
        <f>IF(様式1!F38="","",様式1!F38)</f>
        <v>15</v>
      </c>
      <c r="AC16" s="1644"/>
      <c r="AD16" s="1644"/>
      <c r="AE16" s="135" t="s">
        <v>529</v>
      </c>
      <c r="AF16" s="135"/>
      <c r="AG16" s="135"/>
      <c r="AH16" s="135"/>
      <c r="AI16" s="135"/>
      <c r="AJ16" s="135"/>
      <c r="AK16" s="136"/>
      <c r="AL16" s="163"/>
      <c r="AM16" s="124"/>
      <c r="AO16" s="157" t="s">
        <v>659</v>
      </c>
    </row>
    <row r="17" spans="1:41" ht="26.25" customHeight="1" thickBot="1">
      <c r="A17" s="1629" t="s">
        <v>618</v>
      </c>
      <c r="B17" s="1630"/>
      <c r="C17" s="1630"/>
      <c r="D17" s="1630"/>
      <c r="E17" s="1631"/>
      <c r="F17" s="1632" t="s">
        <v>1424</v>
      </c>
      <c r="G17" s="1633"/>
      <c r="H17" s="1633"/>
      <c r="I17" s="1633"/>
      <c r="J17" s="1633"/>
      <c r="K17" s="1633"/>
      <c r="L17" s="1633"/>
      <c r="M17" s="1633"/>
      <c r="N17" s="1633"/>
      <c r="O17" s="1633"/>
      <c r="P17" s="1633"/>
      <c r="Q17" s="1633"/>
      <c r="R17" s="1633"/>
      <c r="S17" s="1633"/>
      <c r="T17" s="1633"/>
      <c r="U17" s="1633"/>
      <c r="V17" s="1633"/>
      <c r="W17" s="1633"/>
      <c r="X17" s="1633"/>
      <c r="Y17" s="1633"/>
      <c r="Z17" s="1633"/>
      <c r="AA17" s="1633"/>
      <c r="AB17" s="1633"/>
      <c r="AC17" s="1633"/>
      <c r="AD17" s="1633"/>
      <c r="AE17" s="1633"/>
      <c r="AF17" s="1633"/>
      <c r="AG17" s="1633"/>
      <c r="AH17" s="1633"/>
      <c r="AI17" s="1633"/>
      <c r="AJ17" s="1633"/>
      <c r="AK17" s="1634"/>
      <c r="AL17" s="164"/>
      <c r="AM17" s="124"/>
      <c r="AO17" s="157" t="s">
        <v>660</v>
      </c>
    </row>
    <row r="18" spans="1:41" ht="15" customHeight="1">
      <c r="A18" s="1619" t="s">
        <v>599</v>
      </c>
      <c r="B18" s="1620"/>
      <c r="C18" s="1620"/>
      <c r="D18" s="1620"/>
      <c r="E18" s="1620"/>
      <c r="F18" s="217"/>
      <c r="G18" s="1635" t="s">
        <v>600</v>
      </c>
      <c r="H18" s="1635"/>
      <c r="I18" s="1635"/>
      <c r="J18" s="1635"/>
      <c r="K18" s="1635"/>
      <c r="L18" s="217"/>
      <c r="M18" s="1635" t="s">
        <v>619</v>
      </c>
      <c r="N18" s="1635"/>
      <c r="O18" s="1635"/>
      <c r="P18" s="1635"/>
      <c r="Q18" s="1635"/>
      <c r="R18" s="1635"/>
      <c r="S18" s="1635"/>
      <c r="T18" s="217"/>
      <c r="U18" s="1636" t="s">
        <v>530</v>
      </c>
      <c r="V18" s="1636"/>
      <c r="W18" s="1636"/>
      <c r="X18" s="1636"/>
      <c r="Y18" s="1636"/>
      <c r="Z18" s="1636"/>
      <c r="AA18" s="217"/>
      <c r="AB18" s="1636" t="s">
        <v>622</v>
      </c>
      <c r="AC18" s="1636"/>
      <c r="AD18" s="1636"/>
      <c r="AE18" s="1636"/>
      <c r="AF18" s="1636"/>
      <c r="AG18" s="1636"/>
      <c r="AH18" s="296"/>
      <c r="AI18" s="296"/>
      <c r="AJ18" s="131"/>
      <c r="AK18" s="140"/>
      <c r="AL18" s="163"/>
      <c r="AM18" s="124"/>
      <c r="AO18" s="157" t="s">
        <v>661</v>
      </c>
    </row>
    <row r="19" spans="1:41" ht="15" customHeight="1" thickBot="1">
      <c r="A19" s="1623"/>
      <c r="B19" s="1624"/>
      <c r="C19" s="1624"/>
      <c r="D19" s="1624"/>
      <c r="E19" s="1624"/>
      <c r="F19" s="218"/>
      <c r="G19" s="1637" t="s">
        <v>601</v>
      </c>
      <c r="H19" s="1637"/>
      <c r="I19" s="1637"/>
      <c r="J19" s="1637"/>
      <c r="K19" s="1637"/>
      <c r="L19" s="218"/>
      <c r="M19" s="1638" t="s">
        <v>620</v>
      </c>
      <c r="N19" s="1638"/>
      <c r="O19" s="1638"/>
      <c r="P19" s="1638"/>
      <c r="Q19" s="1638"/>
      <c r="R19" s="1638"/>
      <c r="S19" s="1638"/>
      <c r="T19" s="218"/>
      <c r="U19" s="141" t="s">
        <v>621</v>
      </c>
      <c r="V19" s="141"/>
      <c r="W19" s="142" t="s">
        <v>602</v>
      </c>
      <c r="X19" s="1639"/>
      <c r="Y19" s="1639"/>
      <c r="Z19" s="1639"/>
      <c r="AA19" s="1639"/>
      <c r="AB19" s="1639"/>
      <c r="AC19" s="1639"/>
      <c r="AD19" s="1639"/>
      <c r="AE19" s="1639"/>
      <c r="AF19" s="1639"/>
      <c r="AG19" s="1639"/>
      <c r="AH19" s="142" t="s">
        <v>603</v>
      </c>
      <c r="AI19" s="143"/>
      <c r="AJ19" s="141"/>
      <c r="AK19" s="144"/>
      <c r="AL19" s="163"/>
      <c r="AM19" s="124"/>
      <c r="AO19" s="157" t="s">
        <v>662</v>
      </c>
    </row>
    <row r="20" spans="1:41" ht="35.1" customHeight="1" thickBot="1">
      <c r="A20" s="1614" t="s">
        <v>267</v>
      </c>
      <c r="B20" s="1615"/>
      <c r="C20" s="1615"/>
      <c r="D20" s="1615"/>
      <c r="E20" s="1615"/>
      <c r="F20" s="1616" t="s">
        <v>1411</v>
      </c>
      <c r="G20" s="1617"/>
      <c r="H20" s="1617"/>
      <c r="I20" s="1617"/>
      <c r="J20" s="1617"/>
      <c r="K20" s="1617"/>
      <c r="L20" s="1617"/>
      <c r="M20" s="1617"/>
      <c r="N20" s="1617"/>
      <c r="O20" s="1617"/>
      <c r="P20" s="1617"/>
      <c r="Q20" s="1617"/>
      <c r="R20" s="1617"/>
      <c r="S20" s="1617"/>
      <c r="T20" s="1617"/>
      <c r="U20" s="1617"/>
      <c r="V20" s="1617"/>
      <c r="W20" s="1617"/>
      <c r="X20" s="1617"/>
      <c r="Y20" s="1617"/>
      <c r="Z20" s="1617"/>
      <c r="AA20" s="1617"/>
      <c r="AB20" s="1617"/>
      <c r="AC20" s="1617"/>
      <c r="AD20" s="1617"/>
      <c r="AE20" s="1617"/>
      <c r="AF20" s="1617"/>
      <c r="AG20" s="1617"/>
      <c r="AH20" s="1617"/>
      <c r="AI20" s="1617"/>
      <c r="AJ20" s="1617"/>
      <c r="AK20" s="1618"/>
      <c r="AL20" s="168" t="str">
        <f>LEN(F20)&amp;" 文字(最大200文字)"</f>
        <v>67 文字(最大200文字)</v>
      </c>
      <c r="AM20" s="173" t="s">
        <v>664</v>
      </c>
      <c r="AN20" s="174" t="s">
        <v>665</v>
      </c>
      <c r="AO20" s="157" t="s">
        <v>663</v>
      </c>
    </row>
    <row r="21" spans="1:41" ht="15" customHeight="1">
      <c r="A21" s="1619" t="s">
        <v>268</v>
      </c>
      <c r="B21" s="1620"/>
      <c r="C21" s="1620"/>
      <c r="D21" s="1620"/>
      <c r="E21" s="1620"/>
      <c r="F21" s="1625" t="s">
        <v>531</v>
      </c>
      <c r="G21" s="1625"/>
      <c r="H21" s="1626" t="s">
        <v>1181</v>
      </c>
      <c r="I21" s="1626"/>
      <c r="J21" s="1626"/>
      <c r="K21" s="1626"/>
      <c r="L21" s="1626"/>
      <c r="M21" s="1626"/>
      <c r="N21" s="1626"/>
      <c r="O21" s="1626"/>
      <c r="P21" s="1626"/>
      <c r="Q21" s="1626"/>
      <c r="R21" s="1626"/>
      <c r="S21" s="1626"/>
      <c r="T21" s="1626"/>
      <c r="U21" s="1627" t="s">
        <v>604</v>
      </c>
      <c r="V21" s="1627"/>
      <c r="W21" s="1627"/>
      <c r="X21" s="1627"/>
      <c r="Y21" s="1626" t="s">
        <v>1184</v>
      </c>
      <c r="Z21" s="1626"/>
      <c r="AA21" s="1626"/>
      <c r="AB21" s="1626"/>
      <c r="AC21" s="1626"/>
      <c r="AD21" s="1626"/>
      <c r="AE21" s="1626"/>
      <c r="AF21" s="1626"/>
      <c r="AG21" s="975" t="s">
        <v>46</v>
      </c>
      <c r="AH21" s="976" t="s">
        <v>751</v>
      </c>
      <c r="AI21" s="131" t="s">
        <v>269</v>
      </c>
      <c r="AJ21" s="131"/>
      <c r="AK21" s="140"/>
      <c r="AL21" s="1608" t="str">
        <f>LEN(AN21)&amp;" 文字(最大100文字)"</f>
        <v>113 文字(最大100文字)</v>
      </c>
      <c r="AM21" s="170" t="str">
        <f t="shared" ref="AM21:AM25" si="0">IF(H21="","",IF(AH21="✔",DBCS(CONCATENATE(H21,"　",Y21,"（任意）")),DBCS(CONCATENATE(H21,"　",Y21))))</f>
        <v>コンピュータサービス技能評価試験　ワープロ部門　３級　中央職業能力開発協会（任意）</v>
      </c>
      <c r="AN21" s="1476" t="str">
        <f>SUBSTITUTE(TRIM(CONCATENATE(AM21," ",AM22," ",AM23," ",AM24," ",AM25))," ","、")</f>
        <v>コンピュータサービス技能評価試験　ワープロ部門　３級　中央職業能力開発協会（任意）、コンピュータサービス技能評価試験　表計算部門　３級　中央職業能力開発協会（任意）、コミュニケーション検定　初級　株式会社サーティファイ（任意）</v>
      </c>
      <c r="AO21" s="157" t="s">
        <v>735</v>
      </c>
    </row>
    <row r="22" spans="1:41" ht="15" customHeight="1">
      <c r="A22" s="1621"/>
      <c r="B22" s="1622"/>
      <c r="C22" s="1622"/>
      <c r="D22" s="1622"/>
      <c r="E22" s="1622"/>
      <c r="F22" s="1509" t="s">
        <v>531</v>
      </c>
      <c r="G22" s="1509"/>
      <c r="H22" s="1609" t="s">
        <v>1182</v>
      </c>
      <c r="I22" s="1609"/>
      <c r="J22" s="1609"/>
      <c r="K22" s="1609"/>
      <c r="L22" s="1609"/>
      <c r="M22" s="1609"/>
      <c r="N22" s="1609"/>
      <c r="O22" s="1609"/>
      <c r="P22" s="1609"/>
      <c r="Q22" s="1609"/>
      <c r="R22" s="1609"/>
      <c r="S22" s="1609"/>
      <c r="T22" s="1609"/>
      <c r="U22" s="1610" t="s">
        <v>604</v>
      </c>
      <c r="V22" s="1610"/>
      <c r="W22" s="1610"/>
      <c r="X22" s="1610"/>
      <c r="Y22" s="1609" t="s">
        <v>1184</v>
      </c>
      <c r="Z22" s="1609"/>
      <c r="AA22" s="1609"/>
      <c r="AB22" s="1609"/>
      <c r="AC22" s="1609"/>
      <c r="AD22" s="1609"/>
      <c r="AE22" s="1609"/>
      <c r="AF22" s="1609"/>
      <c r="AG22" s="977" t="s">
        <v>46</v>
      </c>
      <c r="AH22" s="978" t="s">
        <v>751</v>
      </c>
      <c r="AI22" s="124" t="s">
        <v>269</v>
      </c>
      <c r="AJ22" s="124"/>
      <c r="AK22" s="145"/>
      <c r="AL22" s="1608"/>
      <c r="AM22" s="171" t="str">
        <f t="shared" si="0"/>
        <v>コンピュータサービス技能評価試験　表計算部門　３級　中央職業能力開発協会（任意）</v>
      </c>
      <c r="AN22" s="1477"/>
    </row>
    <row r="23" spans="1:41" ht="15" customHeight="1">
      <c r="A23" s="1621"/>
      <c r="B23" s="1622"/>
      <c r="C23" s="1622"/>
      <c r="D23" s="1622"/>
      <c r="E23" s="1622"/>
      <c r="F23" s="1509" t="s">
        <v>531</v>
      </c>
      <c r="G23" s="1509"/>
      <c r="H23" s="1609" t="s">
        <v>1183</v>
      </c>
      <c r="I23" s="1609"/>
      <c r="J23" s="1609"/>
      <c r="K23" s="1609"/>
      <c r="L23" s="1609"/>
      <c r="M23" s="1609"/>
      <c r="N23" s="1609"/>
      <c r="O23" s="1609"/>
      <c r="P23" s="1609"/>
      <c r="Q23" s="1609"/>
      <c r="R23" s="1609"/>
      <c r="S23" s="1609"/>
      <c r="T23" s="1609"/>
      <c r="U23" s="1610" t="s">
        <v>604</v>
      </c>
      <c r="V23" s="1610"/>
      <c r="W23" s="1610"/>
      <c r="X23" s="1610"/>
      <c r="Y23" s="1609" t="s">
        <v>1180</v>
      </c>
      <c r="Z23" s="1609"/>
      <c r="AA23" s="1609"/>
      <c r="AB23" s="1609"/>
      <c r="AC23" s="1609"/>
      <c r="AD23" s="1609"/>
      <c r="AE23" s="1609"/>
      <c r="AF23" s="1609"/>
      <c r="AG23" s="977" t="s">
        <v>46</v>
      </c>
      <c r="AH23" s="978" t="s">
        <v>751</v>
      </c>
      <c r="AI23" s="124" t="s">
        <v>269</v>
      </c>
      <c r="AJ23" s="124"/>
      <c r="AK23" s="145"/>
      <c r="AL23" s="1608"/>
      <c r="AM23" s="171" t="str">
        <f t="shared" si="0"/>
        <v>コミュニケーション検定　初級　株式会社サーティファイ（任意）</v>
      </c>
      <c r="AN23" s="1477"/>
    </row>
    <row r="24" spans="1:41" ht="15" customHeight="1">
      <c r="A24" s="1621"/>
      <c r="B24" s="1622"/>
      <c r="C24" s="1622"/>
      <c r="D24" s="1622"/>
      <c r="E24" s="1622"/>
      <c r="F24" s="1509" t="s">
        <v>531</v>
      </c>
      <c r="G24" s="1509"/>
      <c r="H24" s="1628"/>
      <c r="I24" s="1628"/>
      <c r="J24" s="1628"/>
      <c r="K24" s="1628"/>
      <c r="L24" s="1628"/>
      <c r="M24" s="1628"/>
      <c r="N24" s="1628"/>
      <c r="O24" s="1628"/>
      <c r="P24" s="1628"/>
      <c r="Q24" s="1628"/>
      <c r="R24" s="1628"/>
      <c r="S24" s="1628"/>
      <c r="T24" s="1628"/>
      <c r="U24" s="1498" t="s">
        <v>604</v>
      </c>
      <c r="V24" s="1498"/>
      <c r="W24" s="1498"/>
      <c r="X24" s="1498"/>
      <c r="Y24" s="1628"/>
      <c r="Z24" s="1628"/>
      <c r="AA24" s="1628"/>
      <c r="AB24" s="1628"/>
      <c r="AC24" s="1628"/>
      <c r="AD24" s="1628"/>
      <c r="AE24" s="1628"/>
      <c r="AF24" s="1628"/>
      <c r="AG24" s="292" t="s">
        <v>603</v>
      </c>
      <c r="AH24" s="219"/>
      <c r="AI24" s="124" t="s">
        <v>269</v>
      </c>
      <c r="AJ24" s="124"/>
      <c r="AK24" s="145"/>
      <c r="AL24" s="1608"/>
      <c r="AM24" s="171" t="str">
        <f t="shared" si="0"/>
        <v/>
      </c>
      <c r="AN24" s="1477"/>
    </row>
    <row r="25" spans="1:41" ht="15" customHeight="1" thickBot="1">
      <c r="A25" s="1623"/>
      <c r="B25" s="1624"/>
      <c r="C25" s="1624"/>
      <c r="D25" s="1624"/>
      <c r="E25" s="1624"/>
      <c r="F25" s="1611" t="s">
        <v>531</v>
      </c>
      <c r="G25" s="1611"/>
      <c r="H25" s="1612"/>
      <c r="I25" s="1612"/>
      <c r="J25" s="1612"/>
      <c r="K25" s="1612"/>
      <c r="L25" s="1612"/>
      <c r="M25" s="1612"/>
      <c r="N25" s="1612"/>
      <c r="O25" s="1612"/>
      <c r="P25" s="1612"/>
      <c r="Q25" s="1612"/>
      <c r="R25" s="1612"/>
      <c r="S25" s="1612"/>
      <c r="T25" s="1612"/>
      <c r="U25" s="1613" t="s">
        <v>604</v>
      </c>
      <c r="V25" s="1613"/>
      <c r="W25" s="1613"/>
      <c r="X25" s="1613"/>
      <c r="Y25" s="1612"/>
      <c r="Z25" s="1612"/>
      <c r="AA25" s="1612"/>
      <c r="AB25" s="1612"/>
      <c r="AC25" s="1612"/>
      <c r="AD25" s="1612"/>
      <c r="AE25" s="1612"/>
      <c r="AF25" s="1612"/>
      <c r="AG25" s="295" t="s">
        <v>603</v>
      </c>
      <c r="AH25" s="220"/>
      <c r="AI25" s="141" t="s">
        <v>269</v>
      </c>
      <c r="AJ25" s="141"/>
      <c r="AK25" s="144"/>
      <c r="AL25" s="1608"/>
      <c r="AM25" s="172" t="str">
        <f t="shared" si="0"/>
        <v/>
      </c>
      <c r="AN25" s="1478"/>
    </row>
    <row r="26" spans="1:41" s="387" customFormat="1" ht="22.5" customHeight="1">
      <c r="A26" s="1688" t="s">
        <v>1099</v>
      </c>
      <c r="B26" s="1689"/>
      <c r="C26" s="1689"/>
      <c r="D26" s="1689"/>
      <c r="E26" s="1689"/>
      <c r="F26" s="1689"/>
      <c r="G26" s="1689"/>
      <c r="H26" s="1689"/>
      <c r="I26" s="1689"/>
      <c r="J26" s="1689"/>
      <c r="K26" s="1689"/>
      <c r="L26" s="1689"/>
      <c r="M26" s="1689"/>
      <c r="N26" s="1689"/>
      <c r="O26" s="1689"/>
      <c r="P26" s="1689"/>
      <c r="Q26" s="1689"/>
      <c r="R26" s="1689"/>
      <c r="S26" s="1689"/>
      <c r="T26" s="1689"/>
      <c r="U26" s="1689"/>
      <c r="V26" s="1689"/>
      <c r="W26" s="1689"/>
      <c r="X26" s="1689"/>
      <c r="Y26" s="1689"/>
      <c r="Z26" s="1689"/>
      <c r="AA26" s="1689"/>
      <c r="AB26" s="1689"/>
      <c r="AC26" s="1689"/>
      <c r="AD26" s="1689"/>
      <c r="AE26" s="1689"/>
      <c r="AF26" s="1689"/>
      <c r="AG26" s="1689"/>
      <c r="AH26" s="390"/>
      <c r="AI26" s="422"/>
      <c r="AJ26" s="424"/>
      <c r="AK26" s="393"/>
      <c r="AL26" s="388"/>
      <c r="AO26" s="389"/>
    </row>
    <row r="27" spans="1:41" s="387" customFormat="1" ht="22.5" customHeight="1">
      <c r="A27" s="1686" t="s">
        <v>1100</v>
      </c>
      <c r="B27" s="1687"/>
      <c r="C27" s="1687"/>
      <c r="D27" s="1687"/>
      <c r="E27" s="1687"/>
      <c r="F27" s="1687"/>
      <c r="G27" s="1687"/>
      <c r="H27" s="1687"/>
      <c r="I27" s="1687"/>
      <c r="J27" s="1687"/>
      <c r="K27" s="1687"/>
      <c r="L27" s="1687"/>
      <c r="M27" s="1687"/>
      <c r="N27" s="1687"/>
      <c r="O27" s="1687"/>
      <c r="P27" s="1687"/>
      <c r="Q27" s="1687"/>
      <c r="R27" s="1687"/>
      <c r="S27" s="1687"/>
      <c r="T27" s="1687"/>
      <c r="U27" s="1687"/>
      <c r="V27" s="1687"/>
      <c r="W27" s="1687"/>
      <c r="X27" s="1687"/>
      <c r="Y27" s="1687"/>
      <c r="Z27" s="1687"/>
      <c r="AA27" s="1687"/>
      <c r="AB27" s="1687"/>
      <c r="AC27" s="1687"/>
      <c r="AD27" s="1687"/>
      <c r="AE27" s="1687"/>
      <c r="AF27" s="1687"/>
      <c r="AG27" s="1687"/>
      <c r="AH27" s="391"/>
      <c r="AI27" s="423"/>
      <c r="AJ27" s="425"/>
      <c r="AK27" s="394"/>
      <c r="AL27" s="392"/>
      <c r="AO27" s="389"/>
    </row>
    <row r="28" spans="1:41" s="387" customFormat="1" ht="24" customHeight="1">
      <c r="A28" s="1686" t="s">
        <v>1086</v>
      </c>
      <c r="B28" s="1687"/>
      <c r="C28" s="1687"/>
      <c r="D28" s="1687"/>
      <c r="E28" s="1687"/>
      <c r="F28" s="1687"/>
      <c r="G28" s="1687"/>
      <c r="H28" s="1687"/>
      <c r="I28" s="1687"/>
      <c r="J28" s="1687"/>
      <c r="K28" s="1687"/>
      <c r="L28" s="1687"/>
      <c r="M28" s="1687"/>
      <c r="N28" s="1687"/>
      <c r="O28" s="1687"/>
      <c r="P28" s="1687"/>
      <c r="Q28" s="1687"/>
      <c r="R28" s="1687"/>
      <c r="S28" s="1687"/>
      <c r="T28" s="1687"/>
      <c r="U28" s="1687"/>
      <c r="V28" s="1687"/>
      <c r="W28" s="1687"/>
      <c r="X28" s="1687"/>
      <c r="Y28" s="1687"/>
      <c r="Z28" s="1687"/>
      <c r="AA28" s="1687"/>
      <c r="AB28" s="1687"/>
      <c r="AC28" s="1687"/>
      <c r="AD28" s="1687"/>
      <c r="AE28" s="1687"/>
      <c r="AF28" s="1687"/>
      <c r="AG28" s="1687"/>
      <c r="AH28" s="391"/>
      <c r="AI28" s="423"/>
      <c r="AJ28" s="425"/>
      <c r="AK28" s="394"/>
      <c r="AL28" s="392"/>
      <c r="AO28" s="389"/>
    </row>
    <row r="29" spans="1:41" ht="24" customHeight="1">
      <c r="A29" s="1524" t="s">
        <v>549</v>
      </c>
      <c r="B29" s="1526" t="s">
        <v>605</v>
      </c>
      <c r="C29" s="1527"/>
      <c r="D29" s="1527"/>
      <c r="E29" s="1528"/>
      <c r="F29" s="1529" t="s">
        <v>1425</v>
      </c>
      <c r="G29" s="1530"/>
      <c r="H29" s="1530"/>
      <c r="I29" s="1530"/>
      <c r="J29" s="1530"/>
      <c r="K29" s="1530"/>
      <c r="L29" s="1530"/>
      <c r="M29" s="1530"/>
      <c r="N29" s="1530"/>
      <c r="O29" s="1530"/>
      <c r="P29" s="1530"/>
      <c r="Q29" s="1530"/>
      <c r="R29" s="1530"/>
      <c r="S29" s="1530"/>
      <c r="T29" s="1530"/>
      <c r="U29" s="1530"/>
      <c r="V29" s="1530"/>
      <c r="W29" s="1530"/>
      <c r="X29" s="1530"/>
      <c r="Y29" s="1530"/>
      <c r="Z29" s="1530"/>
      <c r="AA29" s="1530"/>
      <c r="AB29" s="1530"/>
      <c r="AC29" s="1530"/>
      <c r="AD29" s="1530"/>
      <c r="AE29" s="1530"/>
      <c r="AF29" s="1530"/>
      <c r="AG29" s="1530"/>
      <c r="AH29" s="1530"/>
      <c r="AI29" s="1530"/>
      <c r="AJ29" s="1530"/>
      <c r="AK29" s="1531"/>
      <c r="AL29" s="168" t="str">
        <f>LEN(F29)&amp;" 文字(最大250文字)"</f>
        <v>88 文字(最大250文字)</v>
      </c>
      <c r="AM29" s="124"/>
    </row>
    <row r="30" spans="1:41" ht="15" customHeight="1">
      <c r="A30" s="1524"/>
      <c r="B30" s="1532" t="s">
        <v>270</v>
      </c>
      <c r="C30" s="1507"/>
      <c r="D30" s="1507"/>
      <c r="E30" s="1507"/>
      <c r="F30" s="1507"/>
      <c r="G30" s="1507"/>
      <c r="H30" s="1507"/>
      <c r="I30" s="1507"/>
      <c r="J30" s="1533"/>
      <c r="K30" s="1507" t="s">
        <v>532</v>
      </c>
      <c r="L30" s="1507"/>
      <c r="M30" s="1507"/>
      <c r="N30" s="1507"/>
      <c r="O30" s="1507"/>
      <c r="P30" s="1507"/>
      <c r="Q30" s="1507"/>
      <c r="R30" s="1507"/>
      <c r="S30" s="1507"/>
      <c r="T30" s="1507"/>
      <c r="U30" s="1507"/>
      <c r="V30" s="1507"/>
      <c r="W30" s="1507"/>
      <c r="X30" s="1507"/>
      <c r="Y30" s="1507"/>
      <c r="Z30" s="1507"/>
      <c r="AA30" s="1507"/>
      <c r="AB30" s="1507"/>
      <c r="AC30" s="1507"/>
      <c r="AD30" s="1507"/>
      <c r="AE30" s="1507"/>
      <c r="AF30" s="1507"/>
      <c r="AG30" s="1507"/>
      <c r="AH30" s="1507"/>
      <c r="AI30" s="1534" t="s">
        <v>265</v>
      </c>
      <c r="AJ30" s="1534"/>
      <c r="AK30" s="1535"/>
      <c r="AL30" s="160"/>
      <c r="AM30" s="124"/>
    </row>
    <row r="31" spans="1:41" ht="21.95" customHeight="1">
      <c r="A31" s="1524"/>
      <c r="B31" s="1432" t="s">
        <v>533</v>
      </c>
      <c r="C31" s="1432" t="s">
        <v>643</v>
      </c>
      <c r="D31" s="1465" t="s">
        <v>1426</v>
      </c>
      <c r="E31" s="1466"/>
      <c r="F31" s="1466"/>
      <c r="G31" s="1466"/>
      <c r="H31" s="1466"/>
      <c r="I31" s="1466"/>
      <c r="J31" s="1467"/>
      <c r="K31" s="1445" t="s">
        <v>1442</v>
      </c>
      <c r="L31" s="1445"/>
      <c r="M31" s="1445"/>
      <c r="N31" s="1445"/>
      <c r="O31" s="1445"/>
      <c r="P31" s="1445"/>
      <c r="Q31" s="1445"/>
      <c r="R31" s="1445"/>
      <c r="S31" s="1445"/>
      <c r="T31" s="1445"/>
      <c r="U31" s="1445"/>
      <c r="V31" s="1445"/>
      <c r="W31" s="1445"/>
      <c r="X31" s="1445"/>
      <c r="Y31" s="1445"/>
      <c r="Z31" s="1445"/>
      <c r="AA31" s="1445"/>
      <c r="AB31" s="1445"/>
      <c r="AC31" s="1445"/>
      <c r="AD31" s="1445"/>
      <c r="AE31" s="1445"/>
      <c r="AF31" s="1445"/>
      <c r="AG31" s="1445"/>
      <c r="AH31" s="1446"/>
      <c r="AI31" s="1447">
        <v>5</v>
      </c>
      <c r="AJ31" s="1447"/>
      <c r="AK31" s="1448"/>
      <c r="AL31" s="165"/>
      <c r="AM31" s="124"/>
    </row>
    <row r="32" spans="1:41" ht="21.95" customHeight="1">
      <c r="A32" s="1524"/>
      <c r="B32" s="1433"/>
      <c r="C32" s="1433"/>
      <c r="D32" s="1468" t="s">
        <v>1427</v>
      </c>
      <c r="E32" s="1469"/>
      <c r="F32" s="1469"/>
      <c r="G32" s="1469"/>
      <c r="H32" s="1469"/>
      <c r="I32" s="1469"/>
      <c r="J32" s="1470"/>
      <c r="K32" s="1452" t="s">
        <v>1443</v>
      </c>
      <c r="L32" s="1452"/>
      <c r="M32" s="1452"/>
      <c r="N32" s="1452"/>
      <c r="O32" s="1452"/>
      <c r="P32" s="1452"/>
      <c r="Q32" s="1452"/>
      <c r="R32" s="1452"/>
      <c r="S32" s="1452"/>
      <c r="T32" s="1452"/>
      <c r="U32" s="1452"/>
      <c r="V32" s="1452"/>
      <c r="W32" s="1452"/>
      <c r="X32" s="1452"/>
      <c r="Y32" s="1452"/>
      <c r="Z32" s="1452"/>
      <c r="AA32" s="1452"/>
      <c r="AB32" s="1452"/>
      <c r="AC32" s="1452"/>
      <c r="AD32" s="1452"/>
      <c r="AE32" s="1452"/>
      <c r="AF32" s="1452"/>
      <c r="AG32" s="1452"/>
      <c r="AH32" s="1453"/>
      <c r="AI32" s="1454">
        <v>21</v>
      </c>
      <c r="AJ32" s="1454"/>
      <c r="AK32" s="1455"/>
      <c r="AL32" s="165"/>
      <c r="AM32" s="124"/>
    </row>
    <row r="33" spans="1:39" ht="21.95" customHeight="1">
      <c r="A33" s="1524"/>
      <c r="B33" s="1433"/>
      <c r="C33" s="1433"/>
      <c r="D33" s="1468" t="s">
        <v>1428</v>
      </c>
      <c r="E33" s="1469"/>
      <c r="F33" s="1469"/>
      <c r="G33" s="1469"/>
      <c r="H33" s="1469"/>
      <c r="I33" s="1469"/>
      <c r="J33" s="1470"/>
      <c r="K33" s="1452" t="s">
        <v>1444</v>
      </c>
      <c r="L33" s="1452"/>
      <c r="M33" s="1452"/>
      <c r="N33" s="1452"/>
      <c r="O33" s="1452"/>
      <c r="P33" s="1452"/>
      <c r="Q33" s="1452"/>
      <c r="R33" s="1452"/>
      <c r="S33" s="1452"/>
      <c r="T33" s="1452"/>
      <c r="U33" s="1452"/>
      <c r="V33" s="1452"/>
      <c r="W33" s="1452"/>
      <c r="X33" s="1452"/>
      <c r="Y33" s="1452"/>
      <c r="Z33" s="1452"/>
      <c r="AA33" s="1452"/>
      <c r="AB33" s="1452"/>
      <c r="AC33" s="1452"/>
      <c r="AD33" s="1452"/>
      <c r="AE33" s="1452"/>
      <c r="AF33" s="1452"/>
      <c r="AG33" s="1452"/>
      <c r="AH33" s="1453"/>
      <c r="AI33" s="1454">
        <v>3</v>
      </c>
      <c r="AJ33" s="1454"/>
      <c r="AK33" s="1455"/>
      <c r="AL33" s="165"/>
      <c r="AM33" s="124"/>
    </row>
    <row r="34" spans="1:39" ht="21.95" customHeight="1">
      <c r="A34" s="1524"/>
      <c r="B34" s="1433"/>
      <c r="C34" s="1433"/>
      <c r="D34" s="1468" t="s">
        <v>1429</v>
      </c>
      <c r="E34" s="1469"/>
      <c r="F34" s="1469"/>
      <c r="G34" s="1469"/>
      <c r="H34" s="1469"/>
      <c r="I34" s="1469"/>
      <c r="J34" s="1470"/>
      <c r="K34" s="1453" t="s">
        <v>1445</v>
      </c>
      <c r="L34" s="1471"/>
      <c r="M34" s="1471"/>
      <c r="N34" s="1471"/>
      <c r="O34" s="1471"/>
      <c r="P34" s="1471"/>
      <c r="Q34" s="1471"/>
      <c r="R34" s="1471"/>
      <c r="S34" s="1471"/>
      <c r="T34" s="1471"/>
      <c r="U34" s="1471"/>
      <c r="V34" s="1471"/>
      <c r="W34" s="1471"/>
      <c r="X34" s="1471"/>
      <c r="Y34" s="1471"/>
      <c r="Z34" s="1471"/>
      <c r="AA34" s="1471"/>
      <c r="AB34" s="1471"/>
      <c r="AC34" s="1471"/>
      <c r="AD34" s="1471"/>
      <c r="AE34" s="1471"/>
      <c r="AF34" s="1471"/>
      <c r="AG34" s="1471"/>
      <c r="AH34" s="1472"/>
      <c r="AI34" s="1473">
        <v>4</v>
      </c>
      <c r="AJ34" s="1474"/>
      <c r="AK34" s="1475"/>
      <c r="AL34" s="165"/>
      <c r="AM34" s="124"/>
    </row>
    <row r="35" spans="1:39" ht="21.95" customHeight="1">
      <c r="A35" s="1524"/>
      <c r="B35" s="1433"/>
      <c r="C35" s="1433"/>
      <c r="D35" s="1468" t="s">
        <v>1430</v>
      </c>
      <c r="E35" s="1469"/>
      <c r="F35" s="1469"/>
      <c r="G35" s="1469"/>
      <c r="H35" s="1469"/>
      <c r="I35" s="1469"/>
      <c r="J35" s="1470"/>
      <c r="K35" s="1452" t="s">
        <v>1446</v>
      </c>
      <c r="L35" s="1452"/>
      <c r="M35" s="1452"/>
      <c r="N35" s="1452"/>
      <c r="O35" s="1452"/>
      <c r="P35" s="1452"/>
      <c r="Q35" s="1452"/>
      <c r="R35" s="1452"/>
      <c r="S35" s="1452"/>
      <c r="T35" s="1452"/>
      <c r="U35" s="1452"/>
      <c r="V35" s="1452"/>
      <c r="W35" s="1452"/>
      <c r="X35" s="1452"/>
      <c r="Y35" s="1452"/>
      <c r="Z35" s="1452"/>
      <c r="AA35" s="1452"/>
      <c r="AB35" s="1452"/>
      <c r="AC35" s="1452"/>
      <c r="AD35" s="1452"/>
      <c r="AE35" s="1452"/>
      <c r="AF35" s="1452"/>
      <c r="AG35" s="1452"/>
      <c r="AH35" s="1453"/>
      <c r="AI35" s="1454">
        <v>20</v>
      </c>
      <c r="AJ35" s="1454"/>
      <c r="AK35" s="1455"/>
      <c r="AL35" s="165"/>
      <c r="AM35" s="124"/>
    </row>
    <row r="36" spans="1:39" ht="21.95" customHeight="1">
      <c r="A36" s="1524"/>
      <c r="B36" s="1433"/>
      <c r="C36" s="1433"/>
      <c r="D36" s="1459"/>
      <c r="E36" s="1460"/>
      <c r="F36" s="1460"/>
      <c r="G36" s="1460"/>
      <c r="H36" s="1460"/>
      <c r="I36" s="1460"/>
      <c r="J36" s="1461"/>
      <c r="K36" s="1428"/>
      <c r="L36" s="1428"/>
      <c r="M36" s="1428"/>
      <c r="N36" s="1428"/>
      <c r="O36" s="1428"/>
      <c r="P36" s="1428"/>
      <c r="Q36" s="1428"/>
      <c r="R36" s="1428"/>
      <c r="S36" s="1428"/>
      <c r="T36" s="1428"/>
      <c r="U36" s="1428"/>
      <c r="V36" s="1428"/>
      <c r="W36" s="1428"/>
      <c r="X36" s="1428"/>
      <c r="Y36" s="1428"/>
      <c r="Z36" s="1428"/>
      <c r="AA36" s="1428"/>
      <c r="AB36" s="1428"/>
      <c r="AC36" s="1428"/>
      <c r="AD36" s="1428"/>
      <c r="AE36" s="1428"/>
      <c r="AF36" s="1428"/>
      <c r="AG36" s="1428"/>
      <c r="AH36" s="1429"/>
      <c r="AI36" s="1430"/>
      <c r="AJ36" s="1430"/>
      <c r="AK36" s="1431"/>
      <c r="AL36" s="165"/>
      <c r="AM36" s="124"/>
    </row>
    <row r="37" spans="1:39" ht="21.95" customHeight="1">
      <c r="A37" s="1524"/>
      <c r="B37" s="1433"/>
      <c r="C37" s="1433"/>
      <c r="D37" s="1459"/>
      <c r="E37" s="1460"/>
      <c r="F37" s="1460"/>
      <c r="G37" s="1460"/>
      <c r="H37" s="1460"/>
      <c r="I37" s="1460"/>
      <c r="J37" s="1461"/>
      <c r="K37" s="1428"/>
      <c r="L37" s="1428"/>
      <c r="M37" s="1428"/>
      <c r="N37" s="1428"/>
      <c r="O37" s="1428"/>
      <c r="P37" s="1428"/>
      <c r="Q37" s="1428"/>
      <c r="R37" s="1428"/>
      <c r="S37" s="1428"/>
      <c r="T37" s="1428"/>
      <c r="U37" s="1428"/>
      <c r="V37" s="1428"/>
      <c r="W37" s="1428"/>
      <c r="X37" s="1428"/>
      <c r="Y37" s="1428"/>
      <c r="Z37" s="1428"/>
      <c r="AA37" s="1428"/>
      <c r="AB37" s="1428"/>
      <c r="AC37" s="1428"/>
      <c r="AD37" s="1428"/>
      <c r="AE37" s="1428"/>
      <c r="AF37" s="1428"/>
      <c r="AG37" s="1428"/>
      <c r="AH37" s="1429"/>
      <c r="AI37" s="1430"/>
      <c r="AJ37" s="1430"/>
      <c r="AK37" s="1431"/>
      <c r="AL37" s="165"/>
      <c r="AM37" s="124"/>
    </row>
    <row r="38" spans="1:39" ht="21.95" customHeight="1">
      <c r="A38" s="1524"/>
      <c r="B38" s="1433"/>
      <c r="C38" s="1433"/>
      <c r="D38" s="1456"/>
      <c r="E38" s="1457"/>
      <c r="F38" s="1457"/>
      <c r="G38" s="1457"/>
      <c r="H38" s="1457"/>
      <c r="I38" s="1457"/>
      <c r="J38" s="1458"/>
      <c r="K38" s="1424"/>
      <c r="L38" s="1424"/>
      <c r="M38" s="1424"/>
      <c r="N38" s="1424"/>
      <c r="O38" s="1424"/>
      <c r="P38" s="1424"/>
      <c r="Q38" s="1424"/>
      <c r="R38" s="1424"/>
      <c r="S38" s="1424"/>
      <c r="T38" s="1424"/>
      <c r="U38" s="1424"/>
      <c r="V38" s="1424"/>
      <c r="W38" s="1424"/>
      <c r="X38" s="1424"/>
      <c r="Y38" s="1424"/>
      <c r="Z38" s="1424"/>
      <c r="AA38" s="1424"/>
      <c r="AB38" s="1424"/>
      <c r="AC38" s="1424"/>
      <c r="AD38" s="1424"/>
      <c r="AE38" s="1424"/>
      <c r="AF38" s="1424"/>
      <c r="AG38" s="1424"/>
      <c r="AH38" s="1425"/>
      <c r="AI38" s="1426"/>
      <c r="AJ38" s="1426"/>
      <c r="AK38" s="1427"/>
      <c r="AL38" s="165"/>
      <c r="AM38" s="124"/>
    </row>
    <row r="39" spans="1:39" ht="21.95" customHeight="1">
      <c r="A39" s="1524"/>
      <c r="B39" s="1433"/>
      <c r="C39" s="1432" t="s">
        <v>809</v>
      </c>
      <c r="D39" s="1466" t="s">
        <v>1431</v>
      </c>
      <c r="E39" s="1466"/>
      <c r="F39" s="1466"/>
      <c r="G39" s="1466"/>
      <c r="H39" s="1466"/>
      <c r="I39" s="1466"/>
      <c r="J39" s="1467"/>
      <c r="K39" s="1445" t="s">
        <v>1447</v>
      </c>
      <c r="L39" s="1445"/>
      <c r="M39" s="1445"/>
      <c r="N39" s="1445"/>
      <c r="O39" s="1445"/>
      <c r="P39" s="1445"/>
      <c r="Q39" s="1445"/>
      <c r="R39" s="1445"/>
      <c r="S39" s="1445"/>
      <c r="T39" s="1445"/>
      <c r="U39" s="1445"/>
      <c r="V39" s="1445"/>
      <c r="W39" s="1445"/>
      <c r="X39" s="1445"/>
      <c r="Y39" s="1445"/>
      <c r="Z39" s="1445"/>
      <c r="AA39" s="1445"/>
      <c r="AB39" s="1445"/>
      <c r="AC39" s="1445"/>
      <c r="AD39" s="1445"/>
      <c r="AE39" s="1445"/>
      <c r="AF39" s="1445"/>
      <c r="AG39" s="1445"/>
      <c r="AH39" s="1446"/>
      <c r="AI39" s="1447">
        <v>6</v>
      </c>
      <c r="AJ39" s="1447"/>
      <c r="AK39" s="1448"/>
      <c r="AL39" s="165"/>
      <c r="AM39" s="124"/>
    </row>
    <row r="40" spans="1:39" ht="21.95" customHeight="1">
      <c r="A40" s="1524"/>
      <c r="B40" s="1433"/>
      <c r="C40" s="1433"/>
      <c r="D40" s="1469" t="s">
        <v>1432</v>
      </c>
      <c r="E40" s="1469"/>
      <c r="F40" s="1469"/>
      <c r="G40" s="1469"/>
      <c r="H40" s="1469"/>
      <c r="I40" s="1469"/>
      <c r="J40" s="1470"/>
      <c r="K40" s="1452" t="s">
        <v>1448</v>
      </c>
      <c r="L40" s="1452"/>
      <c r="M40" s="1452"/>
      <c r="N40" s="1452"/>
      <c r="O40" s="1452"/>
      <c r="P40" s="1452"/>
      <c r="Q40" s="1452"/>
      <c r="R40" s="1452"/>
      <c r="S40" s="1452"/>
      <c r="T40" s="1452"/>
      <c r="U40" s="1452"/>
      <c r="V40" s="1452"/>
      <c r="W40" s="1452"/>
      <c r="X40" s="1452"/>
      <c r="Y40" s="1452"/>
      <c r="Z40" s="1452"/>
      <c r="AA40" s="1452"/>
      <c r="AB40" s="1452"/>
      <c r="AC40" s="1452"/>
      <c r="AD40" s="1452"/>
      <c r="AE40" s="1452"/>
      <c r="AF40" s="1452"/>
      <c r="AG40" s="1452"/>
      <c r="AH40" s="1453"/>
      <c r="AI40" s="1454">
        <v>6</v>
      </c>
      <c r="AJ40" s="1454"/>
      <c r="AK40" s="1455"/>
      <c r="AL40" s="165"/>
      <c r="AM40" s="124"/>
    </row>
    <row r="41" spans="1:39" ht="21.95" customHeight="1">
      <c r="A41" s="1524"/>
      <c r="B41" s="1433"/>
      <c r="C41" s="1433"/>
      <c r="D41" s="1462"/>
      <c r="E41" s="1463"/>
      <c r="F41" s="1463"/>
      <c r="G41" s="1463"/>
      <c r="H41" s="1463"/>
      <c r="I41" s="1463"/>
      <c r="J41" s="1464"/>
      <c r="K41" s="1424"/>
      <c r="L41" s="1424"/>
      <c r="M41" s="1424"/>
      <c r="N41" s="1424"/>
      <c r="O41" s="1424"/>
      <c r="P41" s="1424"/>
      <c r="Q41" s="1424"/>
      <c r="R41" s="1424"/>
      <c r="S41" s="1424"/>
      <c r="T41" s="1424"/>
      <c r="U41" s="1424"/>
      <c r="V41" s="1424"/>
      <c r="W41" s="1424"/>
      <c r="X41" s="1424"/>
      <c r="Y41" s="1424"/>
      <c r="Z41" s="1424"/>
      <c r="AA41" s="1424"/>
      <c r="AB41" s="1424"/>
      <c r="AC41" s="1424"/>
      <c r="AD41" s="1424"/>
      <c r="AE41" s="1424"/>
      <c r="AF41" s="1424"/>
      <c r="AG41" s="1424"/>
      <c r="AH41" s="1425"/>
      <c r="AI41" s="1426"/>
      <c r="AJ41" s="1426"/>
      <c r="AK41" s="1427"/>
      <c r="AL41" s="165"/>
      <c r="AM41" s="124"/>
    </row>
    <row r="42" spans="1:39" ht="21.95" customHeight="1">
      <c r="A42" s="1524"/>
      <c r="B42" s="1433"/>
      <c r="C42" s="1433"/>
      <c r="D42" s="1462"/>
      <c r="E42" s="1463"/>
      <c r="F42" s="1463"/>
      <c r="G42" s="1463"/>
      <c r="H42" s="1463"/>
      <c r="I42" s="1463"/>
      <c r="J42" s="1464"/>
      <c r="K42" s="1424"/>
      <c r="L42" s="1424"/>
      <c r="M42" s="1424"/>
      <c r="N42" s="1424"/>
      <c r="O42" s="1424"/>
      <c r="P42" s="1424"/>
      <c r="Q42" s="1424"/>
      <c r="R42" s="1424"/>
      <c r="S42" s="1424"/>
      <c r="T42" s="1424"/>
      <c r="U42" s="1424"/>
      <c r="V42" s="1424"/>
      <c r="W42" s="1424"/>
      <c r="X42" s="1424"/>
      <c r="Y42" s="1424"/>
      <c r="Z42" s="1424"/>
      <c r="AA42" s="1424"/>
      <c r="AB42" s="1424"/>
      <c r="AC42" s="1424"/>
      <c r="AD42" s="1424"/>
      <c r="AE42" s="1424"/>
      <c r="AF42" s="1424"/>
      <c r="AG42" s="1424"/>
      <c r="AH42" s="1425"/>
      <c r="AI42" s="1426"/>
      <c r="AJ42" s="1426"/>
      <c r="AK42" s="1427"/>
      <c r="AL42" s="165"/>
      <c r="AM42" s="124"/>
    </row>
    <row r="43" spans="1:39" ht="21.95" customHeight="1">
      <c r="A43" s="1524"/>
      <c r="B43" s="1433"/>
      <c r="C43" s="1434"/>
      <c r="D43" s="1456"/>
      <c r="E43" s="1457"/>
      <c r="F43" s="1457"/>
      <c r="G43" s="1457"/>
      <c r="H43" s="1457"/>
      <c r="I43" s="1457"/>
      <c r="J43" s="1458"/>
      <c r="K43" s="1424"/>
      <c r="L43" s="1424"/>
      <c r="M43" s="1424"/>
      <c r="N43" s="1424"/>
      <c r="O43" s="1424"/>
      <c r="P43" s="1424"/>
      <c r="Q43" s="1424"/>
      <c r="R43" s="1424"/>
      <c r="S43" s="1424"/>
      <c r="T43" s="1424"/>
      <c r="U43" s="1424"/>
      <c r="V43" s="1424"/>
      <c r="W43" s="1424"/>
      <c r="X43" s="1424"/>
      <c r="Y43" s="1424"/>
      <c r="Z43" s="1424"/>
      <c r="AA43" s="1424"/>
      <c r="AB43" s="1424"/>
      <c r="AC43" s="1424"/>
      <c r="AD43" s="1424"/>
      <c r="AE43" s="1424"/>
      <c r="AF43" s="1424"/>
      <c r="AG43" s="1424"/>
      <c r="AH43" s="1425"/>
      <c r="AI43" s="1426"/>
      <c r="AJ43" s="1426"/>
      <c r="AK43" s="1427"/>
      <c r="AL43" s="165"/>
      <c r="AM43" s="124"/>
    </row>
    <row r="44" spans="1:39" ht="21.95" customHeight="1">
      <c r="A44" s="1524"/>
      <c r="B44" s="1433"/>
      <c r="C44" s="1432" t="s">
        <v>534</v>
      </c>
      <c r="D44" s="1466" t="s">
        <v>1433</v>
      </c>
      <c r="E44" s="1466"/>
      <c r="F44" s="1466"/>
      <c r="G44" s="1466"/>
      <c r="H44" s="1466"/>
      <c r="I44" s="1466"/>
      <c r="J44" s="1467"/>
      <c r="K44" s="1445" t="s">
        <v>1449</v>
      </c>
      <c r="L44" s="1445"/>
      <c r="M44" s="1445"/>
      <c r="N44" s="1445"/>
      <c r="O44" s="1445"/>
      <c r="P44" s="1445"/>
      <c r="Q44" s="1445"/>
      <c r="R44" s="1445"/>
      <c r="S44" s="1445"/>
      <c r="T44" s="1445"/>
      <c r="U44" s="1445"/>
      <c r="V44" s="1445"/>
      <c r="W44" s="1445"/>
      <c r="X44" s="1445"/>
      <c r="Y44" s="1445"/>
      <c r="Z44" s="1445"/>
      <c r="AA44" s="1445"/>
      <c r="AB44" s="1445"/>
      <c r="AC44" s="1445"/>
      <c r="AD44" s="1445"/>
      <c r="AE44" s="1445"/>
      <c r="AF44" s="1445"/>
      <c r="AG44" s="1445"/>
      <c r="AH44" s="1446"/>
      <c r="AI44" s="1447">
        <v>3</v>
      </c>
      <c r="AJ44" s="1447"/>
      <c r="AK44" s="1448"/>
      <c r="AL44" s="165"/>
      <c r="AM44" s="124"/>
    </row>
    <row r="45" spans="1:39" ht="21.95" customHeight="1">
      <c r="A45" s="1524"/>
      <c r="B45" s="1433"/>
      <c r="C45" s="1433"/>
      <c r="D45" s="1469" t="s">
        <v>1434</v>
      </c>
      <c r="E45" s="1469"/>
      <c r="F45" s="1469"/>
      <c r="G45" s="1469"/>
      <c r="H45" s="1469"/>
      <c r="I45" s="1469"/>
      <c r="J45" s="1470"/>
      <c r="K45" s="1598" t="s">
        <v>1450</v>
      </c>
      <c r="L45" s="1598"/>
      <c r="M45" s="1598"/>
      <c r="N45" s="1598"/>
      <c r="O45" s="1598"/>
      <c r="P45" s="1598"/>
      <c r="Q45" s="1598"/>
      <c r="R45" s="1598"/>
      <c r="S45" s="1598"/>
      <c r="T45" s="1598"/>
      <c r="U45" s="1598"/>
      <c r="V45" s="1598"/>
      <c r="W45" s="1598"/>
      <c r="X45" s="1598"/>
      <c r="Y45" s="1598"/>
      <c r="Z45" s="1598"/>
      <c r="AA45" s="1598"/>
      <c r="AB45" s="1598"/>
      <c r="AC45" s="1598"/>
      <c r="AD45" s="1598"/>
      <c r="AE45" s="1598"/>
      <c r="AF45" s="1598"/>
      <c r="AG45" s="1598"/>
      <c r="AH45" s="1599"/>
      <c r="AI45" s="1454">
        <v>6</v>
      </c>
      <c r="AJ45" s="1454"/>
      <c r="AK45" s="1455"/>
      <c r="AL45" s="165"/>
      <c r="AM45" s="124"/>
    </row>
    <row r="46" spans="1:39" ht="21.95" customHeight="1">
      <c r="A46" s="1524"/>
      <c r="B46" s="1433"/>
      <c r="C46" s="1433"/>
      <c r="D46" s="1468" t="s">
        <v>1435</v>
      </c>
      <c r="E46" s="1469"/>
      <c r="F46" s="1469"/>
      <c r="G46" s="1469"/>
      <c r="H46" s="1469"/>
      <c r="I46" s="1469"/>
      <c r="J46" s="1470"/>
      <c r="K46" s="1599" t="s">
        <v>1451</v>
      </c>
      <c r="L46" s="1600"/>
      <c r="M46" s="1600"/>
      <c r="N46" s="1600"/>
      <c r="O46" s="1600"/>
      <c r="P46" s="1600"/>
      <c r="Q46" s="1600"/>
      <c r="R46" s="1600"/>
      <c r="S46" s="1600"/>
      <c r="T46" s="1600"/>
      <c r="U46" s="1600"/>
      <c r="V46" s="1600"/>
      <c r="W46" s="1600"/>
      <c r="X46" s="1600"/>
      <c r="Y46" s="1600"/>
      <c r="Z46" s="1600"/>
      <c r="AA46" s="1600"/>
      <c r="AB46" s="1600"/>
      <c r="AC46" s="1600"/>
      <c r="AD46" s="1600"/>
      <c r="AE46" s="1600"/>
      <c r="AF46" s="1600"/>
      <c r="AG46" s="1600"/>
      <c r="AH46" s="1601"/>
      <c r="AI46" s="1473">
        <v>6</v>
      </c>
      <c r="AJ46" s="1474"/>
      <c r="AK46" s="1475"/>
      <c r="AL46" s="165"/>
      <c r="AM46" s="124"/>
    </row>
    <row r="47" spans="1:39" ht="21.95" customHeight="1">
      <c r="A47" s="1524"/>
      <c r="B47" s="1433"/>
      <c r="C47" s="1433"/>
      <c r="D47" s="1468" t="s">
        <v>1436</v>
      </c>
      <c r="E47" s="1469"/>
      <c r="F47" s="1469"/>
      <c r="G47" s="1469"/>
      <c r="H47" s="1469"/>
      <c r="I47" s="1469"/>
      <c r="J47" s="1470"/>
      <c r="K47" s="1599" t="s">
        <v>1452</v>
      </c>
      <c r="L47" s="1600"/>
      <c r="M47" s="1600"/>
      <c r="N47" s="1600"/>
      <c r="O47" s="1600"/>
      <c r="P47" s="1600"/>
      <c r="Q47" s="1600"/>
      <c r="R47" s="1600"/>
      <c r="S47" s="1600"/>
      <c r="T47" s="1600"/>
      <c r="U47" s="1600"/>
      <c r="V47" s="1600"/>
      <c r="W47" s="1600"/>
      <c r="X47" s="1600"/>
      <c r="Y47" s="1600"/>
      <c r="Z47" s="1600"/>
      <c r="AA47" s="1600"/>
      <c r="AB47" s="1600"/>
      <c r="AC47" s="1600"/>
      <c r="AD47" s="1600"/>
      <c r="AE47" s="1600"/>
      <c r="AF47" s="1600"/>
      <c r="AG47" s="1600"/>
      <c r="AH47" s="1601"/>
      <c r="AI47" s="1473">
        <v>6</v>
      </c>
      <c r="AJ47" s="1474"/>
      <c r="AK47" s="1475"/>
      <c r="AL47" s="165"/>
      <c r="AM47" s="124"/>
    </row>
    <row r="48" spans="1:39" ht="21.95" customHeight="1">
      <c r="A48" s="1524"/>
      <c r="B48" s="1433"/>
      <c r="C48" s="1434"/>
      <c r="D48" s="1602" t="s">
        <v>1437</v>
      </c>
      <c r="E48" s="1602"/>
      <c r="F48" s="1602"/>
      <c r="G48" s="1602"/>
      <c r="H48" s="1602"/>
      <c r="I48" s="1602"/>
      <c r="J48" s="1603"/>
      <c r="K48" s="1604" t="s">
        <v>1453</v>
      </c>
      <c r="L48" s="1604"/>
      <c r="M48" s="1604"/>
      <c r="N48" s="1604"/>
      <c r="O48" s="1604"/>
      <c r="P48" s="1604"/>
      <c r="Q48" s="1604"/>
      <c r="R48" s="1604"/>
      <c r="S48" s="1604"/>
      <c r="T48" s="1604"/>
      <c r="U48" s="1604"/>
      <c r="V48" s="1604"/>
      <c r="W48" s="1604"/>
      <c r="X48" s="1604"/>
      <c r="Y48" s="1604"/>
      <c r="Z48" s="1604"/>
      <c r="AA48" s="1604"/>
      <c r="AB48" s="1604"/>
      <c r="AC48" s="1604"/>
      <c r="AD48" s="1604"/>
      <c r="AE48" s="1604"/>
      <c r="AF48" s="1604"/>
      <c r="AG48" s="1604"/>
      <c r="AH48" s="1605"/>
      <c r="AI48" s="1606">
        <v>3</v>
      </c>
      <c r="AJ48" s="1606"/>
      <c r="AK48" s="1607"/>
      <c r="AL48" s="165"/>
      <c r="AM48" s="124"/>
    </row>
    <row r="49" spans="1:39" ht="21.95" customHeight="1">
      <c r="A49" s="1524"/>
      <c r="B49" s="1433"/>
      <c r="C49" s="1432" t="s">
        <v>535</v>
      </c>
      <c r="D49" s="1466" t="s">
        <v>1438</v>
      </c>
      <c r="E49" s="1466"/>
      <c r="F49" s="1466"/>
      <c r="G49" s="1466"/>
      <c r="H49" s="1466"/>
      <c r="I49" s="1466"/>
      <c r="J49" s="1467"/>
      <c r="K49" s="1445" t="s">
        <v>1454</v>
      </c>
      <c r="L49" s="1445"/>
      <c r="M49" s="1445"/>
      <c r="N49" s="1445"/>
      <c r="O49" s="1445"/>
      <c r="P49" s="1445"/>
      <c r="Q49" s="1445"/>
      <c r="R49" s="1445"/>
      <c r="S49" s="1445"/>
      <c r="T49" s="1445"/>
      <c r="U49" s="1445"/>
      <c r="V49" s="1445"/>
      <c r="W49" s="1445"/>
      <c r="X49" s="1445"/>
      <c r="Y49" s="1445"/>
      <c r="Z49" s="1445"/>
      <c r="AA49" s="1445"/>
      <c r="AB49" s="1445"/>
      <c r="AC49" s="1445"/>
      <c r="AD49" s="1445"/>
      <c r="AE49" s="1445"/>
      <c r="AF49" s="1445"/>
      <c r="AG49" s="1445"/>
      <c r="AH49" s="1446"/>
      <c r="AI49" s="1447">
        <v>1</v>
      </c>
      <c r="AJ49" s="1447"/>
      <c r="AK49" s="1448"/>
      <c r="AL49" s="165"/>
      <c r="AM49" s="124"/>
    </row>
    <row r="50" spans="1:39" ht="21.95" customHeight="1">
      <c r="A50" s="1524"/>
      <c r="B50" s="1433"/>
      <c r="C50" s="1433"/>
      <c r="D50" s="1469" t="s">
        <v>1439</v>
      </c>
      <c r="E50" s="1469"/>
      <c r="F50" s="1469"/>
      <c r="G50" s="1469"/>
      <c r="H50" s="1469"/>
      <c r="I50" s="1469"/>
      <c r="J50" s="1470"/>
      <c r="K50" s="1452" t="s">
        <v>1455</v>
      </c>
      <c r="L50" s="1452"/>
      <c r="M50" s="1452"/>
      <c r="N50" s="1452"/>
      <c r="O50" s="1452"/>
      <c r="P50" s="1452"/>
      <c r="Q50" s="1452"/>
      <c r="R50" s="1452"/>
      <c r="S50" s="1452"/>
      <c r="T50" s="1452"/>
      <c r="U50" s="1452"/>
      <c r="V50" s="1452"/>
      <c r="W50" s="1452"/>
      <c r="X50" s="1452"/>
      <c r="Y50" s="1452"/>
      <c r="Z50" s="1452"/>
      <c r="AA50" s="1452"/>
      <c r="AB50" s="1452"/>
      <c r="AC50" s="1452"/>
      <c r="AD50" s="1452"/>
      <c r="AE50" s="1452"/>
      <c r="AF50" s="1452"/>
      <c r="AG50" s="1452"/>
      <c r="AH50" s="1453"/>
      <c r="AI50" s="1454">
        <v>6</v>
      </c>
      <c r="AJ50" s="1454"/>
      <c r="AK50" s="1455"/>
      <c r="AL50" s="165"/>
      <c r="AM50" s="124"/>
    </row>
    <row r="51" spans="1:39" ht="21.95" customHeight="1">
      <c r="A51" s="1524"/>
      <c r="B51" s="1433"/>
      <c r="C51" s="1433"/>
      <c r="D51" s="1469" t="s">
        <v>1440</v>
      </c>
      <c r="E51" s="1469"/>
      <c r="F51" s="1469"/>
      <c r="G51" s="1469"/>
      <c r="H51" s="1469"/>
      <c r="I51" s="1469"/>
      <c r="J51" s="1470"/>
      <c r="K51" s="1452" t="s">
        <v>1456</v>
      </c>
      <c r="L51" s="1452"/>
      <c r="M51" s="1452"/>
      <c r="N51" s="1452"/>
      <c r="O51" s="1452"/>
      <c r="P51" s="1452"/>
      <c r="Q51" s="1452"/>
      <c r="R51" s="1452"/>
      <c r="S51" s="1452"/>
      <c r="T51" s="1452"/>
      <c r="U51" s="1452"/>
      <c r="V51" s="1452"/>
      <c r="W51" s="1452"/>
      <c r="X51" s="1452"/>
      <c r="Y51" s="1452"/>
      <c r="Z51" s="1452"/>
      <c r="AA51" s="1452"/>
      <c r="AB51" s="1452"/>
      <c r="AC51" s="1452"/>
      <c r="AD51" s="1452"/>
      <c r="AE51" s="1452"/>
      <c r="AF51" s="1452"/>
      <c r="AG51" s="1452"/>
      <c r="AH51" s="1453"/>
      <c r="AI51" s="1454">
        <v>6</v>
      </c>
      <c r="AJ51" s="1454"/>
      <c r="AK51" s="1455"/>
      <c r="AL51" s="165"/>
      <c r="AM51" s="124"/>
    </row>
    <row r="52" spans="1:39" ht="21.95" customHeight="1">
      <c r="A52" s="1524"/>
      <c r="B52" s="1434"/>
      <c r="C52" s="1434"/>
      <c r="D52" s="1602" t="s">
        <v>1441</v>
      </c>
      <c r="E52" s="1602"/>
      <c r="F52" s="1602"/>
      <c r="G52" s="1602"/>
      <c r="H52" s="1602"/>
      <c r="I52" s="1602"/>
      <c r="J52" s="1603"/>
      <c r="K52" s="1604" t="s">
        <v>1457</v>
      </c>
      <c r="L52" s="1604"/>
      <c r="M52" s="1604"/>
      <c r="N52" s="1604"/>
      <c r="O52" s="1604"/>
      <c r="P52" s="1604"/>
      <c r="Q52" s="1604"/>
      <c r="R52" s="1604"/>
      <c r="S52" s="1604"/>
      <c r="T52" s="1604"/>
      <c r="U52" s="1604"/>
      <c r="V52" s="1604"/>
      <c r="W52" s="1604"/>
      <c r="X52" s="1604"/>
      <c r="Y52" s="1604"/>
      <c r="Z52" s="1604"/>
      <c r="AA52" s="1604"/>
      <c r="AB52" s="1604"/>
      <c r="AC52" s="1604"/>
      <c r="AD52" s="1604"/>
      <c r="AE52" s="1604"/>
      <c r="AF52" s="1604"/>
      <c r="AG52" s="1604"/>
      <c r="AH52" s="1605"/>
      <c r="AI52" s="1606">
        <v>3</v>
      </c>
      <c r="AJ52" s="1606"/>
      <c r="AK52" s="1607"/>
      <c r="AL52" s="165"/>
      <c r="AM52" s="124"/>
    </row>
    <row r="53" spans="1:39" ht="20.100000000000001" customHeight="1">
      <c r="A53" s="1524"/>
      <c r="B53" s="1432" t="s">
        <v>536</v>
      </c>
      <c r="C53" s="1441" t="s">
        <v>1458</v>
      </c>
      <c r="D53" s="1442"/>
      <c r="E53" s="1443"/>
      <c r="F53" s="1443"/>
      <c r="G53" s="1443"/>
      <c r="H53" s="1443"/>
      <c r="I53" s="1443"/>
      <c r="J53" s="1444"/>
      <c r="K53" s="1445" t="s">
        <v>1459</v>
      </c>
      <c r="L53" s="1445"/>
      <c r="M53" s="1445"/>
      <c r="N53" s="1445"/>
      <c r="O53" s="1445"/>
      <c r="P53" s="1445"/>
      <c r="Q53" s="1445"/>
      <c r="R53" s="1445"/>
      <c r="S53" s="1445"/>
      <c r="T53" s="1445"/>
      <c r="U53" s="1445"/>
      <c r="V53" s="1445"/>
      <c r="W53" s="1445"/>
      <c r="X53" s="1445"/>
      <c r="Y53" s="1445"/>
      <c r="Z53" s="1445"/>
      <c r="AA53" s="1445"/>
      <c r="AB53" s="1445"/>
      <c r="AC53" s="1445"/>
      <c r="AD53" s="1445"/>
      <c r="AE53" s="1445"/>
      <c r="AF53" s="1445"/>
      <c r="AG53" s="1445"/>
      <c r="AH53" s="1446"/>
      <c r="AI53" s="1447">
        <v>15</v>
      </c>
      <c r="AJ53" s="1447"/>
      <c r="AK53" s="1448"/>
      <c r="AL53" s="165"/>
      <c r="AM53" s="124"/>
    </row>
    <row r="54" spans="1:39" ht="20.100000000000001" customHeight="1">
      <c r="A54" s="1524"/>
      <c r="B54" s="1433"/>
      <c r="C54" s="1449" t="s">
        <v>1460</v>
      </c>
      <c r="D54" s="1450"/>
      <c r="E54" s="1450"/>
      <c r="F54" s="1450"/>
      <c r="G54" s="1450"/>
      <c r="H54" s="1450"/>
      <c r="I54" s="1450"/>
      <c r="J54" s="1451"/>
      <c r="K54" s="1452" t="s">
        <v>1461</v>
      </c>
      <c r="L54" s="1452"/>
      <c r="M54" s="1452"/>
      <c r="N54" s="1452"/>
      <c r="O54" s="1452"/>
      <c r="P54" s="1452"/>
      <c r="Q54" s="1452"/>
      <c r="R54" s="1452"/>
      <c r="S54" s="1452"/>
      <c r="T54" s="1452"/>
      <c r="U54" s="1452"/>
      <c r="V54" s="1452"/>
      <c r="W54" s="1452"/>
      <c r="X54" s="1452"/>
      <c r="Y54" s="1452"/>
      <c r="Z54" s="1452"/>
      <c r="AA54" s="1452"/>
      <c r="AB54" s="1452"/>
      <c r="AC54" s="1452"/>
      <c r="AD54" s="1452"/>
      <c r="AE54" s="1452"/>
      <c r="AF54" s="1452"/>
      <c r="AG54" s="1452"/>
      <c r="AH54" s="1453"/>
      <c r="AI54" s="1454">
        <v>3</v>
      </c>
      <c r="AJ54" s="1454"/>
      <c r="AK54" s="1455"/>
      <c r="AL54" s="165"/>
      <c r="AM54" s="124"/>
    </row>
    <row r="55" spans="1:39" ht="20.100000000000001" customHeight="1">
      <c r="A55" s="1524"/>
      <c r="B55" s="1433"/>
      <c r="C55" s="1449" t="s">
        <v>1462</v>
      </c>
      <c r="D55" s="1450"/>
      <c r="E55" s="1450"/>
      <c r="F55" s="1450"/>
      <c r="G55" s="1450"/>
      <c r="H55" s="1450"/>
      <c r="I55" s="1450"/>
      <c r="J55" s="1451"/>
      <c r="K55" s="1452" t="s">
        <v>1463</v>
      </c>
      <c r="L55" s="1452"/>
      <c r="M55" s="1452"/>
      <c r="N55" s="1452"/>
      <c r="O55" s="1452"/>
      <c r="P55" s="1452"/>
      <c r="Q55" s="1452"/>
      <c r="R55" s="1452"/>
      <c r="S55" s="1452"/>
      <c r="T55" s="1452"/>
      <c r="U55" s="1452"/>
      <c r="V55" s="1452"/>
      <c r="W55" s="1452"/>
      <c r="X55" s="1452"/>
      <c r="Y55" s="1452"/>
      <c r="Z55" s="1452"/>
      <c r="AA55" s="1452"/>
      <c r="AB55" s="1452"/>
      <c r="AC55" s="1452"/>
      <c r="AD55" s="1452"/>
      <c r="AE55" s="1452"/>
      <c r="AF55" s="1452"/>
      <c r="AG55" s="1452"/>
      <c r="AH55" s="1453"/>
      <c r="AI55" s="1454">
        <v>6</v>
      </c>
      <c r="AJ55" s="1454"/>
      <c r="AK55" s="1455"/>
      <c r="AL55" s="165"/>
      <c r="AM55" s="124"/>
    </row>
    <row r="56" spans="1:39" ht="20.100000000000001" customHeight="1">
      <c r="A56" s="1524"/>
      <c r="B56" s="1433"/>
      <c r="C56" s="1449" t="s">
        <v>1464</v>
      </c>
      <c r="D56" s="1450"/>
      <c r="E56" s="1450"/>
      <c r="F56" s="1450"/>
      <c r="G56" s="1450"/>
      <c r="H56" s="1450"/>
      <c r="I56" s="1450"/>
      <c r="J56" s="1451"/>
      <c r="K56" s="1452" t="s">
        <v>1465</v>
      </c>
      <c r="L56" s="1452"/>
      <c r="M56" s="1452"/>
      <c r="N56" s="1452"/>
      <c r="O56" s="1452"/>
      <c r="P56" s="1452"/>
      <c r="Q56" s="1452"/>
      <c r="R56" s="1452"/>
      <c r="S56" s="1452"/>
      <c r="T56" s="1452"/>
      <c r="U56" s="1452"/>
      <c r="V56" s="1452"/>
      <c r="W56" s="1452"/>
      <c r="X56" s="1452"/>
      <c r="Y56" s="1452"/>
      <c r="Z56" s="1452"/>
      <c r="AA56" s="1452"/>
      <c r="AB56" s="1452"/>
      <c r="AC56" s="1452"/>
      <c r="AD56" s="1452"/>
      <c r="AE56" s="1452"/>
      <c r="AF56" s="1452"/>
      <c r="AG56" s="1452"/>
      <c r="AH56" s="1453"/>
      <c r="AI56" s="1454">
        <v>6</v>
      </c>
      <c r="AJ56" s="1454"/>
      <c r="AK56" s="1455"/>
      <c r="AL56" s="165"/>
      <c r="AM56" s="124"/>
    </row>
    <row r="57" spans="1:39" ht="21.95" customHeight="1">
      <c r="A57" s="1524"/>
      <c r="B57" s="1433"/>
      <c r="C57" s="1435"/>
      <c r="D57" s="1436"/>
      <c r="E57" s="1436"/>
      <c r="F57" s="1436"/>
      <c r="G57" s="1436"/>
      <c r="H57" s="1436"/>
      <c r="I57" s="1436"/>
      <c r="J57" s="1437"/>
      <c r="K57" s="1428"/>
      <c r="L57" s="1428"/>
      <c r="M57" s="1428"/>
      <c r="N57" s="1428"/>
      <c r="O57" s="1428"/>
      <c r="P57" s="1428"/>
      <c r="Q57" s="1428"/>
      <c r="R57" s="1428"/>
      <c r="S57" s="1428"/>
      <c r="T57" s="1428"/>
      <c r="U57" s="1428"/>
      <c r="V57" s="1428"/>
      <c r="W57" s="1428"/>
      <c r="X57" s="1428"/>
      <c r="Y57" s="1428"/>
      <c r="Z57" s="1428"/>
      <c r="AA57" s="1428"/>
      <c r="AB57" s="1428"/>
      <c r="AC57" s="1428"/>
      <c r="AD57" s="1428"/>
      <c r="AE57" s="1428"/>
      <c r="AF57" s="1428"/>
      <c r="AG57" s="1428"/>
      <c r="AH57" s="1429"/>
      <c r="AI57" s="1430"/>
      <c r="AJ57" s="1430"/>
      <c r="AK57" s="1431"/>
      <c r="AL57" s="165"/>
      <c r="AM57" s="124"/>
    </row>
    <row r="58" spans="1:39" ht="21.95" customHeight="1">
      <c r="A58" s="1524"/>
      <c r="B58" s="1433"/>
      <c r="C58" s="1435"/>
      <c r="D58" s="1436"/>
      <c r="E58" s="1436"/>
      <c r="F58" s="1436"/>
      <c r="G58" s="1436"/>
      <c r="H58" s="1436"/>
      <c r="I58" s="1436"/>
      <c r="J58" s="1437"/>
      <c r="K58" s="1428"/>
      <c r="L58" s="1428"/>
      <c r="M58" s="1428"/>
      <c r="N58" s="1428"/>
      <c r="O58" s="1428"/>
      <c r="P58" s="1428"/>
      <c r="Q58" s="1428"/>
      <c r="R58" s="1428"/>
      <c r="S58" s="1428"/>
      <c r="T58" s="1428"/>
      <c r="U58" s="1428"/>
      <c r="V58" s="1428"/>
      <c r="W58" s="1428"/>
      <c r="X58" s="1428"/>
      <c r="Y58" s="1428"/>
      <c r="Z58" s="1428"/>
      <c r="AA58" s="1428"/>
      <c r="AB58" s="1428"/>
      <c r="AC58" s="1428"/>
      <c r="AD58" s="1428"/>
      <c r="AE58" s="1428"/>
      <c r="AF58" s="1428"/>
      <c r="AG58" s="1428"/>
      <c r="AH58" s="1429"/>
      <c r="AI58" s="1430"/>
      <c r="AJ58" s="1430"/>
      <c r="AK58" s="1431"/>
      <c r="AL58" s="165"/>
      <c r="AM58" s="124"/>
    </row>
    <row r="59" spans="1:39" ht="21.95" customHeight="1">
      <c r="A59" s="1524"/>
      <c r="B59" s="1434"/>
      <c r="C59" s="1438"/>
      <c r="D59" s="1439"/>
      <c r="E59" s="1439"/>
      <c r="F59" s="1439"/>
      <c r="G59" s="1439"/>
      <c r="H59" s="1439"/>
      <c r="I59" s="1439"/>
      <c r="J59" s="1440"/>
      <c r="K59" s="1424"/>
      <c r="L59" s="1424"/>
      <c r="M59" s="1424"/>
      <c r="N59" s="1424"/>
      <c r="O59" s="1424"/>
      <c r="P59" s="1424"/>
      <c r="Q59" s="1424"/>
      <c r="R59" s="1424"/>
      <c r="S59" s="1424"/>
      <c r="T59" s="1424"/>
      <c r="U59" s="1424"/>
      <c r="V59" s="1424"/>
      <c r="W59" s="1424"/>
      <c r="X59" s="1424"/>
      <c r="Y59" s="1424"/>
      <c r="Z59" s="1424"/>
      <c r="AA59" s="1424"/>
      <c r="AB59" s="1424"/>
      <c r="AC59" s="1424"/>
      <c r="AD59" s="1424"/>
      <c r="AE59" s="1424"/>
      <c r="AF59" s="1424"/>
      <c r="AG59" s="1424"/>
      <c r="AH59" s="1425"/>
      <c r="AI59" s="1426"/>
      <c r="AJ59" s="1426"/>
      <c r="AK59" s="1427"/>
      <c r="AL59" s="165"/>
      <c r="AM59" s="124"/>
    </row>
    <row r="60" spans="1:39" ht="20.100000000000001" customHeight="1">
      <c r="A60" s="1524"/>
      <c r="B60" s="1432" t="s">
        <v>537</v>
      </c>
      <c r="C60" s="1441" t="s">
        <v>1466</v>
      </c>
      <c r="D60" s="1443"/>
      <c r="E60" s="1443"/>
      <c r="F60" s="1443"/>
      <c r="G60" s="1443"/>
      <c r="H60" s="1443"/>
      <c r="I60" s="1443"/>
      <c r="J60" s="1444"/>
      <c r="K60" s="1445" t="s">
        <v>1467</v>
      </c>
      <c r="L60" s="1445"/>
      <c r="M60" s="1445"/>
      <c r="N60" s="1445"/>
      <c r="O60" s="1445"/>
      <c r="P60" s="1445"/>
      <c r="Q60" s="1445"/>
      <c r="R60" s="1445"/>
      <c r="S60" s="1445"/>
      <c r="T60" s="1445"/>
      <c r="U60" s="1445"/>
      <c r="V60" s="1445"/>
      <c r="W60" s="1445"/>
      <c r="X60" s="1445"/>
      <c r="Y60" s="1445"/>
      <c r="Z60" s="1445"/>
      <c r="AA60" s="1445"/>
      <c r="AB60" s="1445"/>
      <c r="AC60" s="1445"/>
      <c r="AD60" s="1445"/>
      <c r="AE60" s="1445"/>
      <c r="AF60" s="1445"/>
      <c r="AG60" s="1445"/>
      <c r="AH60" s="1446"/>
      <c r="AI60" s="1447">
        <v>30</v>
      </c>
      <c r="AJ60" s="1447"/>
      <c r="AK60" s="1448"/>
      <c r="AL60" s="165"/>
      <c r="AM60" s="124"/>
    </row>
    <row r="61" spans="1:39" ht="20.100000000000001" customHeight="1">
      <c r="A61" s="1524"/>
      <c r="B61" s="1433"/>
      <c r="C61" s="1449" t="s">
        <v>1468</v>
      </c>
      <c r="D61" s="1450"/>
      <c r="E61" s="1450"/>
      <c r="F61" s="1450"/>
      <c r="G61" s="1450"/>
      <c r="H61" s="1450"/>
      <c r="I61" s="1450"/>
      <c r="J61" s="1451"/>
      <c r="K61" s="1452" t="s">
        <v>1469</v>
      </c>
      <c r="L61" s="1452"/>
      <c r="M61" s="1452"/>
      <c r="N61" s="1452"/>
      <c r="O61" s="1452"/>
      <c r="P61" s="1452"/>
      <c r="Q61" s="1452"/>
      <c r="R61" s="1452"/>
      <c r="S61" s="1452"/>
      <c r="T61" s="1452"/>
      <c r="U61" s="1452"/>
      <c r="V61" s="1452"/>
      <c r="W61" s="1452"/>
      <c r="X61" s="1452"/>
      <c r="Y61" s="1452"/>
      <c r="Z61" s="1452"/>
      <c r="AA61" s="1452"/>
      <c r="AB61" s="1452"/>
      <c r="AC61" s="1452"/>
      <c r="AD61" s="1452"/>
      <c r="AE61" s="1452"/>
      <c r="AF61" s="1452"/>
      <c r="AG61" s="1452"/>
      <c r="AH61" s="1453"/>
      <c r="AI61" s="1454">
        <v>30</v>
      </c>
      <c r="AJ61" s="1454"/>
      <c r="AK61" s="1455"/>
      <c r="AL61" s="165"/>
      <c r="AM61" s="124"/>
    </row>
    <row r="62" spans="1:39" ht="20.100000000000001" customHeight="1">
      <c r="A62" s="1524"/>
      <c r="B62" s="1433"/>
      <c r="C62" s="1449" t="s">
        <v>1470</v>
      </c>
      <c r="D62" s="1450"/>
      <c r="E62" s="1450"/>
      <c r="F62" s="1450"/>
      <c r="G62" s="1450"/>
      <c r="H62" s="1450"/>
      <c r="I62" s="1450"/>
      <c r="J62" s="1451"/>
      <c r="K62" s="1452" t="s">
        <v>1471</v>
      </c>
      <c r="L62" s="1452"/>
      <c r="M62" s="1452"/>
      <c r="N62" s="1452"/>
      <c r="O62" s="1452"/>
      <c r="P62" s="1452"/>
      <c r="Q62" s="1452"/>
      <c r="R62" s="1452"/>
      <c r="S62" s="1452"/>
      <c r="T62" s="1452"/>
      <c r="U62" s="1452"/>
      <c r="V62" s="1452"/>
      <c r="W62" s="1452"/>
      <c r="X62" s="1452"/>
      <c r="Y62" s="1452"/>
      <c r="Z62" s="1452"/>
      <c r="AA62" s="1452"/>
      <c r="AB62" s="1452"/>
      <c r="AC62" s="1452"/>
      <c r="AD62" s="1452"/>
      <c r="AE62" s="1452"/>
      <c r="AF62" s="1452"/>
      <c r="AG62" s="1452"/>
      <c r="AH62" s="1453"/>
      <c r="AI62" s="1454">
        <v>36</v>
      </c>
      <c r="AJ62" s="1454"/>
      <c r="AK62" s="1455"/>
      <c r="AL62" s="165"/>
      <c r="AM62" s="124"/>
    </row>
    <row r="63" spans="1:39" ht="20.100000000000001" customHeight="1">
      <c r="A63" s="1524"/>
      <c r="B63" s="1433"/>
      <c r="C63" s="1449" t="s">
        <v>1472</v>
      </c>
      <c r="D63" s="1450"/>
      <c r="E63" s="1450"/>
      <c r="F63" s="1450"/>
      <c r="G63" s="1450"/>
      <c r="H63" s="1450"/>
      <c r="I63" s="1450"/>
      <c r="J63" s="1451"/>
      <c r="K63" s="1452" t="s">
        <v>1473</v>
      </c>
      <c r="L63" s="1452"/>
      <c r="M63" s="1452"/>
      <c r="N63" s="1452"/>
      <c r="O63" s="1452"/>
      <c r="P63" s="1452"/>
      <c r="Q63" s="1452"/>
      <c r="R63" s="1452"/>
      <c r="S63" s="1452"/>
      <c r="T63" s="1452"/>
      <c r="U63" s="1452"/>
      <c r="V63" s="1452"/>
      <c r="W63" s="1452"/>
      <c r="X63" s="1452"/>
      <c r="Y63" s="1452"/>
      <c r="Z63" s="1452"/>
      <c r="AA63" s="1452"/>
      <c r="AB63" s="1452"/>
      <c r="AC63" s="1452"/>
      <c r="AD63" s="1452"/>
      <c r="AE63" s="1452"/>
      <c r="AF63" s="1452"/>
      <c r="AG63" s="1452"/>
      <c r="AH63" s="1453"/>
      <c r="AI63" s="1454">
        <v>24</v>
      </c>
      <c r="AJ63" s="1454"/>
      <c r="AK63" s="1455"/>
      <c r="AL63" s="165"/>
      <c r="AM63" s="124"/>
    </row>
    <row r="64" spans="1:39" ht="20.100000000000001" customHeight="1">
      <c r="A64" s="1524"/>
      <c r="B64" s="1433"/>
      <c r="C64" s="1449" t="s">
        <v>1474</v>
      </c>
      <c r="D64" s="1450"/>
      <c r="E64" s="1450"/>
      <c r="F64" s="1450"/>
      <c r="G64" s="1450"/>
      <c r="H64" s="1450"/>
      <c r="I64" s="1450"/>
      <c r="J64" s="1451"/>
      <c r="K64" s="1452" t="s">
        <v>1475</v>
      </c>
      <c r="L64" s="1452"/>
      <c r="M64" s="1452"/>
      <c r="N64" s="1452"/>
      <c r="O64" s="1452"/>
      <c r="P64" s="1452"/>
      <c r="Q64" s="1452"/>
      <c r="R64" s="1452"/>
      <c r="S64" s="1452"/>
      <c r="T64" s="1452"/>
      <c r="U64" s="1452"/>
      <c r="V64" s="1452"/>
      <c r="W64" s="1452"/>
      <c r="X64" s="1452"/>
      <c r="Y64" s="1452"/>
      <c r="Z64" s="1452"/>
      <c r="AA64" s="1452"/>
      <c r="AB64" s="1452"/>
      <c r="AC64" s="1452"/>
      <c r="AD64" s="1452"/>
      <c r="AE64" s="1452"/>
      <c r="AF64" s="1452"/>
      <c r="AG64" s="1452"/>
      <c r="AH64" s="1453"/>
      <c r="AI64" s="1454">
        <v>36</v>
      </c>
      <c r="AJ64" s="1454"/>
      <c r="AK64" s="1455"/>
      <c r="AL64" s="165"/>
      <c r="AM64" s="124"/>
    </row>
    <row r="65" spans="1:39" ht="20.100000000000001" customHeight="1">
      <c r="A65" s="1524"/>
      <c r="B65" s="1434"/>
      <c r="C65" s="1449" t="s">
        <v>1476</v>
      </c>
      <c r="D65" s="1450"/>
      <c r="E65" s="1450"/>
      <c r="F65" s="1450"/>
      <c r="G65" s="1450"/>
      <c r="H65" s="1450"/>
      <c r="I65" s="1450"/>
      <c r="J65" s="1451"/>
      <c r="K65" s="1452" t="s">
        <v>1477</v>
      </c>
      <c r="L65" s="1452"/>
      <c r="M65" s="1452"/>
      <c r="N65" s="1452"/>
      <c r="O65" s="1452"/>
      <c r="P65" s="1452"/>
      <c r="Q65" s="1452"/>
      <c r="R65" s="1452"/>
      <c r="S65" s="1452"/>
      <c r="T65" s="1452"/>
      <c r="U65" s="1452"/>
      <c r="V65" s="1452"/>
      <c r="W65" s="1452"/>
      <c r="X65" s="1452"/>
      <c r="Y65" s="1452"/>
      <c r="Z65" s="1452"/>
      <c r="AA65" s="1452"/>
      <c r="AB65" s="1452"/>
      <c r="AC65" s="1452"/>
      <c r="AD65" s="1452"/>
      <c r="AE65" s="1452"/>
      <c r="AF65" s="1452"/>
      <c r="AG65" s="1452"/>
      <c r="AH65" s="1453"/>
      <c r="AI65" s="1454">
        <v>12</v>
      </c>
      <c r="AJ65" s="1454"/>
      <c r="AK65" s="1455"/>
      <c r="AL65" s="165"/>
      <c r="AM65" s="124"/>
    </row>
    <row r="66" spans="1:39" ht="18" customHeight="1">
      <c r="A66" s="1524"/>
      <c r="B66" s="1591" t="s">
        <v>273</v>
      </c>
      <c r="C66" s="1592"/>
      <c r="D66" s="1593"/>
      <c r="E66" s="1592"/>
      <c r="F66" s="1592"/>
      <c r="G66" s="1592"/>
      <c r="H66" s="1592"/>
      <c r="I66" s="1592"/>
      <c r="J66" s="1594"/>
      <c r="K66" s="221" t="s">
        <v>751</v>
      </c>
      <c r="L66" s="1595" t="s">
        <v>606</v>
      </c>
      <c r="M66" s="1596"/>
      <c r="N66" s="1596"/>
      <c r="O66" s="1596"/>
      <c r="P66" s="221"/>
      <c r="Q66" s="1591" t="s">
        <v>538</v>
      </c>
      <c r="R66" s="1592"/>
      <c r="S66" s="1592"/>
      <c r="T66" s="1592"/>
      <c r="U66" s="1597" t="s">
        <v>607</v>
      </c>
      <c r="V66" s="1597"/>
      <c r="W66" s="1597"/>
      <c r="X66" s="1597"/>
      <c r="Y66" s="1597"/>
      <c r="Z66" s="1597"/>
      <c r="AA66" s="1597"/>
      <c r="AB66" s="1597"/>
      <c r="AC66" s="1597"/>
      <c r="AD66" s="1597"/>
      <c r="AE66" s="1597"/>
      <c r="AF66" s="1597"/>
      <c r="AG66" s="1597"/>
      <c r="AH66" s="1597"/>
      <c r="AI66" s="1569"/>
      <c r="AJ66" s="1569"/>
      <c r="AK66" s="1570"/>
      <c r="AL66" s="165"/>
      <c r="AM66" s="124"/>
    </row>
    <row r="67" spans="1:39" ht="18" customHeight="1">
      <c r="A67" s="1524"/>
      <c r="B67" s="1547" t="s">
        <v>539</v>
      </c>
      <c r="C67" s="1496"/>
      <c r="D67" s="1496"/>
      <c r="E67" s="1496"/>
      <c r="F67" s="1496"/>
      <c r="G67" s="1496"/>
      <c r="H67" s="1496"/>
      <c r="I67" s="1496"/>
      <c r="J67" s="1497"/>
      <c r="K67" s="1572" t="s">
        <v>1478</v>
      </c>
      <c r="L67" s="1573"/>
      <c r="M67" s="1574"/>
      <c r="N67" s="1575" t="s">
        <v>1479</v>
      </c>
      <c r="O67" s="1576"/>
      <c r="P67" s="1576"/>
      <c r="Q67" s="1576"/>
      <c r="R67" s="1576"/>
      <c r="S67" s="1576"/>
      <c r="T67" s="1576"/>
      <c r="U67" s="1576"/>
      <c r="V67" s="1576"/>
      <c r="W67" s="1576"/>
      <c r="X67" s="1576"/>
      <c r="Y67" s="1576"/>
      <c r="Z67" s="1576"/>
      <c r="AA67" s="1576"/>
      <c r="AB67" s="1576"/>
      <c r="AC67" s="1576"/>
      <c r="AD67" s="1576"/>
      <c r="AE67" s="1576"/>
      <c r="AF67" s="1577"/>
      <c r="AG67" s="1578"/>
      <c r="AH67" s="1579"/>
      <c r="AI67" s="1580">
        <v>6</v>
      </c>
      <c r="AJ67" s="1580"/>
      <c r="AK67" s="1581"/>
      <c r="AL67" s="165"/>
      <c r="AM67" s="124"/>
    </row>
    <row r="68" spans="1:39" ht="18" customHeight="1">
      <c r="A68" s="1524"/>
      <c r="B68" s="1571"/>
      <c r="C68" s="1498"/>
      <c r="D68" s="1498"/>
      <c r="E68" s="1498"/>
      <c r="F68" s="1498"/>
      <c r="G68" s="1498"/>
      <c r="H68" s="1498"/>
      <c r="I68" s="1498"/>
      <c r="J68" s="1499"/>
      <c r="K68" s="1557" t="s">
        <v>1186</v>
      </c>
      <c r="L68" s="1558"/>
      <c r="M68" s="1559"/>
      <c r="N68" s="1560" t="s">
        <v>1480</v>
      </c>
      <c r="O68" s="1561"/>
      <c r="P68" s="1561"/>
      <c r="Q68" s="1561"/>
      <c r="R68" s="1561"/>
      <c r="S68" s="1561"/>
      <c r="T68" s="1561"/>
      <c r="U68" s="1561"/>
      <c r="V68" s="1561"/>
      <c r="W68" s="1561"/>
      <c r="X68" s="1561"/>
      <c r="Y68" s="1561"/>
      <c r="Z68" s="1561"/>
      <c r="AA68" s="1561"/>
      <c r="AB68" s="1561"/>
      <c r="AC68" s="1561"/>
      <c r="AD68" s="1561"/>
      <c r="AE68" s="1561"/>
      <c r="AF68" s="1562"/>
      <c r="AG68" s="1563"/>
      <c r="AH68" s="1564"/>
      <c r="AI68" s="1426">
        <v>6</v>
      </c>
      <c r="AJ68" s="1426"/>
      <c r="AK68" s="1427"/>
      <c r="AL68" s="165"/>
      <c r="AM68" s="124"/>
    </row>
    <row r="69" spans="1:39" ht="18" customHeight="1">
      <c r="A69" s="1524"/>
      <c r="B69" s="1571"/>
      <c r="C69" s="1498"/>
      <c r="D69" s="1498"/>
      <c r="E69" s="1498"/>
      <c r="F69" s="1498"/>
      <c r="G69" s="1498"/>
      <c r="H69" s="1498"/>
      <c r="I69" s="1498"/>
      <c r="J69" s="1499"/>
      <c r="K69" s="1565"/>
      <c r="L69" s="1563"/>
      <c r="M69" s="1566"/>
      <c r="N69" s="1567"/>
      <c r="O69" s="1568"/>
      <c r="P69" s="1568"/>
      <c r="Q69" s="1568"/>
      <c r="R69" s="1568"/>
      <c r="S69" s="1568"/>
      <c r="T69" s="1568"/>
      <c r="U69" s="1568"/>
      <c r="V69" s="1568"/>
      <c r="W69" s="1568"/>
      <c r="X69" s="1568"/>
      <c r="Y69" s="1568"/>
      <c r="Z69" s="1568"/>
      <c r="AA69" s="1568"/>
      <c r="AB69" s="1568"/>
      <c r="AC69" s="1568"/>
      <c r="AD69" s="1568"/>
      <c r="AE69" s="1568"/>
      <c r="AF69" s="1562"/>
      <c r="AG69" s="1563"/>
      <c r="AH69" s="1564"/>
      <c r="AI69" s="1426"/>
      <c r="AJ69" s="1426"/>
      <c r="AK69" s="1427"/>
      <c r="AL69" s="165"/>
      <c r="AM69" s="124"/>
    </row>
    <row r="70" spans="1:39" ht="18" customHeight="1">
      <c r="A70" s="1524"/>
      <c r="B70" s="1571"/>
      <c r="C70" s="1498"/>
      <c r="D70" s="1498"/>
      <c r="E70" s="1498"/>
      <c r="F70" s="1498"/>
      <c r="G70" s="1498"/>
      <c r="H70" s="1498"/>
      <c r="I70" s="1498"/>
      <c r="J70" s="1499"/>
      <c r="K70" s="979"/>
      <c r="L70" s="980"/>
      <c r="M70" s="981"/>
      <c r="N70" s="982"/>
      <c r="O70" s="983"/>
      <c r="P70" s="983"/>
      <c r="Q70" s="983"/>
      <c r="R70" s="983"/>
      <c r="S70" s="983"/>
      <c r="T70" s="983"/>
      <c r="U70" s="983"/>
      <c r="V70" s="983"/>
      <c r="W70" s="983"/>
      <c r="X70" s="983"/>
      <c r="Y70" s="983"/>
      <c r="Z70" s="983"/>
      <c r="AA70" s="983"/>
      <c r="AB70" s="983"/>
      <c r="AC70" s="983"/>
      <c r="AD70" s="983"/>
      <c r="AE70" s="983"/>
      <c r="AF70" s="984"/>
      <c r="AG70" s="980"/>
      <c r="AH70" s="985"/>
      <c r="AI70" s="1426"/>
      <c r="AJ70" s="1426"/>
      <c r="AK70" s="1427"/>
      <c r="AL70" s="165"/>
      <c r="AM70" s="124"/>
    </row>
    <row r="71" spans="1:39" ht="18" customHeight="1">
      <c r="A71" s="1524"/>
      <c r="B71" s="1571"/>
      <c r="C71" s="1498"/>
      <c r="D71" s="1498"/>
      <c r="E71" s="1498"/>
      <c r="F71" s="1498"/>
      <c r="G71" s="1498"/>
      <c r="H71" s="1498"/>
      <c r="I71" s="1498"/>
      <c r="J71" s="1499"/>
      <c r="K71" s="979"/>
      <c r="L71" s="980"/>
      <c r="M71" s="981"/>
      <c r="N71" s="982"/>
      <c r="O71" s="983"/>
      <c r="P71" s="983"/>
      <c r="Q71" s="983"/>
      <c r="R71" s="983"/>
      <c r="S71" s="983"/>
      <c r="T71" s="983"/>
      <c r="U71" s="983"/>
      <c r="V71" s="983"/>
      <c r="W71" s="983"/>
      <c r="X71" s="983"/>
      <c r="Y71" s="983"/>
      <c r="Z71" s="983"/>
      <c r="AA71" s="983"/>
      <c r="AB71" s="983"/>
      <c r="AC71" s="983"/>
      <c r="AD71" s="983"/>
      <c r="AE71" s="983"/>
      <c r="AF71" s="984"/>
      <c r="AG71" s="980"/>
      <c r="AH71" s="985"/>
      <c r="AI71" s="1426"/>
      <c r="AJ71" s="1426"/>
      <c r="AK71" s="1427"/>
      <c r="AL71" s="165"/>
      <c r="AM71" s="124"/>
    </row>
    <row r="72" spans="1:39" ht="18" customHeight="1">
      <c r="A72" s="1524"/>
      <c r="B72" s="1571"/>
      <c r="C72" s="1498"/>
      <c r="D72" s="1498"/>
      <c r="E72" s="1498"/>
      <c r="F72" s="1498"/>
      <c r="G72" s="1498"/>
      <c r="H72" s="1498"/>
      <c r="I72" s="1498"/>
      <c r="J72" s="1499"/>
      <c r="K72" s="1565"/>
      <c r="L72" s="1563"/>
      <c r="M72" s="1566"/>
      <c r="N72" s="1567"/>
      <c r="O72" s="1568"/>
      <c r="P72" s="1568"/>
      <c r="Q72" s="1568"/>
      <c r="R72" s="1568"/>
      <c r="S72" s="1568"/>
      <c r="T72" s="1568"/>
      <c r="U72" s="1568"/>
      <c r="V72" s="1568"/>
      <c r="W72" s="1568"/>
      <c r="X72" s="1568"/>
      <c r="Y72" s="1568"/>
      <c r="Z72" s="1568"/>
      <c r="AA72" s="1568"/>
      <c r="AB72" s="1568"/>
      <c r="AC72" s="1568"/>
      <c r="AD72" s="1568"/>
      <c r="AE72" s="1568"/>
      <c r="AF72" s="1562"/>
      <c r="AG72" s="1563"/>
      <c r="AH72" s="1564"/>
      <c r="AI72" s="1426"/>
      <c r="AJ72" s="1426"/>
      <c r="AK72" s="1427"/>
      <c r="AL72" s="165"/>
      <c r="AM72" s="124"/>
    </row>
    <row r="73" spans="1:39" ht="18" customHeight="1">
      <c r="A73" s="1524"/>
      <c r="B73" s="1548"/>
      <c r="C73" s="1500"/>
      <c r="D73" s="1500"/>
      <c r="E73" s="1500"/>
      <c r="F73" s="1500"/>
      <c r="G73" s="1500"/>
      <c r="H73" s="1500"/>
      <c r="I73" s="1500"/>
      <c r="J73" s="1501"/>
      <c r="K73" s="1584"/>
      <c r="L73" s="1585"/>
      <c r="M73" s="1586"/>
      <c r="N73" s="1587"/>
      <c r="O73" s="1588"/>
      <c r="P73" s="1588"/>
      <c r="Q73" s="1588"/>
      <c r="R73" s="1588"/>
      <c r="S73" s="1588"/>
      <c r="T73" s="1588"/>
      <c r="U73" s="1588"/>
      <c r="V73" s="1588"/>
      <c r="W73" s="1588"/>
      <c r="X73" s="1588"/>
      <c r="Y73" s="1588"/>
      <c r="Z73" s="1588"/>
      <c r="AA73" s="1588"/>
      <c r="AB73" s="1588"/>
      <c r="AC73" s="1588"/>
      <c r="AD73" s="1588"/>
      <c r="AE73" s="1588"/>
      <c r="AF73" s="1589"/>
      <c r="AG73" s="1585"/>
      <c r="AH73" s="1590"/>
      <c r="AI73" s="1582"/>
      <c r="AJ73" s="1582"/>
      <c r="AK73" s="1583"/>
      <c r="AL73" s="165"/>
      <c r="AM73" s="124"/>
    </row>
    <row r="74" spans="1:39" ht="18" customHeight="1">
      <c r="A74" s="1524"/>
      <c r="B74" s="1496" t="s">
        <v>608</v>
      </c>
      <c r="C74" s="1496"/>
      <c r="D74" s="1496"/>
      <c r="E74" s="1496"/>
      <c r="F74" s="1496"/>
      <c r="G74" s="1541">
        <f>SUM(O74,N76,T76,Z76,AF76)</f>
        <v>315</v>
      </c>
      <c r="H74" s="1541"/>
      <c r="I74" s="1541"/>
      <c r="J74" s="1542"/>
      <c r="K74" s="1547" t="s">
        <v>533</v>
      </c>
      <c r="L74" s="1496"/>
      <c r="M74" s="1496"/>
      <c r="N74" s="1496"/>
      <c r="O74" s="1549">
        <f>SUM(V74:X75,AC74:AE75,AI75)</f>
        <v>105</v>
      </c>
      <c r="P74" s="1549"/>
      <c r="Q74" s="1550"/>
      <c r="R74" s="1553" t="s">
        <v>550</v>
      </c>
      <c r="S74" s="1554"/>
      <c r="T74" s="1554"/>
      <c r="U74" s="1554"/>
      <c r="V74" s="1555">
        <f>SUM(AI31:AK35)</f>
        <v>53</v>
      </c>
      <c r="W74" s="1555"/>
      <c r="X74" s="1556"/>
      <c r="Y74" s="1553" t="s">
        <v>551</v>
      </c>
      <c r="Z74" s="1554"/>
      <c r="AA74" s="1554"/>
      <c r="AB74" s="1554"/>
      <c r="AC74" s="1555">
        <f>SUM(AI39:AK43)</f>
        <v>12</v>
      </c>
      <c r="AD74" s="1555"/>
      <c r="AE74" s="1555"/>
      <c r="AF74" s="176"/>
      <c r="AG74" s="177"/>
      <c r="AH74" s="177"/>
      <c r="AI74" s="177"/>
      <c r="AJ74" s="177"/>
      <c r="AK74" s="175"/>
      <c r="AL74" s="163"/>
      <c r="AM74" s="124"/>
    </row>
    <row r="75" spans="1:39" ht="18" customHeight="1">
      <c r="A75" s="1524"/>
      <c r="B75" s="1498"/>
      <c r="C75" s="1498"/>
      <c r="D75" s="1498"/>
      <c r="E75" s="1498"/>
      <c r="F75" s="1498"/>
      <c r="G75" s="1543"/>
      <c r="H75" s="1543"/>
      <c r="I75" s="1543"/>
      <c r="J75" s="1544"/>
      <c r="K75" s="1548"/>
      <c r="L75" s="1500"/>
      <c r="M75" s="1500"/>
      <c r="N75" s="1500"/>
      <c r="O75" s="1551"/>
      <c r="P75" s="1551"/>
      <c r="Q75" s="1552"/>
      <c r="R75" s="1727" t="s">
        <v>534</v>
      </c>
      <c r="S75" s="1728"/>
      <c r="T75" s="1728"/>
      <c r="U75" s="1728"/>
      <c r="V75" s="1536">
        <f>SUM(AI44:AK48)</f>
        <v>24</v>
      </c>
      <c r="W75" s="1536"/>
      <c r="X75" s="1729"/>
      <c r="Y75" s="1730" t="s">
        <v>535</v>
      </c>
      <c r="Z75" s="1731"/>
      <c r="AA75" s="1731"/>
      <c r="AB75" s="1731"/>
      <c r="AC75" s="1536">
        <f>SUM(AI49:AK52)</f>
        <v>16</v>
      </c>
      <c r="AD75" s="1536"/>
      <c r="AE75" s="1536"/>
      <c r="AF75" s="1727" t="s">
        <v>707</v>
      </c>
      <c r="AG75" s="1728"/>
      <c r="AH75" s="1728"/>
      <c r="AI75" s="1536">
        <f>SUMIFS(AI67:AK73,AF67:AH73,"（能開講習）")</f>
        <v>0</v>
      </c>
      <c r="AJ75" s="1536"/>
      <c r="AK75" s="1537"/>
      <c r="AL75" s="160"/>
      <c r="AM75" s="124"/>
    </row>
    <row r="76" spans="1:39" ht="18" customHeight="1">
      <c r="A76" s="1524"/>
      <c r="B76" s="1500"/>
      <c r="C76" s="1500"/>
      <c r="D76" s="1500"/>
      <c r="E76" s="1500"/>
      <c r="F76" s="1500"/>
      <c r="G76" s="1545"/>
      <c r="H76" s="1545"/>
      <c r="I76" s="1545"/>
      <c r="J76" s="1546"/>
      <c r="K76" s="1532" t="s">
        <v>536</v>
      </c>
      <c r="L76" s="1538"/>
      <c r="M76" s="1538"/>
      <c r="N76" s="1539">
        <f>SUM(AI53:AK56)</f>
        <v>30</v>
      </c>
      <c r="O76" s="1539"/>
      <c r="P76" s="1540"/>
      <c r="Q76" s="1532" t="s">
        <v>537</v>
      </c>
      <c r="R76" s="1538"/>
      <c r="S76" s="1538"/>
      <c r="T76" s="1539">
        <f>SUM(AI60:AK65)</f>
        <v>168</v>
      </c>
      <c r="U76" s="1539"/>
      <c r="V76" s="1540"/>
      <c r="W76" s="1532" t="s">
        <v>540</v>
      </c>
      <c r="X76" s="1538"/>
      <c r="Y76" s="1538"/>
      <c r="Z76" s="1539">
        <f>AI66</f>
        <v>0</v>
      </c>
      <c r="AA76" s="1539"/>
      <c r="AB76" s="1540"/>
      <c r="AC76" s="1538" t="s">
        <v>707</v>
      </c>
      <c r="AD76" s="1538"/>
      <c r="AE76" s="1538"/>
      <c r="AF76" s="1539">
        <f>SUM(AI67:AK73)-AI75</f>
        <v>12</v>
      </c>
      <c r="AG76" s="1539"/>
      <c r="AH76" s="1539"/>
      <c r="AI76" s="125"/>
      <c r="AJ76" s="125"/>
      <c r="AK76" s="147"/>
      <c r="AL76" s="163"/>
      <c r="AM76" s="124"/>
    </row>
    <row r="77" spans="1:39" ht="18" customHeight="1">
      <c r="A77" s="1524"/>
      <c r="B77" s="1496" t="s">
        <v>541</v>
      </c>
      <c r="C77" s="1496"/>
      <c r="D77" s="1496"/>
      <c r="E77" s="1496"/>
      <c r="F77" s="1496"/>
      <c r="G77" s="1496"/>
      <c r="H77" s="1496"/>
      <c r="I77" s="1496"/>
      <c r="J77" s="1497"/>
      <c r="K77" s="1502" t="s">
        <v>609</v>
      </c>
      <c r="L77" s="1503"/>
      <c r="M77" s="1503"/>
      <c r="N77" s="293"/>
      <c r="O77" s="123"/>
      <c r="P77" s="123"/>
      <c r="Q77" s="123"/>
      <c r="R77" s="123"/>
      <c r="S77" s="123"/>
      <c r="T77" s="123"/>
      <c r="U77" s="123"/>
      <c r="V77" s="126"/>
      <c r="W77" s="126"/>
      <c r="X77" s="126"/>
      <c r="Y77" s="1504">
        <v>6900</v>
      </c>
      <c r="Z77" s="1504"/>
      <c r="AA77" s="1504"/>
      <c r="AB77" s="1505"/>
      <c r="AC77" s="1506" t="s">
        <v>274</v>
      </c>
      <c r="AD77" s="1507"/>
      <c r="AE77" s="1507"/>
      <c r="AF77" s="1507"/>
      <c r="AG77" s="1512">
        <f>Y77+Y78</f>
        <v>6900</v>
      </c>
      <c r="AH77" s="1512"/>
      <c r="AI77" s="1512"/>
      <c r="AJ77" s="1512"/>
      <c r="AK77" s="1513"/>
      <c r="AL77" s="165"/>
      <c r="AM77" s="124"/>
    </row>
    <row r="78" spans="1:39" ht="18" customHeight="1">
      <c r="A78" s="1524"/>
      <c r="B78" s="1498"/>
      <c r="C78" s="1498"/>
      <c r="D78" s="1498"/>
      <c r="E78" s="1498"/>
      <c r="F78" s="1498"/>
      <c r="G78" s="1498"/>
      <c r="H78" s="1498"/>
      <c r="I78" s="1498"/>
      <c r="J78" s="1499"/>
      <c r="K78" s="1518" t="s">
        <v>542</v>
      </c>
      <c r="L78" s="1519"/>
      <c r="M78" s="1519"/>
      <c r="N78" s="1520"/>
      <c r="O78" s="1520"/>
      <c r="P78" s="1520"/>
      <c r="Q78" s="1520"/>
      <c r="R78" s="1520"/>
      <c r="S78" s="1520"/>
      <c r="T78" s="1520"/>
      <c r="U78" s="1520"/>
      <c r="V78" s="1520"/>
      <c r="W78" s="1520"/>
      <c r="X78" s="148" t="s">
        <v>610</v>
      </c>
      <c r="Y78" s="1521"/>
      <c r="Z78" s="1521"/>
      <c r="AA78" s="1521"/>
      <c r="AB78" s="1522"/>
      <c r="AC78" s="1508"/>
      <c r="AD78" s="1509"/>
      <c r="AE78" s="1509"/>
      <c r="AF78" s="1509"/>
      <c r="AG78" s="1514"/>
      <c r="AH78" s="1514"/>
      <c r="AI78" s="1514"/>
      <c r="AJ78" s="1514"/>
      <c r="AK78" s="1515"/>
      <c r="AL78" s="165"/>
      <c r="AM78" s="124"/>
    </row>
    <row r="79" spans="1:39" ht="18" customHeight="1">
      <c r="A79" s="1525"/>
      <c r="B79" s="1500"/>
      <c r="C79" s="1500"/>
      <c r="D79" s="1500"/>
      <c r="E79" s="1500"/>
      <c r="F79" s="1500"/>
      <c r="G79" s="1500"/>
      <c r="H79" s="1500"/>
      <c r="I79" s="1500"/>
      <c r="J79" s="1501"/>
      <c r="K79" s="127" t="s">
        <v>543</v>
      </c>
      <c r="L79" s="128"/>
      <c r="M79" s="128"/>
      <c r="N79" s="1523"/>
      <c r="O79" s="1523"/>
      <c r="P79" s="1523"/>
      <c r="Q79" s="1523"/>
      <c r="R79" s="1523"/>
      <c r="S79" s="1523"/>
      <c r="T79" s="1523"/>
      <c r="U79" s="1523"/>
      <c r="V79" s="1523"/>
      <c r="W79" s="1523"/>
      <c r="X79" s="1523"/>
      <c r="Y79" s="1523"/>
      <c r="Z79" s="1523"/>
      <c r="AA79" s="1523"/>
      <c r="AB79" s="129" t="s">
        <v>610</v>
      </c>
      <c r="AC79" s="1510"/>
      <c r="AD79" s="1511"/>
      <c r="AE79" s="1511"/>
      <c r="AF79" s="1511"/>
      <c r="AG79" s="1516"/>
      <c r="AH79" s="1516"/>
      <c r="AI79" s="1516"/>
      <c r="AJ79" s="1516"/>
      <c r="AK79" s="1517"/>
      <c r="AL79" s="165"/>
      <c r="AM79" s="124"/>
    </row>
    <row r="80" spans="1:39" ht="18" customHeight="1">
      <c r="A80" s="1479" t="s">
        <v>611</v>
      </c>
      <c r="B80" s="1481" t="s">
        <v>544</v>
      </c>
      <c r="C80" s="1482"/>
      <c r="D80" s="1482"/>
      <c r="E80" s="1482"/>
      <c r="F80" s="1482"/>
      <c r="G80" s="1482"/>
      <c r="H80" s="1482"/>
      <c r="I80" s="1482"/>
      <c r="J80" s="1483"/>
      <c r="K80" s="222" t="s">
        <v>751</v>
      </c>
      <c r="L80" s="1484" t="s">
        <v>612</v>
      </c>
      <c r="M80" s="1485"/>
      <c r="N80" s="1485"/>
      <c r="O80" s="1485"/>
      <c r="P80" s="1485"/>
      <c r="Q80" s="1485"/>
      <c r="R80" s="1485"/>
      <c r="S80" s="1485"/>
      <c r="T80" s="1485"/>
      <c r="U80" s="1485"/>
      <c r="V80" s="1485"/>
      <c r="W80" s="1485"/>
      <c r="X80" s="1485"/>
      <c r="Y80" s="1485"/>
      <c r="Z80" s="1485"/>
      <c r="AA80" s="1485"/>
      <c r="AB80" s="1485"/>
      <c r="AC80" s="1485"/>
      <c r="AD80" s="1485"/>
      <c r="AE80" s="1485"/>
      <c r="AF80" s="1485"/>
      <c r="AG80" s="1485"/>
      <c r="AH80" s="1485"/>
      <c r="AI80" s="1485"/>
      <c r="AJ80" s="1485"/>
      <c r="AK80" s="1486"/>
      <c r="AL80" s="166"/>
      <c r="AM80" s="124"/>
    </row>
    <row r="81" spans="1:39" ht="27.95" customHeight="1">
      <c r="A81" s="1479"/>
      <c r="B81" s="1481" t="s">
        <v>545</v>
      </c>
      <c r="C81" s="1482"/>
      <c r="D81" s="1482"/>
      <c r="E81" s="1482"/>
      <c r="F81" s="1482"/>
      <c r="G81" s="1482"/>
      <c r="H81" s="1482"/>
      <c r="I81" s="1482"/>
      <c r="J81" s="1483"/>
      <c r="K81" s="1487" t="s">
        <v>1716</v>
      </c>
      <c r="L81" s="1488"/>
      <c r="M81" s="1488"/>
      <c r="N81" s="1488"/>
      <c r="O81" s="1488"/>
      <c r="P81" s="1488"/>
      <c r="Q81" s="1488"/>
      <c r="R81" s="1488"/>
      <c r="S81" s="1488"/>
      <c r="T81" s="1488"/>
      <c r="U81" s="1488"/>
      <c r="V81" s="1488"/>
      <c r="W81" s="1488"/>
      <c r="X81" s="1488"/>
      <c r="Y81" s="1488"/>
      <c r="Z81" s="1488"/>
      <c r="AA81" s="1488"/>
      <c r="AB81" s="1488"/>
      <c r="AC81" s="1488"/>
      <c r="AD81" s="1488"/>
      <c r="AE81" s="1488"/>
      <c r="AF81" s="1488"/>
      <c r="AG81" s="1488"/>
      <c r="AH81" s="1488"/>
      <c r="AI81" s="1488"/>
      <c r="AJ81" s="1488"/>
      <c r="AK81" s="1489"/>
      <c r="AL81" s="167"/>
      <c r="AM81" s="124"/>
    </row>
    <row r="82" spans="1:39" ht="27.95" customHeight="1" thickBot="1">
      <c r="A82" s="1480"/>
      <c r="B82" s="1490" t="s">
        <v>546</v>
      </c>
      <c r="C82" s="1491"/>
      <c r="D82" s="1491"/>
      <c r="E82" s="1491"/>
      <c r="F82" s="1491"/>
      <c r="G82" s="1491"/>
      <c r="H82" s="1491"/>
      <c r="I82" s="1491"/>
      <c r="J82" s="1492"/>
      <c r="K82" s="1493" t="s">
        <v>1498</v>
      </c>
      <c r="L82" s="1494"/>
      <c r="M82" s="1494"/>
      <c r="N82" s="1494"/>
      <c r="O82" s="1494"/>
      <c r="P82" s="1494"/>
      <c r="Q82" s="1494"/>
      <c r="R82" s="1494"/>
      <c r="S82" s="1494"/>
      <c r="T82" s="1494"/>
      <c r="U82" s="1494"/>
      <c r="V82" s="1494"/>
      <c r="W82" s="1494"/>
      <c r="X82" s="1494"/>
      <c r="Y82" s="1494"/>
      <c r="Z82" s="1494"/>
      <c r="AA82" s="1494"/>
      <c r="AB82" s="1494"/>
      <c r="AC82" s="1494"/>
      <c r="AD82" s="1494"/>
      <c r="AE82" s="1494"/>
      <c r="AF82" s="1494"/>
      <c r="AG82" s="1494"/>
      <c r="AH82" s="1494"/>
      <c r="AI82" s="1494"/>
      <c r="AJ82" s="1494"/>
      <c r="AK82" s="1495"/>
      <c r="AL82" s="167"/>
      <c r="AM82" s="124"/>
    </row>
    <row r="83" spans="1:39" ht="12" customHeight="1">
      <c r="A83" s="130" t="s">
        <v>781</v>
      </c>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63"/>
      <c r="AM83" s="124"/>
    </row>
    <row r="84" spans="1:39" ht="12" customHeight="1">
      <c r="A84" s="130" t="s">
        <v>547</v>
      </c>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63"/>
      <c r="AM84" s="124"/>
    </row>
    <row r="85" spans="1:39" ht="12" customHeight="1">
      <c r="A85" s="130" t="s">
        <v>548</v>
      </c>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63"/>
      <c r="AM85" s="124"/>
    </row>
    <row r="86" spans="1:39" ht="12" customHeight="1">
      <c r="A86" s="130" t="s">
        <v>275</v>
      </c>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63"/>
      <c r="AM86" s="124"/>
    </row>
    <row r="87" spans="1:39" ht="12" customHeight="1">
      <c r="A87" s="130" t="s">
        <v>552</v>
      </c>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63"/>
      <c r="AM87" s="124"/>
    </row>
    <row r="88" spans="1:39" ht="12" customHeight="1">
      <c r="A88" s="130" t="s">
        <v>513</v>
      </c>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63"/>
      <c r="AM88" s="124"/>
    </row>
    <row r="89" spans="1:39" ht="12" customHeight="1">
      <c r="A89" s="146"/>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63"/>
      <c r="AM89" s="124"/>
    </row>
    <row r="91" spans="1:39" s="899" customFormat="1" ht="18" customHeight="1">
      <c r="B91" s="986" t="s">
        <v>1481</v>
      </c>
      <c r="AL91" s="987"/>
    </row>
    <row r="92" spans="1:39" s="899" customFormat="1" ht="18" customHeight="1">
      <c r="AL92" s="987"/>
    </row>
    <row r="93" spans="1:39" s="986" customFormat="1" ht="44.25" customHeight="1">
      <c r="B93" s="1726" t="s">
        <v>1482</v>
      </c>
      <c r="C93" s="1726"/>
      <c r="D93" s="1726"/>
      <c r="E93" s="1726"/>
      <c r="F93" s="1726"/>
      <c r="G93" s="1726"/>
      <c r="H93" s="1726"/>
      <c r="I93" s="1726"/>
      <c r="J93" s="1726"/>
      <c r="K93" s="1726"/>
      <c r="L93" s="1726"/>
      <c r="M93" s="1726"/>
      <c r="N93" s="1726"/>
      <c r="O93" s="1726"/>
      <c r="P93" s="1726"/>
      <c r="Q93" s="1726"/>
      <c r="R93" s="1726"/>
      <c r="S93" s="1726"/>
      <c r="T93" s="1726" t="s">
        <v>1483</v>
      </c>
      <c r="U93" s="1726"/>
      <c r="V93" s="1726"/>
      <c r="W93" s="1726"/>
      <c r="X93" s="1726"/>
      <c r="Y93" s="1726"/>
      <c r="Z93" s="1726"/>
      <c r="AA93" s="1726"/>
      <c r="AB93" s="1726"/>
      <c r="AC93" s="1726"/>
      <c r="AD93" s="1726"/>
      <c r="AE93" s="1726"/>
      <c r="AF93" s="1726"/>
      <c r="AG93" s="1726"/>
      <c r="AH93" s="1726"/>
      <c r="AI93" s="1726"/>
    </row>
    <row r="94" spans="1:39" s="986" customFormat="1" ht="69.75" customHeight="1">
      <c r="B94" s="1724" t="s">
        <v>1484</v>
      </c>
      <c r="C94" s="1724"/>
      <c r="D94" s="1724"/>
      <c r="E94" s="1724"/>
      <c r="F94" s="1724"/>
      <c r="G94" s="1724"/>
      <c r="H94" s="1724"/>
      <c r="I94" s="1724"/>
      <c r="J94" s="1724"/>
      <c r="K94" s="1724"/>
      <c r="L94" s="1724"/>
      <c r="M94" s="1724"/>
      <c r="N94" s="1724"/>
      <c r="O94" s="1724"/>
      <c r="P94" s="1724"/>
      <c r="Q94" s="1724"/>
      <c r="R94" s="1724"/>
      <c r="S94" s="1724"/>
      <c r="T94" s="1723" t="s">
        <v>1485</v>
      </c>
      <c r="U94" s="1723"/>
      <c r="V94" s="1723"/>
      <c r="W94" s="1723"/>
      <c r="X94" s="1723"/>
      <c r="Y94" s="1723"/>
      <c r="Z94" s="1723"/>
      <c r="AA94" s="1723"/>
      <c r="AB94" s="1723"/>
      <c r="AC94" s="1723"/>
      <c r="AD94" s="1723"/>
      <c r="AE94" s="1723"/>
      <c r="AF94" s="1723"/>
      <c r="AG94" s="1723"/>
      <c r="AH94" s="1723"/>
      <c r="AI94" s="1723"/>
    </row>
    <row r="95" spans="1:39" s="986" customFormat="1" ht="44.25" customHeight="1">
      <c r="B95" s="1724" t="s">
        <v>1486</v>
      </c>
      <c r="C95" s="1724"/>
      <c r="D95" s="1724"/>
      <c r="E95" s="1724"/>
      <c r="F95" s="1724"/>
      <c r="G95" s="1724"/>
      <c r="H95" s="1724"/>
      <c r="I95" s="1724"/>
      <c r="J95" s="1724"/>
      <c r="K95" s="1724"/>
      <c r="L95" s="1724"/>
      <c r="M95" s="1724"/>
      <c r="N95" s="1724"/>
      <c r="O95" s="1724"/>
      <c r="P95" s="1724"/>
      <c r="Q95" s="1724"/>
      <c r="R95" s="1724"/>
      <c r="S95" s="1724"/>
      <c r="T95" s="1724" t="s">
        <v>1487</v>
      </c>
      <c r="U95" s="1724"/>
      <c r="V95" s="1724"/>
      <c r="W95" s="1724"/>
      <c r="X95" s="1724"/>
      <c r="Y95" s="1724"/>
      <c r="Z95" s="1724"/>
      <c r="AA95" s="1724"/>
      <c r="AB95" s="1724"/>
      <c r="AC95" s="1724"/>
      <c r="AD95" s="1724"/>
      <c r="AE95" s="1724"/>
      <c r="AF95" s="1724"/>
      <c r="AG95" s="1724"/>
      <c r="AH95" s="1724"/>
      <c r="AI95" s="1724"/>
    </row>
    <row r="96" spans="1:39" s="986" customFormat="1" ht="44.25" customHeight="1">
      <c r="B96" s="1723" t="s">
        <v>1488</v>
      </c>
      <c r="C96" s="1723"/>
      <c r="D96" s="1723"/>
      <c r="E96" s="1723"/>
      <c r="F96" s="1723"/>
      <c r="G96" s="1723"/>
      <c r="H96" s="1723"/>
      <c r="I96" s="1723"/>
      <c r="J96" s="1723"/>
      <c r="K96" s="1723"/>
      <c r="L96" s="1723"/>
      <c r="M96" s="1723"/>
      <c r="N96" s="1723"/>
      <c r="O96" s="1723"/>
      <c r="P96" s="1723"/>
      <c r="Q96" s="1723"/>
      <c r="R96" s="1723"/>
      <c r="S96" s="1723"/>
      <c r="T96" s="1725" t="s">
        <v>1489</v>
      </c>
      <c r="U96" s="1725"/>
      <c r="V96" s="1725"/>
      <c r="W96" s="1725"/>
      <c r="X96" s="1725"/>
      <c r="Y96" s="1725"/>
      <c r="Z96" s="1725"/>
      <c r="AA96" s="1725"/>
      <c r="AB96" s="1725"/>
      <c r="AC96" s="1725"/>
      <c r="AD96" s="1725"/>
      <c r="AE96" s="1725"/>
      <c r="AF96" s="1725"/>
      <c r="AG96" s="1725"/>
      <c r="AH96" s="1725"/>
      <c r="AI96" s="1725"/>
    </row>
    <row r="97" spans="2:38" s="986" customFormat="1" ht="44.25" customHeight="1">
      <c r="B97" s="1723" t="s">
        <v>1490</v>
      </c>
      <c r="C97" s="1723"/>
      <c r="D97" s="1723"/>
      <c r="E97" s="1723"/>
      <c r="F97" s="1723"/>
      <c r="G97" s="1723"/>
      <c r="H97" s="1723"/>
      <c r="I97" s="1723"/>
      <c r="J97" s="1723"/>
      <c r="K97" s="1723"/>
      <c r="L97" s="1723"/>
      <c r="M97" s="1723"/>
      <c r="N97" s="1723"/>
      <c r="O97" s="1723"/>
      <c r="P97" s="1723"/>
      <c r="Q97" s="1723"/>
      <c r="R97" s="1723"/>
      <c r="S97" s="1723"/>
      <c r="T97" s="1724" t="s">
        <v>1491</v>
      </c>
      <c r="U97" s="1724"/>
      <c r="V97" s="1724"/>
      <c r="W97" s="1724"/>
      <c r="X97" s="1724"/>
      <c r="Y97" s="1724"/>
      <c r="Z97" s="1724"/>
      <c r="AA97" s="1724"/>
      <c r="AB97" s="1724"/>
      <c r="AC97" s="1724"/>
      <c r="AD97" s="1724"/>
      <c r="AE97" s="1724"/>
      <c r="AF97" s="1724"/>
      <c r="AG97" s="1724"/>
      <c r="AH97" s="1724"/>
      <c r="AI97" s="1724"/>
    </row>
    <row r="98" spans="2:38" s="986" customFormat="1" ht="44.25" customHeight="1">
      <c r="B98" s="1723" t="s">
        <v>1492</v>
      </c>
      <c r="C98" s="1723"/>
      <c r="D98" s="1723"/>
      <c r="E98" s="1723"/>
      <c r="F98" s="1723"/>
      <c r="G98" s="1723"/>
      <c r="H98" s="1723"/>
      <c r="I98" s="1723"/>
      <c r="J98" s="1723"/>
      <c r="K98" s="1723"/>
      <c r="L98" s="1723"/>
      <c r="M98" s="1723"/>
      <c r="N98" s="1723"/>
      <c r="O98" s="1723"/>
      <c r="P98" s="1723"/>
      <c r="Q98" s="1723"/>
      <c r="R98" s="1723"/>
      <c r="S98" s="1723"/>
      <c r="T98" s="1724" t="s">
        <v>1493</v>
      </c>
      <c r="U98" s="1724"/>
      <c r="V98" s="1724"/>
      <c r="W98" s="1724"/>
      <c r="X98" s="1724"/>
      <c r="Y98" s="1724"/>
      <c r="Z98" s="1724"/>
      <c r="AA98" s="1724"/>
      <c r="AB98" s="1724"/>
      <c r="AC98" s="1724"/>
      <c r="AD98" s="1724"/>
      <c r="AE98" s="1724"/>
      <c r="AF98" s="1724"/>
      <c r="AG98" s="1724"/>
      <c r="AH98" s="1724"/>
      <c r="AI98" s="1724"/>
    </row>
    <row r="99" spans="2:38" s="986" customFormat="1" ht="44.25" customHeight="1">
      <c r="B99" s="1723" t="s">
        <v>1494</v>
      </c>
      <c r="C99" s="1723"/>
      <c r="D99" s="1723"/>
      <c r="E99" s="1723"/>
      <c r="F99" s="1723"/>
      <c r="G99" s="1723"/>
      <c r="H99" s="1723"/>
      <c r="I99" s="1723"/>
      <c r="J99" s="1723"/>
      <c r="K99" s="1723"/>
      <c r="L99" s="1723"/>
      <c r="M99" s="1723"/>
      <c r="N99" s="1723"/>
      <c r="O99" s="1723"/>
      <c r="P99" s="1723"/>
      <c r="Q99" s="1723"/>
      <c r="R99" s="1723"/>
      <c r="S99" s="1723"/>
      <c r="T99" s="1725" t="s">
        <v>1495</v>
      </c>
      <c r="U99" s="1725"/>
      <c r="V99" s="1725"/>
      <c r="W99" s="1725"/>
      <c r="X99" s="1725"/>
      <c r="Y99" s="1725"/>
      <c r="Z99" s="1725"/>
      <c r="AA99" s="1725"/>
      <c r="AB99" s="1725"/>
      <c r="AC99" s="1725"/>
      <c r="AD99" s="1725"/>
      <c r="AE99" s="1725"/>
      <c r="AF99" s="1725"/>
      <c r="AG99" s="1725"/>
      <c r="AH99" s="1725"/>
      <c r="AI99" s="1725"/>
    </row>
    <row r="100" spans="2:38" s="986" customFormat="1" ht="44.25" customHeight="1">
      <c r="B100" s="1724" t="s">
        <v>1496</v>
      </c>
      <c r="C100" s="1724"/>
      <c r="D100" s="1724"/>
      <c r="E100" s="1724"/>
      <c r="F100" s="1724"/>
      <c r="G100" s="1724"/>
      <c r="H100" s="1724"/>
      <c r="I100" s="1724"/>
      <c r="J100" s="1724"/>
      <c r="K100" s="1724"/>
      <c r="L100" s="1724"/>
      <c r="M100" s="1724"/>
      <c r="N100" s="1724"/>
      <c r="O100" s="1724"/>
      <c r="P100" s="1724"/>
      <c r="Q100" s="1724"/>
      <c r="R100" s="1724"/>
      <c r="S100" s="1724"/>
      <c r="T100" s="1724" t="s">
        <v>1497</v>
      </c>
      <c r="U100" s="1724"/>
      <c r="V100" s="1724"/>
      <c r="W100" s="1724"/>
      <c r="X100" s="1724"/>
      <c r="Y100" s="1724"/>
      <c r="Z100" s="1724"/>
      <c r="AA100" s="1724"/>
      <c r="AB100" s="1724"/>
      <c r="AC100" s="1724"/>
      <c r="AD100" s="1724"/>
      <c r="AE100" s="1724"/>
      <c r="AF100" s="1724"/>
      <c r="AG100" s="1724"/>
      <c r="AH100" s="1724"/>
      <c r="AI100" s="1724"/>
    </row>
    <row r="101" spans="2:38" s="899" customFormat="1" ht="18" customHeight="1">
      <c r="AL101" s="987"/>
    </row>
    <row r="102" spans="2:38" s="899" customFormat="1" ht="18" customHeight="1">
      <c r="AL102" s="987"/>
    </row>
  </sheetData>
  <mergeCells count="281">
    <mergeCell ref="B98:S98"/>
    <mergeCell ref="T98:AI98"/>
    <mergeCell ref="B99:S99"/>
    <mergeCell ref="T99:AI99"/>
    <mergeCell ref="B100:S100"/>
    <mergeCell ref="T100:AI100"/>
    <mergeCell ref="AI71:AK71"/>
    <mergeCell ref="AI70:AK70"/>
    <mergeCell ref="B93:S93"/>
    <mergeCell ref="T93:AI93"/>
    <mergeCell ref="B94:S94"/>
    <mergeCell ref="T94:AI94"/>
    <mergeCell ref="B95:S95"/>
    <mergeCell ref="T95:AI95"/>
    <mergeCell ref="B96:S96"/>
    <mergeCell ref="T96:AI96"/>
    <mergeCell ref="B97:S97"/>
    <mergeCell ref="T97:AI97"/>
    <mergeCell ref="R75:U75"/>
    <mergeCell ref="V75:X75"/>
    <mergeCell ref="Y75:AB75"/>
    <mergeCell ref="AC75:AE75"/>
    <mergeCell ref="AF75:AH75"/>
    <mergeCell ref="A28:AG28"/>
    <mergeCell ref="A27:AG27"/>
    <mergeCell ref="A26:AG26"/>
    <mergeCell ref="AL7:AL12"/>
    <mergeCell ref="A9:E10"/>
    <mergeCell ref="F9:X9"/>
    <mergeCell ref="A11:E11"/>
    <mergeCell ref="A2:AK2"/>
    <mergeCell ref="A3:E3"/>
    <mergeCell ref="F3:R3"/>
    <mergeCell ref="G5:J5"/>
    <mergeCell ref="L5:T5"/>
    <mergeCell ref="Y5:AK6"/>
    <mergeCell ref="G6:J6"/>
    <mergeCell ref="L6:T6"/>
    <mergeCell ref="A12:E12"/>
    <mergeCell ref="L12:X12"/>
    <mergeCell ref="G7:L7"/>
    <mergeCell ref="N8:R8"/>
    <mergeCell ref="T8:X8"/>
    <mergeCell ref="A13:E13"/>
    <mergeCell ref="G13:K13"/>
    <mergeCell ref="M13:Q13"/>
    <mergeCell ref="S13:U13"/>
    <mergeCell ref="V13:AF13"/>
    <mergeCell ref="Y7:AK12"/>
    <mergeCell ref="F11:K11"/>
    <mergeCell ref="M11:R11"/>
    <mergeCell ref="F12:K12"/>
    <mergeCell ref="N7:R7"/>
    <mergeCell ref="T7:X7"/>
    <mergeCell ref="A5:E8"/>
    <mergeCell ref="G8:L8"/>
    <mergeCell ref="AH15:AI15"/>
    <mergeCell ref="A16:E16"/>
    <mergeCell ref="Y16:AA16"/>
    <mergeCell ref="AB16:AD16"/>
    <mergeCell ref="A14:E14"/>
    <mergeCell ref="M14:X14"/>
    <mergeCell ref="A15:E15"/>
    <mergeCell ref="V15:W15"/>
    <mergeCell ref="F15:K15"/>
    <mergeCell ref="M15:R15"/>
    <mergeCell ref="AF15:AG15"/>
    <mergeCell ref="AC15:AE15"/>
    <mergeCell ref="F14:K14"/>
    <mergeCell ref="A17:E17"/>
    <mergeCell ref="F17:AK17"/>
    <mergeCell ref="A18:E19"/>
    <mergeCell ref="G18:K18"/>
    <mergeCell ref="M18:S18"/>
    <mergeCell ref="U18:Z18"/>
    <mergeCell ref="AB18:AG18"/>
    <mergeCell ref="G19:K19"/>
    <mergeCell ref="M19:S19"/>
    <mergeCell ref="X19:AG19"/>
    <mergeCell ref="A20:E20"/>
    <mergeCell ref="F20:AK20"/>
    <mergeCell ref="A21:E25"/>
    <mergeCell ref="F21:G21"/>
    <mergeCell ref="H21:T21"/>
    <mergeCell ref="U21:X21"/>
    <mergeCell ref="Y21:AF21"/>
    <mergeCell ref="H24:T24"/>
    <mergeCell ref="U24:X24"/>
    <mergeCell ref="Y24:AF24"/>
    <mergeCell ref="AL21:AL25"/>
    <mergeCell ref="F22:G22"/>
    <mergeCell ref="H22:T22"/>
    <mergeCell ref="U22:X22"/>
    <mergeCell ref="Y22:AF22"/>
    <mergeCell ref="F23:G23"/>
    <mergeCell ref="H23:T23"/>
    <mergeCell ref="U23:X23"/>
    <mergeCell ref="Y23:AF23"/>
    <mergeCell ref="F24:G24"/>
    <mergeCell ref="F25:G25"/>
    <mergeCell ref="H25:T25"/>
    <mergeCell ref="U25:X25"/>
    <mergeCell ref="Y25:AF25"/>
    <mergeCell ref="K48:AH48"/>
    <mergeCell ref="AI48:AK48"/>
    <mergeCell ref="K42:AH42"/>
    <mergeCell ref="AI42:AK42"/>
    <mergeCell ref="D43:J43"/>
    <mergeCell ref="K43:AH43"/>
    <mergeCell ref="AI43:AK43"/>
    <mergeCell ref="AI33:AK33"/>
    <mergeCell ref="D35:J35"/>
    <mergeCell ref="K35:AH35"/>
    <mergeCell ref="AI35:AK35"/>
    <mergeCell ref="D39:J39"/>
    <mergeCell ref="K39:AH39"/>
    <mergeCell ref="AI39:AK39"/>
    <mergeCell ref="D40:J40"/>
    <mergeCell ref="K40:AH40"/>
    <mergeCell ref="AI40:AK40"/>
    <mergeCell ref="D42:J42"/>
    <mergeCell ref="D46:J46"/>
    <mergeCell ref="K46:AH46"/>
    <mergeCell ref="AI46:AK46"/>
    <mergeCell ref="D37:J37"/>
    <mergeCell ref="K37:AH37"/>
    <mergeCell ref="AI37:AK37"/>
    <mergeCell ref="C49:C52"/>
    <mergeCell ref="D49:J49"/>
    <mergeCell ref="K49:AH49"/>
    <mergeCell ref="AI49:AK49"/>
    <mergeCell ref="D50:J50"/>
    <mergeCell ref="K50:AH50"/>
    <mergeCell ref="AI50:AK50"/>
    <mergeCell ref="C44:C48"/>
    <mergeCell ref="D44:J44"/>
    <mergeCell ref="K44:AH44"/>
    <mergeCell ref="AI44:AK44"/>
    <mergeCell ref="D45:J45"/>
    <mergeCell ref="K45:AH45"/>
    <mergeCell ref="AI45:AK45"/>
    <mergeCell ref="D47:J47"/>
    <mergeCell ref="K47:AH47"/>
    <mergeCell ref="AI47:AK47"/>
    <mergeCell ref="D51:J51"/>
    <mergeCell ref="K51:AH51"/>
    <mergeCell ref="AI51:AK51"/>
    <mergeCell ref="D52:J52"/>
    <mergeCell ref="K52:AH52"/>
    <mergeCell ref="AI52:AK52"/>
    <mergeCell ref="D48:J48"/>
    <mergeCell ref="B60:B65"/>
    <mergeCell ref="C60:J60"/>
    <mergeCell ref="K60:AH60"/>
    <mergeCell ref="AI60:AK60"/>
    <mergeCell ref="C64:J64"/>
    <mergeCell ref="K64:AH64"/>
    <mergeCell ref="AI64:AK64"/>
    <mergeCell ref="C65:J65"/>
    <mergeCell ref="K65:AH65"/>
    <mergeCell ref="AI65:AK65"/>
    <mergeCell ref="C61:J61"/>
    <mergeCell ref="K61:AH61"/>
    <mergeCell ref="AI61:AK61"/>
    <mergeCell ref="C62:J62"/>
    <mergeCell ref="K62:AH62"/>
    <mergeCell ref="AI62:AK62"/>
    <mergeCell ref="C63:J63"/>
    <mergeCell ref="K63:AH63"/>
    <mergeCell ref="AI63:AK63"/>
    <mergeCell ref="AI66:AK66"/>
    <mergeCell ref="B67:J73"/>
    <mergeCell ref="K67:M67"/>
    <mergeCell ref="N67:AE67"/>
    <mergeCell ref="AF67:AH67"/>
    <mergeCell ref="AI67:AK67"/>
    <mergeCell ref="AI73:AK73"/>
    <mergeCell ref="AI68:AK68"/>
    <mergeCell ref="AI72:AK72"/>
    <mergeCell ref="AI69:AK69"/>
    <mergeCell ref="K73:M73"/>
    <mergeCell ref="N73:AE73"/>
    <mergeCell ref="AF73:AH73"/>
    <mergeCell ref="B66:J66"/>
    <mergeCell ref="L66:O66"/>
    <mergeCell ref="Q66:T66"/>
    <mergeCell ref="U66:AH66"/>
    <mergeCell ref="K69:M69"/>
    <mergeCell ref="N69:AE69"/>
    <mergeCell ref="AF69:AH69"/>
    <mergeCell ref="B31:B52"/>
    <mergeCell ref="AI75:AK75"/>
    <mergeCell ref="K76:M76"/>
    <mergeCell ref="N76:P76"/>
    <mergeCell ref="Q76:S76"/>
    <mergeCell ref="T76:V76"/>
    <mergeCell ref="W76:Y76"/>
    <mergeCell ref="Z76:AB76"/>
    <mergeCell ref="AC76:AE76"/>
    <mergeCell ref="AF76:AH76"/>
    <mergeCell ref="B74:F76"/>
    <mergeCell ref="G74:J76"/>
    <mergeCell ref="K74:N75"/>
    <mergeCell ref="O74:Q75"/>
    <mergeCell ref="R74:U74"/>
    <mergeCell ref="V74:X74"/>
    <mergeCell ref="K68:M68"/>
    <mergeCell ref="N68:AE68"/>
    <mergeCell ref="AF68:AH68"/>
    <mergeCell ref="K72:M72"/>
    <mergeCell ref="N72:AE72"/>
    <mergeCell ref="AF72:AH72"/>
    <mergeCell ref="Y74:AB74"/>
    <mergeCell ref="AC74:AE74"/>
    <mergeCell ref="AN21:AN25"/>
    <mergeCell ref="A80:A82"/>
    <mergeCell ref="B80:J80"/>
    <mergeCell ref="L80:AK80"/>
    <mergeCell ref="B81:J81"/>
    <mergeCell ref="K81:AK81"/>
    <mergeCell ref="B82:J82"/>
    <mergeCell ref="K82:AK82"/>
    <mergeCell ref="B77:J79"/>
    <mergeCell ref="K77:M77"/>
    <mergeCell ref="Y77:AB77"/>
    <mergeCell ref="AC77:AF79"/>
    <mergeCell ref="AG77:AK79"/>
    <mergeCell ref="K78:M78"/>
    <mergeCell ref="N78:W78"/>
    <mergeCell ref="Y78:AB78"/>
    <mergeCell ref="N79:AA79"/>
    <mergeCell ref="A29:A79"/>
    <mergeCell ref="B29:E29"/>
    <mergeCell ref="F29:AK29"/>
    <mergeCell ref="B30:J30"/>
    <mergeCell ref="K30:AH30"/>
    <mergeCell ref="AI30:AK30"/>
    <mergeCell ref="C39:C43"/>
    <mergeCell ref="D38:J38"/>
    <mergeCell ref="K38:AH38"/>
    <mergeCell ref="AI38:AK38"/>
    <mergeCell ref="C31:C38"/>
    <mergeCell ref="D36:J36"/>
    <mergeCell ref="K36:AH36"/>
    <mergeCell ref="AI36:AK36"/>
    <mergeCell ref="D41:J41"/>
    <mergeCell ref="K41:AH41"/>
    <mergeCell ref="AI41:AK41"/>
    <mergeCell ref="D31:J31"/>
    <mergeCell ref="K31:AH31"/>
    <mergeCell ref="AI31:AK31"/>
    <mergeCell ref="D32:J32"/>
    <mergeCell ref="K32:AH32"/>
    <mergeCell ref="AI32:AK32"/>
    <mergeCell ref="D33:J33"/>
    <mergeCell ref="K33:AH33"/>
    <mergeCell ref="D34:J34"/>
    <mergeCell ref="K34:AH34"/>
    <mergeCell ref="AI34:AK34"/>
    <mergeCell ref="K59:AH59"/>
    <mergeCell ref="AI59:AK59"/>
    <mergeCell ref="K58:AH58"/>
    <mergeCell ref="AI58:AK58"/>
    <mergeCell ref="B53:B59"/>
    <mergeCell ref="C58:J58"/>
    <mergeCell ref="C59:J59"/>
    <mergeCell ref="C57:J57"/>
    <mergeCell ref="K57:AH57"/>
    <mergeCell ref="AI57:AK57"/>
    <mergeCell ref="C53:J53"/>
    <mergeCell ref="K53:AH53"/>
    <mergeCell ref="AI53:AK53"/>
    <mergeCell ref="C55:J55"/>
    <mergeCell ref="K55:AH55"/>
    <mergeCell ref="AI55:AK55"/>
    <mergeCell ref="C56:J56"/>
    <mergeCell ref="K56:AH56"/>
    <mergeCell ref="AI56:AK56"/>
    <mergeCell ref="C54:J54"/>
    <mergeCell ref="K54:AH54"/>
    <mergeCell ref="AI54:AK54"/>
  </mergeCells>
  <phoneticPr fontId="11"/>
  <conditionalFormatting sqref="F7:F8">
    <cfRule type="containsBlanks" dxfId="347" priority="32">
      <formula>LEN(TRIM(F7))=0</formula>
    </cfRule>
  </conditionalFormatting>
  <conditionalFormatting sqref="F11:K12">
    <cfRule type="cellIs" dxfId="345" priority="39" operator="equal">
      <formula>"令和　　年　　月　　日"</formula>
    </cfRule>
    <cfRule type="containsBlanks" dxfId="344" priority="40">
      <formula>LEN(TRIM(F11))=0</formula>
    </cfRule>
  </conditionalFormatting>
  <conditionalFormatting sqref="F14:K14">
    <cfRule type="cellIs" dxfId="343" priority="37" operator="equal">
      <formula>"令和　　年　　月　　日"</formula>
    </cfRule>
    <cfRule type="containsBlanks" dxfId="342" priority="38">
      <formula>LEN(TRIM(F14))=0</formula>
    </cfRule>
  </conditionalFormatting>
  <conditionalFormatting sqref="F20:AK20">
    <cfRule type="expression" dxfId="341" priority="22">
      <formula>LEN(F20)&gt;200</formula>
    </cfRule>
  </conditionalFormatting>
  <conditionalFormatting sqref="F29:AK29">
    <cfRule type="expression" dxfId="339" priority="19">
      <formula>LEN(F29)&gt;250</formula>
    </cfRule>
  </conditionalFormatting>
  <conditionalFormatting sqref="H21:T25 Y21:AF25 AH21:AH28">
    <cfRule type="containsBlanks" dxfId="337" priority="21">
      <formula>LEN(TRIM(H21))=0</formula>
    </cfRule>
  </conditionalFormatting>
  <conditionalFormatting sqref="K66 P66">
    <cfRule type="expression" dxfId="336" priority="53">
      <formula>COUNTA($K$66,$P$66)=0</formula>
    </cfRule>
  </conditionalFormatting>
  <conditionalFormatting sqref="L5:T6">
    <cfRule type="expression" dxfId="333" priority="58">
      <formula>AND(F5="✔",L5="")</formula>
    </cfRule>
  </conditionalFormatting>
  <conditionalFormatting sqref="M7">
    <cfRule type="containsBlanks" dxfId="332" priority="63">
      <formula>LEN(TRIM(M7))=0</formula>
    </cfRule>
  </conditionalFormatting>
  <conditionalFormatting sqref="M8">
    <cfRule type="containsBlanks" dxfId="331" priority="28">
      <formula>LEN(TRIM(M8))=0</formula>
    </cfRule>
  </conditionalFormatting>
  <conditionalFormatting sqref="M11:R11">
    <cfRule type="cellIs" dxfId="330" priority="41" operator="equal">
      <formula>"令和　　年　　月　　日"</formula>
    </cfRule>
    <cfRule type="containsBlanks" dxfId="329" priority="61">
      <formula>LEN(TRIM(M11))=0</formula>
    </cfRule>
  </conditionalFormatting>
  <conditionalFormatting sqref="S7">
    <cfRule type="containsBlanks" dxfId="328" priority="64">
      <formula>LEN(TRIM(S7))=0</formula>
    </cfRule>
  </conditionalFormatting>
  <conditionalFormatting sqref="V13:AF13">
    <cfRule type="expression" dxfId="327" priority="54">
      <formula>AND($R$13="✔",$V$13="")</formula>
    </cfRule>
  </conditionalFormatting>
  <conditionalFormatting sqref="Y7:AK12">
    <cfRule type="expression" dxfId="326" priority="51">
      <formula>LEN(Y7)&gt;100</formula>
    </cfRule>
    <cfRule type="expression" dxfId="325" priority="57">
      <formula>AND($L$5&lt;&gt;"00 基礎分野",$Y$7="")</formula>
    </cfRule>
  </conditionalFormatting>
  <conditionalFormatting sqref="AA18 F18:F19 L18:L19 T18:T19 X19:AG19">
    <cfRule type="containsBlanks" dxfId="324" priority="59">
      <formula>LEN(TRIM(F18))=0</formula>
    </cfRule>
  </conditionalFormatting>
  <conditionalFormatting sqref="AI66:AK66">
    <cfRule type="expression" dxfId="323" priority="52">
      <formula>AND($P$66="✔",$AI$66="")</formula>
    </cfRule>
  </conditionalFormatting>
  <dataValidations xWindow="550" yWindow="644" count="12">
    <dataValidation allowBlank="1" showInputMessage="1" showErrorMessage="1" prompt="様式第８号に記載した金額を記載してください。" sqref="Y77:AB77" xr:uid="{00000000-0002-0000-0700-000000000000}"/>
    <dataValidation allowBlank="1" showInputMessage="1" showErrorMessage="1" prompt="職場体験・職場見学及び企業実習先への交通費、健康診断料、補講費が必要となる場合には、別途費用が発生する旨記入してください。" sqref="N79:AA79" xr:uid="{00000000-0002-0000-0700-000001000000}"/>
    <dataValidation type="list" allowBlank="1" showInputMessage="1" showErrorMessage="1" prompt="実施する項目を選択してください。" sqref="K67:M73" xr:uid="{00000000-0002-0000-0700-000002000000}">
      <formula1>"【職場見学】,【職場体験】,【職業人講話】"</formula1>
    </dataValidation>
    <dataValidation type="list" allowBlank="1" showInputMessage="1" showErrorMessage="1" prompt="職場見学等を職業能力開発講習で実施する場合は、「（能開講習）」を選択してください。" sqref="AF67:AH73" xr:uid="{00000000-0002-0000-0700-000003000000}">
      <formula1>"（能開講習）"</formula1>
    </dataValidation>
    <dataValidation type="list" allowBlank="1" showInputMessage="1" showErrorMessage="1" sqref="M7 K80 P66 K66 AA18 T18:T19 L18:L19 F18:F19 R13 L13 F13 F7 S7 AH21:AH25" xr:uid="{00000000-0002-0000-0700-000004000000}">
      <formula1>"✔"</formula1>
    </dataValidation>
    <dataValidation allowBlank="1" showInputMessage="1" showErrorMessage="1" prompt="日付形式で入力してください。" sqref="M11:R11 F11:K12 F14:K14" xr:uid="{00000000-0002-0000-0700-000005000000}"/>
    <dataValidation type="list" allowBlank="1" showInputMessage="1" showErrorMessage="1" sqref="L5:T6" xr:uid="{00000000-0002-0000-0700-000006000000}">
      <formula1>訓練分野</formula1>
    </dataValidation>
    <dataValidation type="list" allowBlank="1" showInputMessage="1" showErrorMessage="1" sqref="M8 F8 S8 AH26:AH28" xr:uid="{00000000-0002-0000-0700-000007000000}">
      <formula1>"○"</formula1>
    </dataValidation>
    <dataValidation type="custom" allowBlank="1" showInputMessage="1" showErrorMessage="1" error="全角で入力してください" promptTitle="全角で最大100文字" prompt="（半角は不可）" sqref="Y7:AK12" xr:uid="{00000000-0002-0000-0700-000008000000}">
      <formula1>AND(Y7=DBCS(Y7))</formula1>
    </dataValidation>
    <dataValidation type="custom" allowBlank="1" showInputMessage="1" showErrorMessage="1" error="全角で入力してください" promptTitle="全角で最大120文字" prompt="（半角は不可）" sqref="F17:AK17" xr:uid="{00000000-0002-0000-0700-000009000000}">
      <formula1>AND(F17=DBCS(F17))</formula1>
    </dataValidation>
    <dataValidation type="custom" allowBlank="1" showInputMessage="1" showErrorMessage="1" error="全角で入力してください" promptTitle="全角で最大250文字" prompt="（半角は不可）_x000a_" sqref="F29:AK29" xr:uid="{00000000-0002-0000-0700-00000A000000}">
      <formula1>AND(F29=DBCS(F29))</formula1>
    </dataValidation>
    <dataValidation type="custom" allowBlank="1" showInputMessage="1" showErrorMessage="1" error="全角で入力してください" promptTitle="全角で最大200文字" prompt="（半角は不可）_x000a__x000a_短時間訓練を申請する場合は、「在職中の者等、訓練の受講にあたり特に配慮を必要とする者」と必ず記入してください" sqref="F20:AK20" xr:uid="{00000000-0002-0000-0700-00000B000000}">
      <formula1>AND(F20=DBCS(F20))</formula1>
    </dataValidation>
  </dataValidations>
  <printOptions horizontalCentered="1"/>
  <pageMargins left="0.59055118110236227" right="0.19685039370078741" top="0.19685039370078741" bottom="0.59055118110236227" header="7.874015748031496E-2" footer="7.874015748031496E-2"/>
  <pageSetup paperSize="9" scale="65" orientation="portrait" r:id="rId1"/>
  <headerFooter>
    <oddFooter>&amp;R&amp;14（令和6年4月1日以降に申請する訓練科から適用）　</oddFooter>
  </headerFooter>
  <colBreaks count="1" manualBreakCount="1">
    <brk id="37" max="1048575" man="1"/>
  </colBreaks>
  <drawing r:id="rId2"/>
  <extLst>
    <ext xmlns:x14="http://schemas.microsoft.com/office/spreadsheetml/2009/9/main" uri="{78C0D931-6437-407d-A8EE-F0AAD7539E65}">
      <x14:conditionalFormattings>
        <x14:conditionalFormatting xmlns:xm="http://schemas.microsoft.com/office/excel/2006/main">
          <x14:cfRule type="cellIs" priority="3" operator="between" id="{14FA9D60-6DB7-42D7-8016-3800D3B0EB85}">
            <xm:f>様式8!$E$16</xm:f>
            <xm:f>様式8!$E$31</xm:f>
            <x14:dxf>
              <fill>
                <patternFill>
                  <bgColor rgb="FFCCECFF"/>
                </patternFill>
              </fill>
            </x14:dxf>
          </x14:cfRule>
          <xm:sqref>C57:C59 K57:AK59</xm:sqref>
        </x14:conditionalFormatting>
        <x14:conditionalFormatting xmlns:xm="http://schemas.microsoft.com/office/excel/2006/main">
          <x14:cfRule type="cellIs" priority="6" operator="between" id="{790CE7EA-69E9-41DB-90A7-DDEA15A18A49}">
            <xm:f>様式8!$E$16</xm:f>
            <xm:f>様式8!$E$31</xm:f>
            <x14:dxf>
              <fill>
                <patternFill>
                  <bgColor rgb="FFCCECFF"/>
                </patternFill>
              </fill>
            </x14:dxf>
          </x14:cfRule>
          <xm:sqref>C41:AK43</xm:sqref>
        </x14:conditionalFormatting>
        <x14:conditionalFormatting xmlns:xm="http://schemas.microsoft.com/office/excel/2006/main">
          <x14:cfRule type="cellIs" priority="11" operator="between" id="{8F4DA1FD-1A6A-4CE4-ABA9-E73EA61DF6D5}">
            <xm:f>'\\Cl-flsv13w\愛知支部（各課）\求職者支援課\03ホームページ\05　認定申請書の記入例\[04_【別添３－１】認定申請様式【基礎コース用】.xlsx]様式8'!#REF!</xm:f>
            <xm:f>'\\Cl-flsv13w\愛知支部（各課）\求職者支援課\03ホームページ\05　認定申請書の記入例\[04_【別添３－１】認定申請様式【基礎コース用】.xlsx]様式8'!#REF!</xm:f>
            <x14:dxf>
              <fill>
                <patternFill>
                  <bgColor rgb="FFCCECFF"/>
                </patternFill>
              </fill>
            </x14:dxf>
          </x14:cfRule>
          <xm:sqref>C53:AK56</xm:sqref>
        </x14:conditionalFormatting>
        <x14:conditionalFormatting xmlns:xm="http://schemas.microsoft.com/office/excel/2006/main">
          <x14:cfRule type="cellIs" priority="10" operator="between" id="{8DB67068-2F0E-49E2-ACCD-2606A44E11EB}">
            <xm:f>'\\Cl-flsv13w\愛知支部（各課）\求職者支援課\03ホームページ\05　認定申請書の記入例\[04_【別添３－１】認定申請様式【基礎コース用】.xlsx]様式8'!#REF!</xm:f>
            <xm:f>'\\Cl-flsv13w\愛知支部（各課）\求職者支援課\03ホームページ\05　認定申請書の記入例\[04_【別添３－１】認定申請様式【基礎コース用】.xlsx]様式8'!#REF!</xm:f>
            <x14:dxf>
              <fill>
                <patternFill>
                  <bgColor rgb="FFCCECFF"/>
                </patternFill>
              </fill>
            </x14:dxf>
          </x14:cfRule>
          <xm:sqref>C60:AK65</xm:sqref>
        </x14:conditionalFormatting>
        <x14:conditionalFormatting xmlns:xm="http://schemas.microsoft.com/office/excel/2006/main">
          <x14:cfRule type="cellIs" priority="15" operator="between" id="{48E42D88-4628-4D6E-BD63-73E11B308FAC}">
            <xm:f>'\\Cl-flsv13w\愛知支部（各課）\求職者支援課\03ホームページ\05　認定申請書の記入例\[04_【別添３－１】認定申請様式【基礎コース用】.xlsx]様式8'!#REF!</xm:f>
            <xm:f>'\\Cl-flsv13w\愛知支部（各課）\求職者支援課\03ホームページ\05　認定申請書の記入例\[04_【別添３－１】認定申請様式【基礎コース用】.xlsx]様式8'!#REF!</xm:f>
            <x14:dxf>
              <fill>
                <patternFill>
                  <bgColor rgb="FFCCECFF"/>
                </patternFill>
              </fill>
            </x14:dxf>
          </x14:cfRule>
          <xm:sqref>D31:AK35</xm:sqref>
        </x14:conditionalFormatting>
        <x14:conditionalFormatting xmlns:xm="http://schemas.microsoft.com/office/excel/2006/main">
          <x14:cfRule type="cellIs" priority="7" operator="between" id="{810CE7FE-2BFC-4D4D-BD5F-6139C69C205B}">
            <xm:f>様式8!$E$16</xm:f>
            <xm:f>様式8!$E$31</xm:f>
            <x14:dxf>
              <fill>
                <patternFill>
                  <bgColor rgb="FFCCECFF"/>
                </patternFill>
              </fill>
            </x14:dxf>
          </x14:cfRule>
          <xm:sqref>D36:AK38</xm:sqref>
        </x14:conditionalFormatting>
        <x14:conditionalFormatting xmlns:xm="http://schemas.microsoft.com/office/excel/2006/main">
          <x14:cfRule type="cellIs" priority="13" operator="between" id="{6ABBBE26-FD37-4BCC-97AD-448B3072A914}">
            <xm:f>'\\Cl-flsv13w\愛知支部（各課）\求職者支援課\03ホームページ\05　認定申請書の記入例\[04_【別添３－１】認定申請様式【基礎コース用】.xlsx]様式8'!#REF!</xm:f>
            <xm:f>'\\Cl-flsv13w\愛知支部（各課）\求職者支援課\03ホームページ\05　認定申請書の記入例\[04_【別添３－１】認定申請様式【基礎コース用】.xlsx]様式8'!#REF!</xm:f>
            <x14:dxf>
              <fill>
                <patternFill>
                  <bgColor rgb="FFCCECFF"/>
                </patternFill>
              </fill>
            </x14:dxf>
          </x14:cfRule>
          <xm:sqref>D39:AK40 D44:AK52</xm:sqref>
        </x14:conditionalFormatting>
        <x14:conditionalFormatting xmlns:xm="http://schemas.microsoft.com/office/excel/2006/main">
          <x14:cfRule type="cellIs" priority="56" operator="between" id="{86E1ED00-E28D-48DA-9AB0-050C81B3F199}">
            <xm:f>様式8!$E$16</xm:f>
            <xm:f>様式8!$E$31</xm:f>
            <x14:dxf>
              <fill>
                <patternFill>
                  <bgColor rgb="FFCCECFF"/>
                </patternFill>
              </fill>
            </x14:dxf>
          </x14:cfRule>
          <xm:sqref>F13 L13 R13 AF15:AG15 G16 I16 L16 N16 F17:AK17 C31 C39:C40 C44:C52 AF67:AK68 Y77:AB78 N78:W78 N79:AA79 K80 K81:AK82</xm:sqref>
        </x14:conditionalFormatting>
        <x14:conditionalFormatting xmlns:xm="http://schemas.microsoft.com/office/excel/2006/main">
          <x14:cfRule type="cellIs" priority="23" operator="between" id="{0642FE08-BC6B-4C86-8E4F-B6A3D7A52D58}">
            <xm:f>'\\Cl-flsv13w\愛知支部（各課）\求職者支援課\03ホームページ\05　認定申請書の記入例\[04_【別添３－１】認定申請様式【基礎コース用】.xlsx]様式8'!#REF!</xm:f>
            <xm:f>'\\Cl-flsv13w\愛知支部（各課）\求職者支援課\03ホームページ\05　認定申請書の記入例\[04_【別添３－１】認定申請様式【基礎コース用】.xlsx]様式8'!#REF!</xm:f>
            <x14:dxf>
              <fill>
                <patternFill>
                  <bgColor rgb="FFCCECFF"/>
                </patternFill>
              </fill>
            </x14:dxf>
          </x14:cfRule>
          <xm:sqref>F20:AK20</xm:sqref>
        </x14:conditionalFormatting>
        <x14:conditionalFormatting xmlns:xm="http://schemas.microsoft.com/office/excel/2006/main">
          <x14:cfRule type="cellIs" priority="20" operator="between" id="{815089EF-BA2A-4533-B4DA-629A094A65F0}">
            <xm:f>'\\Cl-flsv13w\愛知支部（各課）\求職者支援課\03ホームページ\05　認定申請書の記入例\[04_【別添３－１】認定申請様式【基礎コース用】.xlsx]様式8'!#REF!</xm:f>
            <xm:f>'\\Cl-flsv13w\愛知支部（各課）\求職者支援課\03ホームページ\05　認定申請書の記入例\[04_【別添３－１】認定申請様式【基礎コース用】.xlsx]様式8'!#REF!</xm:f>
            <x14:dxf>
              <fill>
                <patternFill>
                  <bgColor rgb="FFCCECFF"/>
                </patternFill>
              </fill>
            </x14:dxf>
          </x14:cfRule>
          <xm:sqref>F29:AK29</xm:sqref>
        </x14:conditionalFormatting>
        <x14:conditionalFormatting xmlns:xm="http://schemas.microsoft.com/office/excel/2006/main">
          <x14:cfRule type="cellIs" priority="9" operator="between" id="{1D81860C-DEEB-4132-A36A-639541796589}">
            <xm:f>'\\Cl-flsv13w\愛知支部（各課）\求職者支援課\03ホームページ\05　認定申請書の記入例\[04_【別添３－１】認定申請様式【基礎コース用】.xlsx]様式8'!#REF!</xm:f>
            <xm:f>'\\Cl-flsv13w\愛知支部（各課）\求職者支援課\03ホームページ\05　認定申請書の記入例\[04_【別添３－１】認定申請様式【基礎コース用】.xlsx]様式8'!#REF!</xm:f>
            <x14:dxf>
              <fill>
                <patternFill>
                  <bgColor rgb="FFCCECFF"/>
                </patternFill>
              </fill>
            </x14:dxf>
          </x14:cfRule>
          <xm:sqref>K67:AE68</xm:sqref>
        </x14:conditionalFormatting>
        <x14:conditionalFormatting xmlns:xm="http://schemas.microsoft.com/office/excel/2006/main">
          <x14:cfRule type="cellIs" priority="1" operator="between" id="{D49350C3-B858-49E8-93A4-0E0E9010C950}">
            <xm:f>様式8!$E$16</xm:f>
            <xm:f>様式8!$E$31</xm:f>
            <x14:dxf>
              <fill>
                <patternFill>
                  <bgColor rgb="FFCCECFF"/>
                </patternFill>
              </fill>
            </x14:dxf>
          </x14:cfRule>
          <xm:sqref>K69:AK73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pageSetUpPr fitToPage="1"/>
  </sheetPr>
  <dimension ref="A1:AI24"/>
  <sheetViews>
    <sheetView showGridLines="0" view="pageBreakPreview" zoomScale="70" zoomScaleNormal="100" zoomScaleSheetLayoutView="70" workbookViewId="0">
      <selection activeCell="S12" sqref="S12:T12"/>
    </sheetView>
  </sheetViews>
  <sheetFormatPr defaultColWidth="8" defaultRowHeight="13.5"/>
  <cols>
    <col min="1" max="24" width="6.75" style="193" customWidth="1"/>
    <col min="25" max="16384" width="8" style="193"/>
  </cols>
  <sheetData>
    <row r="1" spans="1:35">
      <c r="U1" s="206" t="s">
        <v>962</v>
      </c>
    </row>
    <row r="2" spans="1:35">
      <c r="X2" s="194" t="s">
        <v>900</v>
      </c>
    </row>
    <row r="3" spans="1:35" ht="18.75">
      <c r="A3" s="1757" t="s">
        <v>885</v>
      </c>
      <c r="B3" s="1757"/>
      <c r="C3" s="1757"/>
      <c r="D3" s="1757"/>
      <c r="E3" s="1757"/>
      <c r="F3" s="1757"/>
      <c r="G3" s="1757"/>
      <c r="H3" s="1757"/>
      <c r="I3" s="1757"/>
      <c r="J3" s="1757"/>
      <c r="K3" s="1757"/>
      <c r="L3" s="1757"/>
      <c r="M3" s="1757"/>
      <c r="N3" s="1757"/>
      <c r="O3" s="1757"/>
      <c r="P3" s="1757"/>
      <c r="Q3" s="1757"/>
      <c r="R3" s="1757"/>
      <c r="S3" s="1757"/>
      <c r="T3" s="1757"/>
      <c r="U3" s="1757"/>
      <c r="V3" s="1757"/>
      <c r="W3" s="1757"/>
      <c r="X3" s="1757"/>
    </row>
    <row r="4" spans="1:35" ht="21" customHeight="1">
      <c r="T4" s="1758" t="s">
        <v>886</v>
      </c>
      <c r="U4" s="1758"/>
      <c r="V4" s="1759">
        <f>IF(様式1!O3="","",様式1!O3)</f>
        <v>46119</v>
      </c>
      <c r="W4" s="1759"/>
      <c r="X4" s="1759"/>
      <c r="Y4" s="207"/>
      <c r="Z4" s="207"/>
    </row>
    <row r="5" spans="1:35" ht="9" customHeight="1"/>
    <row r="6" spans="1:35" ht="18" customHeight="1">
      <c r="A6" s="1751" t="s">
        <v>887</v>
      </c>
      <c r="B6" s="1752"/>
      <c r="C6" s="1752"/>
      <c r="D6" s="1760" t="str">
        <f>IF(様式1!L11="","",様式1!L11)</f>
        <v>株式会社○○○○</v>
      </c>
      <c r="E6" s="1761"/>
      <c r="F6" s="1761"/>
      <c r="G6" s="1761"/>
      <c r="H6" s="1761"/>
      <c r="I6" s="1761"/>
      <c r="J6" s="1761"/>
      <c r="K6" s="1761"/>
      <c r="L6" s="1762"/>
      <c r="M6" s="1753" t="s">
        <v>901</v>
      </c>
      <c r="N6" s="1763"/>
      <c r="O6" s="1763"/>
      <c r="P6" s="1764">
        <f>IF(様式1!F44="","",様式1!F44)</f>
        <v>123456789</v>
      </c>
      <c r="Q6" s="1764"/>
      <c r="R6" s="1764"/>
      <c r="S6" s="1764"/>
      <c r="T6" s="1764"/>
      <c r="U6" s="1764"/>
      <c r="V6" s="1764"/>
      <c r="W6" s="1764"/>
      <c r="X6" s="1764"/>
      <c r="Y6" s="195"/>
      <c r="Z6" s="195"/>
      <c r="AA6" s="195"/>
      <c r="AB6" s="195"/>
      <c r="AC6" s="195"/>
      <c r="AD6" s="195"/>
      <c r="AE6" s="195"/>
      <c r="AF6" s="195"/>
      <c r="AG6" s="195"/>
      <c r="AH6" s="195"/>
      <c r="AI6" s="195"/>
    </row>
    <row r="7" spans="1:35" ht="18" customHeight="1">
      <c r="A7" s="1751" t="s">
        <v>888</v>
      </c>
      <c r="B7" s="1752"/>
      <c r="C7" s="1753"/>
      <c r="D7" s="1754" t="str">
        <f>IF(様式1!G36="","",様式1!G36)</f>
        <v>ビジネスアプリケーション基礎科</v>
      </c>
      <c r="E7" s="1755"/>
      <c r="F7" s="1755"/>
      <c r="G7" s="1755"/>
      <c r="H7" s="1755"/>
      <c r="I7" s="1755"/>
      <c r="J7" s="1755"/>
      <c r="K7" s="1755"/>
      <c r="L7" s="1756"/>
      <c r="M7" s="196"/>
      <c r="N7" s="196"/>
      <c r="O7" s="196"/>
      <c r="P7" s="196"/>
      <c r="Q7" s="196"/>
      <c r="R7" s="196"/>
      <c r="S7" s="196"/>
      <c r="T7" s="196"/>
      <c r="U7" s="196"/>
      <c r="V7" s="196"/>
      <c r="W7" s="196"/>
      <c r="X7" s="196"/>
      <c r="Y7" s="195"/>
      <c r="Z7" s="195"/>
      <c r="AA7" s="195"/>
      <c r="AB7" s="195"/>
      <c r="AC7" s="195"/>
      <c r="AD7" s="195"/>
      <c r="AE7" s="195"/>
      <c r="AF7" s="195"/>
      <c r="AG7" s="195"/>
      <c r="AH7" s="195"/>
      <c r="AI7" s="195"/>
    </row>
    <row r="9" spans="1:35" s="197" customFormat="1" ht="55.9" customHeight="1">
      <c r="A9" s="242" t="s">
        <v>902</v>
      </c>
      <c r="B9" s="1750" t="s">
        <v>903</v>
      </c>
      <c r="C9" s="1750"/>
      <c r="D9" s="1749" t="s">
        <v>889</v>
      </c>
      <c r="E9" s="1749"/>
      <c r="F9" s="1749"/>
      <c r="G9" s="1749" t="s">
        <v>890</v>
      </c>
      <c r="H9" s="1749"/>
      <c r="I9" s="1749"/>
      <c r="J9" s="1749"/>
      <c r="K9" s="1749"/>
      <c r="L9" s="1749" t="s">
        <v>891</v>
      </c>
      <c r="M9" s="1749"/>
      <c r="N9" s="1749" t="s">
        <v>892</v>
      </c>
      <c r="O9" s="1749"/>
      <c r="P9" s="1750" t="s">
        <v>893</v>
      </c>
      <c r="Q9" s="1750"/>
      <c r="R9" s="1750"/>
      <c r="S9" s="1749" t="s">
        <v>894</v>
      </c>
      <c r="T9" s="1749"/>
      <c r="U9" s="1749" t="s">
        <v>895</v>
      </c>
      <c r="V9" s="1749"/>
      <c r="W9" s="1749"/>
      <c r="X9" s="1749"/>
    </row>
    <row r="10" spans="1:35" ht="58.15" customHeight="1">
      <c r="A10" s="243" t="s">
        <v>904</v>
      </c>
      <c r="B10" s="1747" t="s">
        <v>1499</v>
      </c>
      <c r="C10" s="1747"/>
      <c r="D10" s="1740" t="s">
        <v>1500</v>
      </c>
      <c r="E10" s="1741"/>
      <c r="F10" s="1742"/>
      <c r="G10" s="1740" t="s">
        <v>1501</v>
      </c>
      <c r="H10" s="1741"/>
      <c r="I10" s="1741"/>
      <c r="J10" s="1741"/>
      <c r="K10" s="1742"/>
      <c r="L10" s="1738" t="s">
        <v>1502</v>
      </c>
      <c r="M10" s="1739"/>
      <c r="N10" s="1738" t="s">
        <v>1503</v>
      </c>
      <c r="O10" s="1739"/>
      <c r="P10" s="1738" t="s">
        <v>1504</v>
      </c>
      <c r="Q10" s="1739"/>
      <c r="R10" s="1748"/>
      <c r="S10" s="1738" t="s">
        <v>1505</v>
      </c>
      <c r="T10" s="1739"/>
      <c r="U10" s="1738"/>
      <c r="V10" s="1739"/>
      <c r="W10" s="1739"/>
      <c r="X10" s="1748"/>
    </row>
    <row r="11" spans="1:35" ht="58.15" customHeight="1">
      <c r="A11" s="243" t="s">
        <v>905</v>
      </c>
      <c r="B11" s="1747" t="s">
        <v>1506</v>
      </c>
      <c r="C11" s="1747"/>
      <c r="D11" s="1740" t="s">
        <v>1507</v>
      </c>
      <c r="E11" s="1741"/>
      <c r="F11" s="1742"/>
      <c r="G11" s="1740" t="s">
        <v>1501</v>
      </c>
      <c r="H11" s="1741"/>
      <c r="I11" s="1741"/>
      <c r="J11" s="1741"/>
      <c r="K11" s="1742"/>
      <c r="L11" s="1738" t="s">
        <v>1502</v>
      </c>
      <c r="M11" s="1739"/>
      <c r="N11" s="1738" t="s">
        <v>1503</v>
      </c>
      <c r="O11" s="1739"/>
      <c r="P11" s="1738" t="s">
        <v>1504</v>
      </c>
      <c r="Q11" s="1739"/>
      <c r="R11" s="1748"/>
      <c r="S11" s="1738" t="s">
        <v>1508</v>
      </c>
      <c r="T11" s="1739"/>
      <c r="U11" s="1738"/>
      <c r="V11" s="1739"/>
      <c r="W11" s="1739"/>
      <c r="X11" s="1748"/>
    </row>
    <row r="12" spans="1:35" ht="58.15" customHeight="1">
      <c r="A12" s="243" t="s">
        <v>906</v>
      </c>
      <c r="B12" s="1747" t="s">
        <v>1509</v>
      </c>
      <c r="C12" s="1747"/>
      <c r="D12" s="1740" t="s">
        <v>1510</v>
      </c>
      <c r="E12" s="1741"/>
      <c r="F12" s="1742"/>
      <c r="G12" s="1740" t="s">
        <v>1501</v>
      </c>
      <c r="H12" s="1741"/>
      <c r="I12" s="1741"/>
      <c r="J12" s="1741"/>
      <c r="K12" s="1742"/>
      <c r="L12" s="1738" t="s">
        <v>1502</v>
      </c>
      <c r="M12" s="1739"/>
      <c r="N12" s="1738" t="s">
        <v>1503</v>
      </c>
      <c r="O12" s="1739"/>
      <c r="P12" s="1738" t="s">
        <v>1504</v>
      </c>
      <c r="Q12" s="1739"/>
      <c r="R12" s="1748"/>
      <c r="S12" s="1738" t="s">
        <v>1511</v>
      </c>
      <c r="T12" s="1739"/>
      <c r="U12" s="1738"/>
      <c r="V12" s="1739"/>
      <c r="W12" s="1739"/>
      <c r="X12" s="1748"/>
    </row>
    <row r="13" spans="1:35" ht="58.15" customHeight="1">
      <c r="A13" s="243" t="s">
        <v>907</v>
      </c>
      <c r="B13" s="1747" t="s">
        <v>1512</v>
      </c>
      <c r="C13" s="1747"/>
      <c r="D13" s="1740" t="s">
        <v>1513</v>
      </c>
      <c r="E13" s="1741"/>
      <c r="F13" s="1742"/>
      <c r="G13" s="1740" t="s">
        <v>1501</v>
      </c>
      <c r="H13" s="1741"/>
      <c r="I13" s="1741"/>
      <c r="J13" s="1741"/>
      <c r="K13" s="1742"/>
      <c r="L13" s="1738" t="s">
        <v>1502</v>
      </c>
      <c r="M13" s="1739"/>
      <c r="N13" s="1738" t="s">
        <v>1514</v>
      </c>
      <c r="O13" s="1739"/>
      <c r="P13" s="1738" t="s">
        <v>1515</v>
      </c>
      <c r="Q13" s="1739"/>
      <c r="R13" s="1748"/>
      <c r="S13" s="1738" t="s">
        <v>1516</v>
      </c>
      <c r="T13" s="1739"/>
      <c r="U13" s="1740" t="s">
        <v>1517</v>
      </c>
      <c r="V13" s="1741"/>
      <c r="W13" s="1741"/>
      <c r="X13" s="1742"/>
    </row>
    <row r="14" spans="1:35" ht="58.15" customHeight="1">
      <c r="A14" s="243" t="s">
        <v>908</v>
      </c>
      <c r="B14" s="1747" t="s">
        <v>1518</v>
      </c>
      <c r="C14" s="1747"/>
      <c r="D14" s="1740" t="s">
        <v>1519</v>
      </c>
      <c r="E14" s="1741"/>
      <c r="F14" s="1742"/>
      <c r="G14" s="1740" t="s">
        <v>1501</v>
      </c>
      <c r="H14" s="1741"/>
      <c r="I14" s="1741"/>
      <c r="J14" s="1741"/>
      <c r="K14" s="1742"/>
      <c r="L14" s="1738" t="s">
        <v>1502</v>
      </c>
      <c r="M14" s="1739"/>
      <c r="N14" s="1738" t="s">
        <v>1514</v>
      </c>
      <c r="O14" s="1739"/>
      <c r="P14" s="1738" t="s">
        <v>1515</v>
      </c>
      <c r="Q14" s="1739"/>
      <c r="R14" s="1748"/>
      <c r="S14" s="1738" t="s">
        <v>1516</v>
      </c>
      <c r="T14" s="1739"/>
      <c r="U14" s="1740" t="s">
        <v>1517</v>
      </c>
      <c r="V14" s="1741"/>
      <c r="W14" s="1741"/>
      <c r="X14" s="1742"/>
    </row>
    <row r="15" spans="1:35" ht="58.15" customHeight="1">
      <c r="A15" s="243" t="s">
        <v>909</v>
      </c>
      <c r="B15" s="1743"/>
      <c r="C15" s="1743"/>
      <c r="D15" s="1744"/>
      <c r="E15" s="1745"/>
      <c r="F15" s="1746"/>
      <c r="G15" s="1744"/>
      <c r="H15" s="1745"/>
      <c r="I15" s="1745"/>
      <c r="J15" s="1745"/>
      <c r="K15" s="1746"/>
      <c r="L15" s="1744"/>
      <c r="M15" s="1745"/>
      <c r="N15" s="1744"/>
      <c r="O15" s="1745"/>
      <c r="P15" s="1744"/>
      <c r="Q15" s="1745"/>
      <c r="R15" s="1746"/>
      <c r="S15" s="1744"/>
      <c r="T15" s="1745"/>
      <c r="U15" s="1744"/>
      <c r="V15" s="1745"/>
      <c r="W15" s="1745"/>
      <c r="X15" s="1746"/>
    </row>
    <row r="17" spans="1:24">
      <c r="A17" s="1734" t="s">
        <v>896</v>
      </c>
      <c r="B17" s="1735"/>
    </row>
    <row r="18" spans="1:24">
      <c r="A18" s="198" t="s">
        <v>897</v>
      </c>
      <c r="B18" s="1732"/>
      <c r="C18" s="1732"/>
      <c r="D18" s="1732"/>
      <c r="E18" s="1732"/>
      <c r="F18" s="1732"/>
      <c r="G18" s="199"/>
      <c r="H18" s="199" t="s">
        <v>910</v>
      </c>
      <c r="I18" s="199"/>
      <c r="J18" s="1732"/>
      <c r="K18" s="1732"/>
      <c r="L18" s="1732"/>
      <c r="M18" s="1732"/>
      <c r="N18" s="1732"/>
      <c r="O18" s="1732"/>
      <c r="P18" s="1732"/>
      <c r="Q18" s="1732"/>
      <c r="R18" s="199"/>
      <c r="S18" s="199"/>
      <c r="T18" s="199"/>
      <c r="U18" s="199"/>
      <c r="V18" s="199"/>
      <c r="W18" s="199"/>
      <c r="X18" s="200"/>
    </row>
    <row r="19" spans="1:24">
      <c r="A19" s="201"/>
      <c r="X19" s="202"/>
    </row>
    <row r="20" spans="1:24">
      <c r="A20" s="201" t="s">
        <v>898</v>
      </c>
      <c r="B20" s="1733"/>
      <c r="C20" s="1733"/>
      <c r="D20" s="1733"/>
      <c r="E20" s="1733"/>
      <c r="F20" s="1733"/>
      <c r="H20" s="193" t="s">
        <v>899</v>
      </c>
      <c r="K20" s="1733"/>
      <c r="L20" s="1733"/>
      <c r="M20" s="1733"/>
      <c r="N20" s="1733"/>
      <c r="O20" s="1733"/>
      <c r="P20" s="1733"/>
      <c r="Q20" s="1733"/>
      <c r="X20" s="202"/>
    </row>
    <row r="21" spans="1:24">
      <c r="A21" s="203"/>
      <c r="B21" s="204"/>
      <c r="C21" s="204"/>
      <c r="D21" s="204"/>
      <c r="E21" s="204"/>
      <c r="F21" s="204"/>
      <c r="G21" s="204"/>
      <c r="H21" s="204"/>
      <c r="I21" s="204"/>
      <c r="J21" s="204"/>
      <c r="K21" s="204"/>
      <c r="L21" s="204"/>
      <c r="M21" s="204"/>
      <c r="N21" s="204"/>
      <c r="O21" s="204"/>
      <c r="P21" s="204"/>
      <c r="Q21" s="204"/>
      <c r="R21" s="204"/>
      <c r="S21" s="204"/>
      <c r="T21" s="204"/>
      <c r="U21" s="204"/>
      <c r="V21" s="204"/>
      <c r="W21" s="204"/>
      <c r="X21" s="205"/>
    </row>
    <row r="23" spans="1:24" ht="81.75" customHeight="1">
      <c r="A23" s="1736" t="s">
        <v>1077</v>
      </c>
      <c r="B23" s="1737"/>
      <c r="C23" s="1737"/>
      <c r="D23" s="1737"/>
      <c r="E23" s="1737"/>
      <c r="F23" s="1737"/>
      <c r="G23" s="1737"/>
      <c r="H23" s="1737"/>
      <c r="I23" s="1737"/>
      <c r="J23" s="1737"/>
      <c r="K23" s="1737"/>
      <c r="L23" s="1737"/>
      <c r="M23" s="1737"/>
      <c r="N23" s="1737"/>
      <c r="O23" s="1737"/>
      <c r="P23" s="1737"/>
      <c r="Q23" s="1737"/>
      <c r="R23" s="1737"/>
      <c r="S23" s="1737"/>
      <c r="T23" s="1737"/>
      <c r="U23" s="1737"/>
      <c r="V23" s="1737"/>
      <c r="W23" s="1737"/>
      <c r="X23" s="1737"/>
    </row>
    <row r="24" spans="1:24">
      <c r="X24" s="192" t="s">
        <v>1071</v>
      </c>
    </row>
  </sheetData>
  <mergeCells count="71">
    <mergeCell ref="A3:X3"/>
    <mergeCell ref="T4:U4"/>
    <mergeCell ref="V4:X4"/>
    <mergeCell ref="A6:C6"/>
    <mergeCell ref="D6:L6"/>
    <mergeCell ref="M6:O6"/>
    <mergeCell ref="P6:X6"/>
    <mergeCell ref="A7:C7"/>
    <mergeCell ref="D7:L7"/>
    <mergeCell ref="B9:C9"/>
    <mergeCell ref="D9:F9"/>
    <mergeCell ref="G9:K9"/>
    <mergeCell ref="L9:M9"/>
    <mergeCell ref="N9:O9"/>
    <mergeCell ref="P9:R9"/>
    <mergeCell ref="S9:T9"/>
    <mergeCell ref="U9:X9"/>
    <mergeCell ref="B10:C10"/>
    <mergeCell ref="D10:F10"/>
    <mergeCell ref="G10:K10"/>
    <mergeCell ref="L10:M10"/>
    <mergeCell ref="N10:O10"/>
    <mergeCell ref="P10:R10"/>
    <mergeCell ref="P12:R12"/>
    <mergeCell ref="S10:T10"/>
    <mergeCell ref="U10:X10"/>
    <mergeCell ref="B11:C11"/>
    <mergeCell ref="D11:F11"/>
    <mergeCell ref="G11:K11"/>
    <mergeCell ref="L11:M11"/>
    <mergeCell ref="N11:O11"/>
    <mergeCell ref="P11:R11"/>
    <mergeCell ref="S11:T11"/>
    <mergeCell ref="U11:X11"/>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N12:O12"/>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 ref="N14:O14"/>
    <mergeCell ref="B18:F18"/>
    <mergeCell ref="B20:F20"/>
    <mergeCell ref="J18:Q18"/>
    <mergeCell ref="K20:Q20"/>
    <mergeCell ref="A17:B17"/>
  </mergeCells>
  <phoneticPr fontId="11"/>
  <printOptions horizontalCentered="1"/>
  <pageMargins left="0.35433070866141736" right="0.31496062992125984" top="0.35433070866141736" bottom="0.39370078740157483" header="0.31496062992125984" footer="0.31496062992125984"/>
  <pageSetup paperSize="9" scale="83" orientation="landscape" r:id="rId1"/>
  <rowBreaks count="1" manualBreakCount="1">
    <brk id="22"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fitToPage="1"/>
  </sheetPr>
  <dimension ref="A1:AH24"/>
  <sheetViews>
    <sheetView view="pageBreakPreview" zoomScale="60" zoomScaleNormal="100" workbookViewId="0">
      <selection activeCell="B11" sqref="B11:F11"/>
    </sheetView>
  </sheetViews>
  <sheetFormatPr defaultColWidth="8" defaultRowHeight="13.5"/>
  <cols>
    <col min="1" max="13" width="6.75" style="245" customWidth="1"/>
    <col min="14" max="15" width="12.625" style="245" customWidth="1"/>
    <col min="16" max="17" width="10.125" style="245" customWidth="1"/>
    <col min="18" max="23" width="6.75" style="245" customWidth="1"/>
    <col min="24" max="16384" width="8" style="245"/>
  </cols>
  <sheetData>
    <row r="1" spans="1:34">
      <c r="T1" s="259" t="s">
        <v>963</v>
      </c>
    </row>
    <row r="2" spans="1:34">
      <c r="W2" s="246" t="s">
        <v>955</v>
      </c>
    </row>
    <row r="3" spans="1:34" ht="18.75">
      <c r="A3" s="1765" t="s">
        <v>956</v>
      </c>
      <c r="B3" s="1765"/>
      <c r="C3" s="1765"/>
      <c r="D3" s="1765"/>
      <c r="E3" s="1765"/>
      <c r="F3" s="1765"/>
      <c r="G3" s="1765"/>
      <c r="H3" s="1765"/>
      <c r="I3" s="1765"/>
      <c r="J3" s="1765"/>
      <c r="K3" s="1765"/>
      <c r="L3" s="1765"/>
      <c r="M3" s="1765"/>
      <c r="N3" s="1765"/>
      <c r="O3" s="1765"/>
      <c r="P3" s="1765"/>
      <c r="Q3" s="1765"/>
      <c r="R3" s="1765"/>
      <c r="S3" s="1765"/>
      <c r="T3" s="1765"/>
      <c r="U3" s="1765"/>
      <c r="V3" s="1765"/>
      <c r="W3" s="1765"/>
    </row>
    <row r="4" spans="1:34">
      <c r="S4" s="1766" t="s">
        <v>886</v>
      </c>
      <c r="T4" s="1766"/>
      <c r="U4" s="1759">
        <f>IF(様式1!O3="","",様式1!O3)</f>
        <v>46119</v>
      </c>
      <c r="V4" s="1759"/>
      <c r="W4" s="1759"/>
    </row>
    <row r="5" spans="1:34" ht="9" customHeight="1"/>
    <row r="6" spans="1:34" ht="18" customHeight="1">
      <c r="A6" s="1751" t="s">
        <v>887</v>
      </c>
      <c r="B6" s="1752"/>
      <c r="C6" s="1753"/>
      <c r="D6" s="1767" t="str">
        <f>IF(様式1!L11="","",様式1!L11)</f>
        <v>株式会社○○○○</v>
      </c>
      <c r="E6" s="1768"/>
      <c r="F6" s="1768"/>
      <c r="G6" s="1768"/>
      <c r="H6" s="1768"/>
      <c r="I6" s="1768"/>
      <c r="J6" s="1768"/>
      <c r="K6" s="1768"/>
      <c r="L6" s="1769"/>
      <c r="M6" s="1751" t="s">
        <v>901</v>
      </c>
      <c r="N6" s="1770"/>
      <c r="O6" s="1771">
        <f>IF(様式1!F44="","",様式1!F44)</f>
        <v>123456789</v>
      </c>
      <c r="P6" s="1772"/>
      <c r="Q6" s="1772"/>
      <c r="R6" s="1772"/>
      <c r="S6" s="1772"/>
      <c r="T6" s="1772"/>
      <c r="U6" s="1772"/>
      <c r="V6" s="1772"/>
      <c r="W6" s="1773"/>
      <c r="X6" s="247"/>
      <c r="Y6" s="247"/>
      <c r="Z6" s="247"/>
      <c r="AA6" s="247"/>
      <c r="AB6" s="247"/>
      <c r="AC6" s="247"/>
      <c r="AD6" s="247"/>
      <c r="AE6" s="247"/>
      <c r="AF6" s="247"/>
      <c r="AG6" s="247"/>
      <c r="AH6" s="247"/>
    </row>
    <row r="7" spans="1:34" ht="18" customHeight="1">
      <c r="A7" s="1751" t="s">
        <v>888</v>
      </c>
      <c r="B7" s="1752"/>
      <c r="C7" s="1753"/>
      <c r="D7" s="1767" t="str">
        <f>IF(様式1!G36="","",様式1!G36)</f>
        <v>ビジネスアプリケーション基礎科</v>
      </c>
      <c r="E7" s="1768"/>
      <c r="F7" s="1768"/>
      <c r="G7" s="1768"/>
      <c r="H7" s="1768"/>
      <c r="I7" s="1768"/>
      <c r="J7" s="1768"/>
      <c r="K7" s="1768"/>
      <c r="L7" s="1769"/>
      <c r="M7" s="1774"/>
      <c r="N7" s="1775"/>
      <c r="O7" s="1775"/>
      <c r="P7" s="1775"/>
      <c r="Q7" s="1775"/>
      <c r="R7" s="1775"/>
      <c r="S7" s="1775"/>
      <c r="T7" s="1775"/>
      <c r="U7" s="1775"/>
      <c r="V7" s="1775"/>
      <c r="W7" s="1775"/>
      <c r="X7" s="247"/>
      <c r="Y7" s="247"/>
      <c r="Z7" s="247"/>
      <c r="AA7" s="247"/>
      <c r="AB7" s="247"/>
      <c r="AC7" s="247"/>
      <c r="AD7" s="247"/>
      <c r="AE7" s="247"/>
      <c r="AF7" s="247"/>
      <c r="AG7" s="247"/>
      <c r="AH7" s="247"/>
    </row>
    <row r="9" spans="1:34" s="249" customFormat="1" ht="69.95" customHeight="1">
      <c r="A9" s="248" t="s">
        <v>902</v>
      </c>
      <c r="B9" s="1776" t="s">
        <v>957</v>
      </c>
      <c r="C9" s="1777"/>
      <c r="D9" s="1778"/>
      <c r="E9" s="1778"/>
      <c r="F9" s="1779"/>
      <c r="G9" s="1780" t="s">
        <v>890</v>
      </c>
      <c r="H9" s="1780"/>
      <c r="I9" s="1780"/>
      <c r="J9" s="1780"/>
      <c r="K9" s="1780"/>
      <c r="L9" s="1780" t="s">
        <v>891</v>
      </c>
      <c r="M9" s="1780"/>
      <c r="N9" s="1776" t="s">
        <v>958</v>
      </c>
      <c r="O9" s="1781"/>
      <c r="P9" s="1782" t="s">
        <v>959</v>
      </c>
      <c r="Q9" s="1780"/>
      <c r="R9" s="1780" t="s">
        <v>894</v>
      </c>
      <c r="S9" s="1780"/>
      <c r="T9" s="1780" t="s">
        <v>895</v>
      </c>
      <c r="U9" s="1780"/>
      <c r="V9" s="1780"/>
      <c r="W9" s="1780"/>
    </row>
    <row r="10" spans="1:34" ht="69.95" customHeight="1">
      <c r="A10" s="250" t="s">
        <v>904</v>
      </c>
      <c r="B10" s="1784" t="s">
        <v>1520</v>
      </c>
      <c r="C10" s="1785"/>
      <c r="D10" s="1786"/>
      <c r="E10" s="1786"/>
      <c r="F10" s="1787"/>
      <c r="G10" s="1791" t="s">
        <v>1521</v>
      </c>
      <c r="H10" s="1791"/>
      <c r="I10" s="1791"/>
      <c r="J10" s="1791"/>
      <c r="K10" s="1791"/>
      <c r="L10" s="1780" t="s">
        <v>1502</v>
      </c>
      <c r="M10" s="1780"/>
      <c r="N10" s="1776" t="s">
        <v>1522</v>
      </c>
      <c r="O10" s="1781"/>
      <c r="P10" s="1782" t="s">
        <v>1523</v>
      </c>
      <c r="Q10" s="1782"/>
      <c r="R10" s="1782">
        <v>5</v>
      </c>
      <c r="S10" s="1782"/>
      <c r="T10" s="1783"/>
      <c r="U10" s="1783"/>
      <c r="V10" s="1783"/>
      <c r="W10" s="1783"/>
    </row>
    <row r="11" spans="1:34" ht="69.95" customHeight="1">
      <c r="A11" s="250" t="s">
        <v>905</v>
      </c>
      <c r="B11" s="1784" t="s">
        <v>1524</v>
      </c>
      <c r="C11" s="1785"/>
      <c r="D11" s="1786"/>
      <c r="E11" s="1786"/>
      <c r="F11" s="1787"/>
      <c r="G11" s="1788" t="s">
        <v>1525</v>
      </c>
      <c r="H11" s="1789"/>
      <c r="I11" s="1789"/>
      <c r="J11" s="1789"/>
      <c r="K11" s="1790"/>
      <c r="L11" s="1780" t="s">
        <v>1502</v>
      </c>
      <c r="M11" s="1780"/>
      <c r="N11" s="1776" t="s">
        <v>1522</v>
      </c>
      <c r="O11" s="1781"/>
      <c r="P11" s="1782" t="s">
        <v>1523</v>
      </c>
      <c r="Q11" s="1782"/>
      <c r="R11" s="1782" t="s">
        <v>1526</v>
      </c>
      <c r="S11" s="1782"/>
      <c r="T11" s="1783"/>
      <c r="U11" s="1783"/>
      <c r="V11" s="1783"/>
      <c r="W11" s="1783"/>
    </row>
    <row r="12" spans="1:34" ht="69.95" customHeight="1">
      <c r="A12" s="250" t="s">
        <v>906</v>
      </c>
      <c r="B12" s="1784" t="s">
        <v>1527</v>
      </c>
      <c r="C12" s="1785"/>
      <c r="D12" s="1786"/>
      <c r="E12" s="1786"/>
      <c r="F12" s="1787"/>
      <c r="G12" s="1788" t="s">
        <v>1528</v>
      </c>
      <c r="H12" s="1789"/>
      <c r="I12" s="1789"/>
      <c r="J12" s="1789"/>
      <c r="K12" s="1790"/>
      <c r="L12" s="1780" t="s">
        <v>1502</v>
      </c>
      <c r="M12" s="1780"/>
      <c r="N12" s="1776" t="s">
        <v>1522</v>
      </c>
      <c r="O12" s="1781"/>
      <c r="P12" s="1782" t="s">
        <v>1523</v>
      </c>
      <c r="Q12" s="1782"/>
      <c r="R12" s="1782">
        <v>5</v>
      </c>
      <c r="S12" s="1782"/>
      <c r="T12" s="1783" t="s">
        <v>1529</v>
      </c>
      <c r="U12" s="1783"/>
      <c r="V12" s="1783"/>
      <c r="W12" s="1783"/>
    </row>
    <row r="13" spans="1:34" ht="69.95" customHeight="1">
      <c r="A13" s="250" t="s">
        <v>907</v>
      </c>
      <c r="B13" s="1776"/>
      <c r="C13" s="1777"/>
      <c r="D13" s="1792"/>
      <c r="E13" s="1792"/>
      <c r="F13" s="1793"/>
      <c r="G13" s="1788"/>
      <c r="H13" s="1789"/>
      <c r="I13" s="1789"/>
      <c r="J13" s="1789"/>
      <c r="K13" s="1790"/>
      <c r="L13" s="1780"/>
      <c r="M13" s="1780"/>
      <c r="N13" s="1794"/>
      <c r="O13" s="1779"/>
      <c r="P13" s="1782"/>
      <c r="Q13" s="1782"/>
      <c r="R13" s="1782"/>
      <c r="S13" s="1782"/>
      <c r="T13" s="1783"/>
      <c r="U13" s="1783"/>
      <c r="V13" s="1783"/>
      <c r="W13" s="1783"/>
    </row>
    <row r="14" spans="1:34" ht="69.95" customHeight="1">
      <c r="A14" s="250" t="s">
        <v>908</v>
      </c>
      <c r="B14" s="1776"/>
      <c r="C14" s="1777"/>
      <c r="D14" s="1792"/>
      <c r="E14" s="1792"/>
      <c r="F14" s="1793"/>
      <c r="G14" s="1788"/>
      <c r="H14" s="1789"/>
      <c r="I14" s="1789"/>
      <c r="J14" s="1789"/>
      <c r="K14" s="1790"/>
      <c r="L14" s="1780"/>
      <c r="M14" s="1780"/>
      <c r="N14" s="1794"/>
      <c r="O14" s="1779"/>
      <c r="P14" s="1782"/>
      <c r="Q14" s="1782"/>
      <c r="R14" s="1782"/>
      <c r="S14" s="1782"/>
      <c r="T14" s="1783"/>
      <c r="U14" s="1783"/>
      <c r="V14" s="1783"/>
      <c r="W14" s="1783"/>
    </row>
    <row r="15" spans="1:34" ht="69.95" customHeight="1">
      <c r="A15" s="250" t="s">
        <v>909</v>
      </c>
      <c r="B15" s="1776"/>
      <c r="C15" s="1777"/>
      <c r="D15" s="1792"/>
      <c r="E15" s="1792"/>
      <c r="F15" s="1793"/>
      <c r="G15" s="1788"/>
      <c r="H15" s="1789"/>
      <c r="I15" s="1789"/>
      <c r="J15" s="1789"/>
      <c r="K15" s="1790"/>
      <c r="L15" s="1780"/>
      <c r="M15" s="1780"/>
      <c r="N15" s="1794"/>
      <c r="O15" s="1779"/>
      <c r="P15" s="1782"/>
      <c r="Q15" s="1782"/>
      <c r="R15" s="1782"/>
      <c r="S15" s="1782"/>
      <c r="T15" s="1783"/>
      <c r="U15" s="1783"/>
      <c r="V15" s="1783"/>
      <c r="W15" s="1783"/>
    </row>
    <row r="17" spans="1:23">
      <c r="A17" s="1794" t="s">
        <v>896</v>
      </c>
      <c r="B17" s="1795"/>
    </row>
    <row r="18" spans="1:23">
      <c r="A18" s="251" t="s">
        <v>897</v>
      </c>
      <c r="B18" s="252"/>
      <c r="C18" s="252"/>
      <c r="D18" s="252"/>
      <c r="E18" s="252"/>
      <c r="F18" s="252"/>
      <c r="G18" s="252"/>
      <c r="H18" s="252" t="s">
        <v>910</v>
      </c>
      <c r="I18" s="252"/>
      <c r="J18" s="252"/>
      <c r="K18" s="252"/>
      <c r="L18" s="252"/>
      <c r="M18" s="252"/>
      <c r="N18" s="252"/>
      <c r="O18" s="252"/>
      <c r="P18" s="252"/>
      <c r="Q18" s="252"/>
      <c r="R18" s="252"/>
      <c r="S18" s="252"/>
      <c r="T18" s="252"/>
      <c r="U18" s="252"/>
      <c r="V18" s="252"/>
      <c r="W18" s="253"/>
    </row>
    <row r="19" spans="1:23">
      <c r="A19" s="254"/>
      <c r="W19" s="255"/>
    </row>
    <row r="20" spans="1:23">
      <c r="A20" s="254" t="s">
        <v>898</v>
      </c>
      <c r="H20" s="245" t="s">
        <v>899</v>
      </c>
      <c r="W20" s="255"/>
    </row>
    <row r="21" spans="1:23">
      <c r="A21" s="256"/>
      <c r="B21" s="257"/>
      <c r="C21" s="257"/>
      <c r="D21" s="257"/>
      <c r="E21" s="257"/>
      <c r="F21" s="257"/>
      <c r="G21" s="257"/>
      <c r="H21" s="257"/>
      <c r="I21" s="257"/>
      <c r="J21" s="257"/>
      <c r="K21" s="257"/>
      <c r="L21" s="257"/>
      <c r="M21" s="257"/>
      <c r="N21" s="257"/>
      <c r="O21" s="257"/>
      <c r="P21" s="257"/>
      <c r="Q21" s="257"/>
      <c r="R21" s="257"/>
      <c r="S21" s="257"/>
      <c r="T21" s="257"/>
      <c r="U21" s="257"/>
      <c r="V21" s="257"/>
      <c r="W21" s="258"/>
    </row>
    <row r="23" spans="1:23" ht="60" customHeight="1">
      <c r="A23" s="1796" t="s">
        <v>960</v>
      </c>
      <c r="B23" s="1797"/>
      <c r="C23" s="1797"/>
      <c r="D23" s="1797"/>
      <c r="E23" s="1797"/>
      <c r="F23" s="1797"/>
      <c r="G23" s="1797"/>
      <c r="H23" s="1797"/>
      <c r="I23" s="1797"/>
      <c r="J23" s="1797"/>
      <c r="K23" s="1797"/>
      <c r="L23" s="1797"/>
      <c r="M23" s="1797"/>
      <c r="N23" s="1797"/>
      <c r="O23" s="1797"/>
      <c r="P23" s="1797"/>
      <c r="Q23" s="1797"/>
      <c r="R23" s="1797"/>
      <c r="S23" s="1797"/>
      <c r="T23" s="1797"/>
      <c r="U23" s="1797"/>
      <c r="V23" s="1797"/>
      <c r="W23" s="1797"/>
    </row>
    <row r="24" spans="1:23">
      <c r="W24" s="192" t="s">
        <v>961</v>
      </c>
    </row>
  </sheetData>
  <mergeCells count="61">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A7:C7"/>
    <mergeCell ref="D7:L7"/>
    <mergeCell ref="M7:W7"/>
    <mergeCell ref="B9:F9"/>
    <mergeCell ref="G9:K9"/>
    <mergeCell ref="L9:M9"/>
    <mergeCell ref="N9:O9"/>
    <mergeCell ref="P9:Q9"/>
    <mergeCell ref="R9:S9"/>
    <mergeCell ref="T9:W9"/>
    <mergeCell ref="A3:W3"/>
    <mergeCell ref="S4:T4"/>
    <mergeCell ref="U4:W4"/>
    <mergeCell ref="A6:C6"/>
    <mergeCell ref="D6:L6"/>
    <mergeCell ref="M6:N6"/>
    <mergeCell ref="O6:W6"/>
  </mergeCells>
  <phoneticPr fontId="11"/>
  <printOptions horizontalCentered="1"/>
  <pageMargins left="0.35433070866141736" right="0.31496062992125984" top="0.35433070866141736" bottom="0.39370078740157483" header="0.31496062992125984" footer="0.31496062992125984"/>
  <pageSetup paperSize="9" scale="76" orientation="landscape" r:id="rId1"/>
  <rowBreaks count="1" manualBreakCount="1">
    <brk id="2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33</vt:i4>
      </vt:variant>
    </vt:vector>
  </HeadingPairs>
  <TitlesOfParts>
    <vt:vector size="62" baseType="lpstr">
      <vt:lpstr>一覧表</vt:lpstr>
      <vt:lpstr>様式1</vt:lpstr>
      <vt:lpstr>様式2</vt:lpstr>
      <vt:lpstr>様式3</vt:lpstr>
      <vt:lpstr>平面図（参考様式）</vt:lpstr>
      <vt:lpstr>様式4</vt:lpstr>
      <vt:lpstr>様式5</vt:lpstr>
      <vt:lpstr>様式５別添１</vt:lpstr>
      <vt:lpstr>様式５別添２</vt:lpstr>
      <vt:lpstr>様式５添付３</vt:lpstr>
      <vt:lpstr>様式５添付４</vt:lpstr>
      <vt:lpstr>様式５添付４別表</vt:lpstr>
      <vt:lpstr>様式6</vt:lpstr>
      <vt:lpstr>様式7の1 </vt:lpstr>
      <vt:lpstr>様式7の3</vt:lpstr>
      <vt:lpstr>職務証明書（参考様式）</vt:lpstr>
      <vt:lpstr>様式8</vt:lpstr>
      <vt:lpstr>様式9</vt:lpstr>
      <vt:lpstr>様式10</vt:lpstr>
      <vt:lpstr>様式12</vt:lpstr>
      <vt:lpstr>様式13の１</vt:lpstr>
      <vt:lpstr>様式13の２(自己評価)</vt:lpstr>
      <vt:lpstr>様式14 </vt:lpstr>
      <vt:lpstr>様式15の１</vt:lpstr>
      <vt:lpstr>様式15の２</vt:lpstr>
      <vt:lpstr>様式16の２</vt:lpstr>
      <vt:lpstr>様式17</vt:lpstr>
      <vt:lpstr>様式18</vt:lpstr>
      <vt:lpstr>登録用</vt:lpstr>
      <vt:lpstr>一覧表!Print_Area</vt:lpstr>
      <vt:lpstr>'職務証明書（参考様式）'!Print_Area</vt:lpstr>
      <vt:lpstr>登録用!Print_Area</vt:lpstr>
      <vt:lpstr>'平面図（参考様式）'!Print_Area</vt:lpstr>
      <vt:lpstr>様式1!Print_Area</vt:lpstr>
      <vt:lpstr>様式10!Print_Area</vt:lpstr>
      <vt:lpstr>様式12!Print_Area</vt:lpstr>
      <vt:lpstr>様式13の１!Print_Area</vt:lpstr>
      <vt:lpstr>'様式13の２(自己評価)'!Print_Area</vt:lpstr>
      <vt:lpstr>'様式14 '!Print_Area</vt:lpstr>
      <vt:lpstr>様式15の１!Print_Area</vt:lpstr>
      <vt:lpstr>様式15の２!Print_Area</vt:lpstr>
      <vt:lpstr>様式16の２!Print_Area</vt:lpstr>
      <vt:lpstr>様式17!Print_Area</vt:lpstr>
      <vt:lpstr>様式18!Print_Area</vt:lpstr>
      <vt:lpstr>様式2!Print_Area</vt:lpstr>
      <vt:lpstr>様式3!Print_Area</vt:lpstr>
      <vt:lpstr>様式4!Print_Area</vt:lpstr>
      <vt:lpstr>様式5!Print_Area</vt:lpstr>
      <vt:lpstr>様式５添付３!Print_Area</vt:lpstr>
      <vt:lpstr>様式５添付４!Print_Area</vt:lpstr>
      <vt:lpstr>様式５添付４別表!Print_Area</vt:lpstr>
      <vt:lpstr>様式５別添１!Print_Area</vt:lpstr>
      <vt:lpstr>様式５別添２!Print_Area</vt:lpstr>
      <vt:lpstr>様式6!Print_Area</vt:lpstr>
      <vt:lpstr>'様式7の1 '!Print_Area</vt:lpstr>
      <vt:lpstr>様式7の3!Print_Area</vt:lpstr>
      <vt:lpstr>様式8!Print_Area</vt:lpstr>
      <vt:lpstr>様式9!Print_Area</vt:lpstr>
      <vt:lpstr>様式3!Print_Titles</vt:lpstr>
      <vt:lpstr>様式5!Print_Titles</vt:lpstr>
      <vt:lpstr>様式15の１!訓練分野</vt:lpstr>
      <vt:lpstr>訓練分野</vt:lpstr>
    </vt:vector>
  </TitlesOfParts>
  <Company>高齢・障害・求職者雇用支援機構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高齢・障害・求職者雇用支援機構</dc:creator>
  <cp:lastModifiedBy>岡田 真弓</cp:lastModifiedBy>
  <cp:lastPrinted>2026-01-29T07:47:23Z</cp:lastPrinted>
  <dcterms:created xsi:type="dcterms:W3CDTF">2021-02-10T01:23:48Z</dcterms:created>
  <dcterms:modified xsi:type="dcterms:W3CDTF">2026-02-13T00:43:39Z</dcterms:modified>
</cp:coreProperties>
</file>