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l-flsv11w\青森支部（各課）\求職者支援課\90_※求職者訓練認定申請・実施状況確認\10_認定申請受付\（工事中）令和7年7月～9月開講受付\"/>
    </mc:Choice>
  </mc:AlternateContent>
  <bookViews>
    <workbookView xWindow="2085" yWindow="825" windowWidth="13275" windowHeight="3255" tabRatio="830"/>
  </bookViews>
  <sheets>
    <sheet name="令和7年4月～6月開講" sheetId="73" r:id="rId1"/>
    <sheet name="祝日一覧" sheetId="59" state="hidden" r:id="rId2"/>
  </sheets>
  <definedNames>
    <definedName name="_xlnm.Print_Area" localSheetId="0">'令和7年4月～6月開講'!$A$1:$S$124</definedName>
  </definedNames>
  <calcPr calcId="162913"/>
</workbook>
</file>

<file path=xl/calcChain.xml><?xml version="1.0" encoding="utf-8"?>
<calcChain xmlns="http://schemas.openxmlformats.org/spreadsheetml/2006/main">
  <c r="M73" i="73" l="1"/>
  <c r="P70" i="73"/>
  <c r="M69" i="73"/>
  <c r="M59" i="73"/>
  <c r="M52" i="73"/>
  <c r="M46" i="73"/>
  <c r="O36" i="73"/>
  <c r="M33" i="73"/>
  <c r="A9" i="73"/>
  <c r="A65" i="73" s="1"/>
  <c r="I66" i="73" s="1"/>
  <c r="W5" i="73"/>
  <c r="X5" i="73" s="1"/>
  <c r="A17" i="73" l="1"/>
  <c r="I18" i="73" s="1"/>
  <c r="H18" i="73" s="1"/>
  <c r="G18" i="73" s="1"/>
  <c r="F18" i="73" s="1"/>
  <c r="E18" i="73" s="1"/>
  <c r="D18" i="73" s="1"/>
  <c r="C18" i="73" s="1"/>
  <c r="A73" i="73"/>
  <c r="I74" i="73" s="1"/>
  <c r="H74" i="73" s="1"/>
  <c r="G74" i="73" s="1"/>
  <c r="F74" i="73" s="1"/>
  <c r="E74" i="73" s="1"/>
  <c r="D74" i="73" s="1"/>
  <c r="C74" i="73" s="1"/>
  <c r="A82" i="73"/>
  <c r="I83" i="73" s="1"/>
  <c r="C84" i="73" s="1"/>
  <c r="D84" i="73" s="1"/>
  <c r="E84" i="73" s="1"/>
  <c r="F84" i="73" s="1"/>
  <c r="G84" i="73" s="1"/>
  <c r="H84" i="73" s="1"/>
  <c r="I84" i="73" s="1"/>
  <c r="C85" i="73" s="1"/>
  <c r="D85" i="73" s="1"/>
  <c r="E85" i="73" s="1"/>
  <c r="F85" i="73" s="1"/>
  <c r="G85" i="73" s="1"/>
  <c r="H85" i="73" s="1"/>
  <c r="I85" i="73" s="1"/>
  <c r="C86" i="73" s="1"/>
  <c r="D86" i="73" s="1"/>
  <c r="E86" i="73" s="1"/>
  <c r="F86" i="73" s="1"/>
  <c r="G86" i="73" s="1"/>
  <c r="H86" i="73" s="1"/>
  <c r="I86" i="73" s="1"/>
  <c r="C87" i="73" s="1"/>
  <c r="D87" i="73" s="1"/>
  <c r="E87" i="73" s="1"/>
  <c r="F87" i="73" s="1"/>
  <c r="G87" i="73" s="1"/>
  <c r="H87" i="73" s="1"/>
  <c r="I87" i="73" s="1"/>
  <c r="C88" i="73" s="1"/>
  <c r="D88" i="73" s="1"/>
  <c r="E88" i="73" s="1"/>
  <c r="F88" i="73" s="1"/>
  <c r="G88" i="73" s="1"/>
  <c r="H88" i="73" s="1"/>
  <c r="I88" i="73" s="1"/>
  <c r="I10" i="73"/>
  <c r="H10" i="73" s="1"/>
  <c r="G10" i="73" s="1"/>
  <c r="F10" i="73" s="1"/>
  <c r="E10" i="73" s="1"/>
  <c r="D10" i="73" s="1"/>
  <c r="C10" i="73" s="1"/>
  <c r="H83" i="73"/>
  <c r="G83" i="73" s="1"/>
  <c r="F83" i="73" s="1"/>
  <c r="E83" i="73" s="1"/>
  <c r="D83" i="73" s="1"/>
  <c r="C83" i="73" s="1"/>
  <c r="C75" i="73"/>
  <c r="D75" i="73" s="1"/>
  <c r="E75" i="73" s="1"/>
  <c r="F75" i="73" s="1"/>
  <c r="G75" i="73" s="1"/>
  <c r="H75" i="73" s="1"/>
  <c r="I75" i="73" s="1"/>
  <c r="C76" i="73" s="1"/>
  <c r="D76" i="73" s="1"/>
  <c r="E76" i="73" s="1"/>
  <c r="F76" i="73" s="1"/>
  <c r="G76" i="73" s="1"/>
  <c r="H76" i="73" s="1"/>
  <c r="I76" i="73" s="1"/>
  <c r="C77" i="73" s="1"/>
  <c r="D77" i="73" s="1"/>
  <c r="E77" i="73" s="1"/>
  <c r="F77" i="73" s="1"/>
  <c r="G77" i="73" s="1"/>
  <c r="H77" i="73" s="1"/>
  <c r="I77" i="73" s="1"/>
  <c r="C78" i="73" s="1"/>
  <c r="D78" i="73" s="1"/>
  <c r="E78" i="73" s="1"/>
  <c r="F78" i="73" s="1"/>
  <c r="G78" i="73" s="1"/>
  <c r="H78" i="73" s="1"/>
  <c r="I78" i="73" s="1"/>
  <c r="C79" i="73" s="1"/>
  <c r="D79" i="73" s="1"/>
  <c r="E79" i="73" s="1"/>
  <c r="F79" i="73" s="1"/>
  <c r="G79" i="73" s="1"/>
  <c r="H79" i="73" s="1"/>
  <c r="I79" i="73" s="1"/>
  <c r="C67" i="73"/>
  <c r="D67" i="73" s="1"/>
  <c r="E67" i="73" s="1"/>
  <c r="F67" i="73" s="1"/>
  <c r="G67" i="73" s="1"/>
  <c r="H67" i="73" s="1"/>
  <c r="I67" i="73" s="1"/>
  <c r="C68" i="73" s="1"/>
  <c r="D68" i="73" s="1"/>
  <c r="E68" i="73" s="1"/>
  <c r="F68" i="73" s="1"/>
  <c r="G68" i="73" s="1"/>
  <c r="H68" i="73" s="1"/>
  <c r="I68" i="73" s="1"/>
  <c r="C69" i="73" s="1"/>
  <c r="D69" i="73" s="1"/>
  <c r="E69" i="73" s="1"/>
  <c r="F69" i="73" s="1"/>
  <c r="G69" i="73" s="1"/>
  <c r="H69" i="73" s="1"/>
  <c r="I69" i="73" s="1"/>
  <c r="C70" i="73" s="1"/>
  <c r="D70" i="73" s="1"/>
  <c r="E70" i="73" s="1"/>
  <c r="F70" i="73" s="1"/>
  <c r="G70" i="73" s="1"/>
  <c r="H70" i="73" s="1"/>
  <c r="I70" i="73" s="1"/>
  <c r="C71" i="73" s="1"/>
  <c r="D71" i="73" s="1"/>
  <c r="E71" i="73" s="1"/>
  <c r="F71" i="73" s="1"/>
  <c r="G71" i="73" s="1"/>
  <c r="H71" i="73" s="1"/>
  <c r="I71" i="73" s="1"/>
  <c r="H66" i="73"/>
  <c r="G66" i="73" s="1"/>
  <c r="F66" i="73" s="1"/>
  <c r="E66" i="73" s="1"/>
  <c r="D66" i="73" s="1"/>
  <c r="C66" i="73" s="1"/>
  <c r="A25" i="73"/>
  <c r="I26" i="73" s="1"/>
  <c r="A41" i="73"/>
  <c r="I42" i="73" s="1"/>
  <c r="A57" i="73"/>
  <c r="I58" i="73" s="1"/>
  <c r="A90" i="73"/>
  <c r="I91" i="73" s="1"/>
  <c r="A33" i="73"/>
  <c r="I34" i="73" s="1"/>
  <c r="A98" i="73"/>
  <c r="I99" i="73" s="1"/>
  <c r="A49" i="73"/>
  <c r="I50" i="73" s="1"/>
  <c r="C11" i="73" l="1"/>
  <c r="D11" i="73" s="1"/>
  <c r="E11" i="73" s="1"/>
  <c r="F11" i="73" s="1"/>
  <c r="G11" i="73" s="1"/>
  <c r="H11" i="73" s="1"/>
  <c r="I11" i="73" s="1"/>
  <c r="C12" i="73" s="1"/>
  <c r="D12" i="73" s="1"/>
  <c r="E12" i="73" s="1"/>
  <c r="F12" i="73" s="1"/>
  <c r="G12" i="73" s="1"/>
  <c r="H12" i="73" s="1"/>
  <c r="I12" i="73" s="1"/>
  <c r="C13" i="73" s="1"/>
  <c r="D13" i="73" s="1"/>
  <c r="E13" i="73" s="1"/>
  <c r="F13" i="73" s="1"/>
  <c r="G13" i="73" s="1"/>
  <c r="H13" i="73" s="1"/>
  <c r="I13" i="73" s="1"/>
  <c r="C14" i="73" s="1"/>
  <c r="D14" i="73" s="1"/>
  <c r="E14" i="73" s="1"/>
  <c r="F14" i="73" s="1"/>
  <c r="G14" i="73" s="1"/>
  <c r="H14" i="73" s="1"/>
  <c r="I14" i="73" s="1"/>
  <c r="C15" i="73" s="1"/>
  <c r="D15" i="73" s="1"/>
  <c r="E15" i="73" s="1"/>
  <c r="F15" i="73" s="1"/>
  <c r="G15" i="73" s="1"/>
  <c r="H15" i="73" s="1"/>
  <c r="I15" i="73" s="1"/>
  <c r="C19" i="73"/>
  <c r="D19" i="73" s="1"/>
  <c r="E19" i="73" s="1"/>
  <c r="F19" i="73" s="1"/>
  <c r="G19" i="73" s="1"/>
  <c r="H19" i="73" s="1"/>
  <c r="I19" i="73" s="1"/>
  <c r="C20" i="73" s="1"/>
  <c r="D20" i="73" s="1"/>
  <c r="E20" i="73" s="1"/>
  <c r="F20" i="73" s="1"/>
  <c r="G20" i="73" s="1"/>
  <c r="H20" i="73" s="1"/>
  <c r="I20" i="73" s="1"/>
  <c r="C21" i="73" s="1"/>
  <c r="D21" i="73" s="1"/>
  <c r="E21" i="73" s="1"/>
  <c r="F21" i="73" s="1"/>
  <c r="G21" i="73" s="1"/>
  <c r="H21" i="73" s="1"/>
  <c r="I21" i="73" s="1"/>
  <c r="C22" i="73" s="1"/>
  <c r="D22" i="73" s="1"/>
  <c r="E22" i="73" s="1"/>
  <c r="F22" i="73" s="1"/>
  <c r="G22" i="73" s="1"/>
  <c r="H22" i="73" s="1"/>
  <c r="I22" i="73" s="1"/>
  <c r="C23" i="73" s="1"/>
  <c r="D23" i="73" s="1"/>
  <c r="E23" i="73" s="1"/>
  <c r="F23" i="73" s="1"/>
  <c r="G23" i="73" s="1"/>
  <c r="H23" i="73" s="1"/>
  <c r="I23" i="73" s="1"/>
  <c r="C51" i="73"/>
  <c r="D51" i="73" s="1"/>
  <c r="E51" i="73" s="1"/>
  <c r="F51" i="73" s="1"/>
  <c r="G51" i="73" s="1"/>
  <c r="H51" i="73" s="1"/>
  <c r="I51" i="73" s="1"/>
  <c r="C52" i="73" s="1"/>
  <c r="D52" i="73" s="1"/>
  <c r="E52" i="73" s="1"/>
  <c r="F52" i="73" s="1"/>
  <c r="G52" i="73" s="1"/>
  <c r="H52" i="73" s="1"/>
  <c r="I52" i="73" s="1"/>
  <c r="C53" i="73" s="1"/>
  <c r="D53" i="73" s="1"/>
  <c r="E53" i="73" s="1"/>
  <c r="F53" i="73" s="1"/>
  <c r="G53" i="73" s="1"/>
  <c r="H53" i="73" s="1"/>
  <c r="I53" i="73" s="1"/>
  <c r="C54" i="73" s="1"/>
  <c r="D54" i="73" s="1"/>
  <c r="E54" i="73" s="1"/>
  <c r="F54" i="73" s="1"/>
  <c r="G54" i="73" s="1"/>
  <c r="H54" i="73" s="1"/>
  <c r="I54" i="73" s="1"/>
  <c r="C55" i="73" s="1"/>
  <c r="D55" i="73" s="1"/>
  <c r="E55" i="73" s="1"/>
  <c r="F55" i="73" s="1"/>
  <c r="G55" i="73" s="1"/>
  <c r="H55" i="73" s="1"/>
  <c r="I55" i="73" s="1"/>
  <c r="H50" i="73"/>
  <c r="G50" i="73" s="1"/>
  <c r="F50" i="73" s="1"/>
  <c r="E50" i="73" s="1"/>
  <c r="D50" i="73" s="1"/>
  <c r="C50" i="73" s="1"/>
  <c r="C100" i="73"/>
  <c r="D100" i="73" s="1"/>
  <c r="E100" i="73" s="1"/>
  <c r="F100" i="73" s="1"/>
  <c r="G100" i="73" s="1"/>
  <c r="H100" i="73" s="1"/>
  <c r="I100" i="73" s="1"/>
  <c r="C101" i="73" s="1"/>
  <c r="D101" i="73" s="1"/>
  <c r="E101" i="73" s="1"/>
  <c r="F101" i="73" s="1"/>
  <c r="G101" i="73" s="1"/>
  <c r="H101" i="73" s="1"/>
  <c r="I101" i="73" s="1"/>
  <c r="C102" i="73" s="1"/>
  <c r="D102" i="73" s="1"/>
  <c r="E102" i="73" s="1"/>
  <c r="F102" i="73" s="1"/>
  <c r="G102" i="73" s="1"/>
  <c r="H102" i="73" s="1"/>
  <c r="I102" i="73" s="1"/>
  <c r="C103" i="73" s="1"/>
  <c r="D103" i="73" s="1"/>
  <c r="E103" i="73" s="1"/>
  <c r="F103" i="73" s="1"/>
  <c r="G103" i="73" s="1"/>
  <c r="H103" i="73" s="1"/>
  <c r="I103" i="73" s="1"/>
  <c r="C104" i="73" s="1"/>
  <c r="D104" i="73" s="1"/>
  <c r="E104" i="73" s="1"/>
  <c r="F104" i="73" s="1"/>
  <c r="G104" i="73" s="1"/>
  <c r="H104" i="73" s="1"/>
  <c r="I104" i="73" s="1"/>
  <c r="H99" i="73"/>
  <c r="G99" i="73" s="1"/>
  <c r="F99" i="73" s="1"/>
  <c r="E99" i="73" s="1"/>
  <c r="D99" i="73" s="1"/>
  <c r="C99" i="73" s="1"/>
  <c r="C35" i="73"/>
  <c r="D35" i="73" s="1"/>
  <c r="E35" i="73" s="1"/>
  <c r="F35" i="73" s="1"/>
  <c r="G35" i="73" s="1"/>
  <c r="H35" i="73" s="1"/>
  <c r="I35" i="73" s="1"/>
  <c r="C36" i="73" s="1"/>
  <c r="D36" i="73" s="1"/>
  <c r="E36" i="73" s="1"/>
  <c r="F36" i="73" s="1"/>
  <c r="G36" i="73" s="1"/>
  <c r="H36" i="73" s="1"/>
  <c r="I36" i="73" s="1"/>
  <c r="C37" i="73" s="1"/>
  <c r="D37" i="73" s="1"/>
  <c r="E37" i="73" s="1"/>
  <c r="F37" i="73" s="1"/>
  <c r="G37" i="73" s="1"/>
  <c r="H37" i="73" s="1"/>
  <c r="I37" i="73" s="1"/>
  <c r="C38" i="73" s="1"/>
  <c r="D38" i="73" s="1"/>
  <c r="E38" i="73" s="1"/>
  <c r="F38" i="73" s="1"/>
  <c r="G38" i="73" s="1"/>
  <c r="H38" i="73" s="1"/>
  <c r="I38" i="73" s="1"/>
  <c r="C39" i="73" s="1"/>
  <c r="D39" i="73" s="1"/>
  <c r="E39" i="73" s="1"/>
  <c r="F39" i="73" s="1"/>
  <c r="G39" i="73" s="1"/>
  <c r="H39" i="73" s="1"/>
  <c r="I39" i="73" s="1"/>
  <c r="H34" i="73"/>
  <c r="G34" i="73" s="1"/>
  <c r="F34" i="73" s="1"/>
  <c r="E34" i="73" s="1"/>
  <c r="D34" i="73" s="1"/>
  <c r="C34" i="73" s="1"/>
  <c r="C92" i="73"/>
  <c r="D92" i="73" s="1"/>
  <c r="E92" i="73" s="1"/>
  <c r="F92" i="73" s="1"/>
  <c r="G92" i="73" s="1"/>
  <c r="H92" i="73" s="1"/>
  <c r="I92" i="73" s="1"/>
  <c r="C93" i="73" s="1"/>
  <c r="D93" i="73" s="1"/>
  <c r="E93" i="73" s="1"/>
  <c r="F93" i="73" s="1"/>
  <c r="G93" i="73" s="1"/>
  <c r="H93" i="73" s="1"/>
  <c r="I93" i="73" s="1"/>
  <c r="C94" i="73" s="1"/>
  <c r="D94" i="73" s="1"/>
  <c r="E94" i="73" s="1"/>
  <c r="F94" i="73" s="1"/>
  <c r="G94" i="73" s="1"/>
  <c r="H94" i="73" s="1"/>
  <c r="I94" i="73" s="1"/>
  <c r="C95" i="73" s="1"/>
  <c r="D95" i="73" s="1"/>
  <c r="E95" i="73" s="1"/>
  <c r="F95" i="73" s="1"/>
  <c r="G95" i="73" s="1"/>
  <c r="H95" i="73" s="1"/>
  <c r="I95" i="73" s="1"/>
  <c r="C96" i="73" s="1"/>
  <c r="D96" i="73" s="1"/>
  <c r="E96" i="73" s="1"/>
  <c r="F96" i="73" s="1"/>
  <c r="G96" i="73" s="1"/>
  <c r="H96" i="73" s="1"/>
  <c r="I96" i="73" s="1"/>
  <c r="H91" i="73"/>
  <c r="G91" i="73" s="1"/>
  <c r="F91" i="73" s="1"/>
  <c r="E91" i="73" s="1"/>
  <c r="D91" i="73" s="1"/>
  <c r="C91" i="73" s="1"/>
  <c r="C43" i="73"/>
  <c r="D43" i="73" s="1"/>
  <c r="E43" i="73" s="1"/>
  <c r="F43" i="73" s="1"/>
  <c r="G43" i="73" s="1"/>
  <c r="H43" i="73" s="1"/>
  <c r="I43" i="73" s="1"/>
  <c r="C44" i="73" s="1"/>
  <c r="D44" i="73" s="1"/>
  <c r="E44" i="73" s="1"/>
  <c r="F44" i="73" s="1"/>
  <c r="G44" i="73" s="1"/>
  <c r="H44" i="73" s="1"/>
  <c r="I44" i="73" s="1"/>
  <c r="C45" i="73" s="1"/>
  <c r="D45" i="73" s="1"/>
  <c r="E45" i="73" s="1"/>
  <c r="F45" i="73" s="1"/>
  <c r="G45" i="73" s="1"/>
  <c r="H45" i="73" s="1"/>
  <c r="I45" i="73" s="1"/>
  <c r="C46" i="73" s="1"/>
  <c r="D46" i="73" s="1"/>
  <c r="E46" i="73" s="1"/>
  <c r="F46" i="73" s="1"/>
  <c r="G46" i="73" s="1"/>
  <c r="H46" i="73" s="1"/>
  <c r="I46" i="73" s="1"/>
  <c r="C47" i="73" s="1"/>
  <c r="D47" i="73" s="1"/>
  <c r="E47" i="73" s="1"/>
  <c r="F47" i="73" s="1"/>
  <c r="G47" i="73" s="1"/>
  <c r="H47" i="73" s="1"/>
  <c r="I47" i="73" s="1"/>
  <c r="H42" i="73"/>
  <c r="G42" i="73" s="1"/>
  <c r="F42" i="73" s="1"/>
  <c r="E42" i="73" s="1"/>
  <c r="D42" i="73" s="1"/>
  <c r="C42" i="73" s="1"/>
  <c r="C59" i="73"/>
  <c r="D59" i="73" s="1"/>
  <c r="E59" i="73" s="1"/>
  <c r="F59" i="73" s="1"/>
  <c r="G59" i="73" s="1"/>
  <c r="H59" i="73" s="1"/>
  <c r="I59" i="73" s="1"/>
  <c r="C60" i="73" s="1"/>
  <c r="D60" i="73" s="1"/>
  <c r="E60" i="73" s="1"/>
  <c r="F60" i="73" s="1"/>
  <c r="G60" i="73" s="1"/>
  <c r="H60" i="73" s="1"/>
  <c r="I60" i="73" s="1"/>
  <c r="C61" i="73" s="1"/>
  <c r="D61" i="73" s="1"/>
  <c r="E61" i="73" s="1"/>
  <c r="F61" i="73" s="1"/>
  <c r="G61" i="73" s="1"/>
  <c r="H61" i="73" s="1"/>
  <c r="I61" i="73" s="1"/>
  <c r="C62" i="73" s="1"/>
  <c r="D62" i="73" s="1"/>
  <c r="E62" i="73" s="1"/>
  <c r="F62" i="73" s="1"/>
  <c r="G62" i="73" s="1"/>
  <c r="H62" i="73" s="1"/>
  <c r="I62" i="73" s="1"/>
  <c r="C63" i="73" s="1"/>
  <c r="D63" i="73" s="1"/>
  <c r="E63" i="73" s="1"/>
  <c r="F63" i="73" s="1"/>
  <c r="G63" i="73" s="1"/>
  <c r="H63" i="73" s="1"/>
  <c r="I63" i="73" s="1"/>
  <c r="H58" i="73"/>
  <c r="G58" i="73" s="1"/>
  <c r="F58" i="73" s="1"/>
  <c r="E58" i="73" s="1"/>
  <c r="D58" i="73" s="1"/>
  <c r="C58" i="73" s="1"/>
  <c r="C27" i="73"/>
  <c r="D27" i="73" s="1"/>
  <c r="E27" i="73" s="1"/>
  <c r="F27" i="73" s="1"/>
  <c r="G27" i="73" s="1"/>
  <c r="H27" i="73" s="1"/>
  <c r="I27" i="73" s="1"/>
  <c r="C28" i="73" s="1"/>
  <c r="D28" i="73" s="1"/>
  <c r="E28" i="73" s="1"/>
  <c r="F28" i="73" s="1"/>
  <c r="G28" i="73" s="1"/>
  <c r="H28" i="73" s="1"/>
  <c r="I28" i="73" s="1"/>
  <c r="C29" i="73" s="1"/>
  <c r="D29" i="73" s="1"/>
  <c r="E29" i="73" s="1"/>
  <c r="F29" i="73" s="1"/>
  <c r="G29" i="73" s="1"/>
  <c r="H29" i="73" s="1"/>
  <c r="I29" i="73" s="1"/>
  <c r="C30" i="73" s="1"/>
  <c r="D30" i="73" s="1"/>
  <c r="E30" i="73" s="1"/>
  <c r="F30" i="73" s="1"/>
  <c r="G30" i="73" s="1"/>
  <c r="H30" i="73" s="1"/>
  <c r="I30" i="73" s="1"/>
  <c r="C31" i="73" s="1"/>
  <c r="D31" i="73" s="1"/>
  <c r="E31" i="73" s="1"/>
  <c r="F31" i="73" s="1"/>
  <c r="G31" i="73" s="1"/>
  <c r="H31" i="73" s="1"/>
  <c r="I31" i="73" s="1"/>
  <c r="H26" i="73"/>
  <c r="G26" i="73" s="1"/>
  <c r="F26" i="73" s="1"/>
  <c r="E26" i="73" s="1"/>
  <c r="D26" i="73" s="1"/>
  <c r="C26" i="73" s="1"/>
</calcChain>
</file>

<file path=xl/comments1.xml><?xml version="1.0" encoding="utf-8"?>
<comments xmlns="http://schemas.openxmlformats.org/spreadsheetml/2006/main">
  <authors>
    <author>高齢・障害・求職者雇用支援機構</author>
  </authors>
  <commentList>
    <comment ref="O106" authorId="0" shapeId="0">
      <text>
        <r>
          <rPr>
            <b/>
            <sz val="9"/>
            <color indexed="81"/>
            <rFont val="MS P ゴシック"/>
            <family val="3"/>
            <charset val="128"/>
          </rPr>
          <t>満了日を西暦から入力してください。</t>
        </r>
      </text>
    </comment>
  </commentList>
</comments>
</file>

<file path=xl/sharedStrings.xml><?xml version="1.0" encoding="utf-8"?>
<sst xmlns="http://schemas.openxmlformats.org/spreadsheetml/2006/main" count="228" uniqueCount="112">
  <si>
    <t>月</t>
  </si>
  <si>
    <t>火</t>
  </si>
  <si>
    <t>水</t>
  </si>
  <si>
    <t>木</t>
  </si>
  <si>
    <t>金</t>
  </si>
  <si>
    <t>土</t>
  </si>
  <si>
    <t>　</t>
    <phoneticPr fontId="1"/>
  </si>
  <si>
    <t>日</t>
    <rPh sb="0" eb="1">
      <t>ニチ</t>
    </rPh>
    <phoneticPr fontId="1"/>
  </si>
  <si>
    <t>◇ 募集開始日</t>
    <rPh sb="2" eb="4">
      <t>ボシュウ</t>
    </rPh>
    <rPh sb="4" eb="6">
      <t>カイシ</t>
    </rPh>
    <rPh sb="6" eb="7">
      <t>ヒ</t>
    </rPh>
    <phoneticPr fontId="1"/>
  </si>
  <si>
    <t>◇ 募集締切日</t>
    <rPh sb="2" eb="4">
      <t>ボシュウ</t>
    </rPh>
    <rPh sb="4" eb="7">
      <t>シメキリビ</t>
    </rPh>
    <phoneticPr fontId="1"/>
  </si>
  <si>
    <t>◇ 選 考 日</t>
    <rPh sb="2" eb="3">
      <t>セン</t>
    </rPh>
    <rPh sb="4" eb="5">
      <t>コウ</t>
    </rPh>
    <rPh sb="6" eb="7">
      <t>ヒ</t>
    </rPh>
    <phoneticPr fontId="1"/>
  </si>
  <si>
    <t>◇ 選考結果通知日</t>
    <rPh sb="2" eb="4">
      <t>センコウ</t>
    </rPh>
    <rPh sb="4" eb="6">
      <t>ケッカ</t>
    </rPh>
    <rPh sb="6" eb="9">
      <t>ツウチビ</t>
    </rPh>
    <phoneticPr fontId="1"/>
  </si>
  <si>
    <t>（裏面）</t>
    <rPh sb="1" eb="3">
      <t>リメン</t>
    </rPh>
    <phoneticPr fontId="1"/>
  </si>
  <si>
    <t>◇募集開始日</t>
    <rPh sb="1" eb="3">
      <t>ボシュウ</t>
    </rPh>
    <rPh sb="3" eb="5">
      <t>カイシ</t>
    </rPh>
    <rPh sb="5" eb="6">
      <t>ビ</t>
    </rPh>
    <phoneticPr fontId="1"/>
  </si>
  <si>
    <t>◇募集締切日</t>
    <rPh sb="1" eb="3">
      <t>ボシュウ</t>
    </rPh>
    <rPh sb="3" eb="5">
      <t>シメキリ</t>
    </rPh>
    <rPh sb="5" eb="6">
      <t>ビ</t>
    </rPh>
    <phoneticPr fontId="1"/>
  </si>
  <si>
    <t>◇選考日</t>
    <rPh sb="1" eb="3">
      <t>センコウ</t>
    </rPh>
    <rPh sb="3" eb="4">
      <t>ビ</t>
    </rPh>
    <phoneticPr fontId="1"/>
  </si>
  <si>
    <t>◇選考結果通知日</t>
    <rPh sb="1" eb="3">
      <t>センコウ</t>
    </rPh>
    <rPh sb="3" eb="5">
      <t>ケッカ</t>
    </rPh>
    <rPh sb="5" eb="7">
      <t>ツウチ</t>
    </rPh>
    <rPh sb="7" eb="8">
      <t>ビ</t>
    </rPh>
    <phoneticPr fontId="1"/>
  </si>
  <si>
    <t>認定申請書チェック票（認定申請書と一緒に提出してください）</t>
    <rPh sb="0" eb="2">
      <t>ニンテイ</t>
    </rPh>
    <rPh sb="2" eb="4">
      <t>シンセイ</t>
    </rPh>
    <rPh sb="4" eb="5">
      <t>ショ</t>
    </rPh>
    <rPh sb="9" eb="10">
      <t>ヒョウ</t>
    </rPh>
    <rPh sb="11" eb="13">
      <t>ニンテイ</t>
    </rPh>
    <rPh sb="13" eb="15">
      <t>シンセイ</t>
    </rPh>
    <rPh sb="15" eb="16">
      <t>ショ</t>
    </rPh>
    <rPh sb="17" eb="19">
      <t>イッショ</t>
    </rPh>
    <rPh sb="20" eb="22">
      <t>テイシュツ</t>
    </rPh>
    <phoneticPr fontId="1"/>
  </si>
  <si>
    <t>訓練実施機関名</t>
    <phoneticPr fontId="1"/>
  </si>
  <si>
    <t>訓練科名</t>
    <phoneticPr fontId="1"/>
  </si>
  <si>
    <t>チェックボックス</t>
    <phoneticPr fontId="1"/>
  </si>
  <si>
    <t>７．認定様式第６号（日別計画表）の文字は判別できる大きさですか？</t>
    <phoneticPr fontId="1"/>
  </si>
  <si>
    <t>　　　年間契約</t>
    <rPh sb="3" eb="5">
      <t>ネンカン</t>
    </rPh>
    <rPh sb="5" eb="7">
      <t>ケイヤク</t>
    </rPh>
    <phoneticPr fontId="1"/>
  </si>
  <si>
    <t>　　　１コースごとに契約</t>
    <rPh sb="10" eb="12">
      <t>ケイヤク</t>
    </rPh>
    <phoneticPr fontId="1"/>
  </si>
  <si>
    <t>１．【基礎コースの「基礎分野」の場合】</t>
    <rPh sb="3" eb="5">
      <t>キソ</t>
    </rPh>
    <rPh sb="10" eb="12">
      <t>キソ</t>
    </rPh>
    <rPh sb="12" eb="14">
      <t>ブンヤ</t>
    </rPh>
    <rPh sb="16" eb="18">
      <t>バアイ</t>
    </rPh>
    <phoneticPr fontId="1"/>
  </si>
  <si>
    <t>　訓練科名の末尾に「○○基礎科」と記載されていますか？</t>
    <phoneticPr fontId="1"/>
  </si>
  <si>
    <t>【基礎コースの「基礎分野以外の分野」の場合】</t>
    <phoneticPr fontId="1"/>
  </si>
  <si>
    <t>　訓練科名の末尾に「○○基礎科」と誤って記載されていませんか？</t>
    <phoneticPr fontId="1"/>
  </si>
  <si>
    <t>また、年末年始等の特定単位期間で実施する場合を除き、職業能力開発</t>
    <phoneticPr fontId="1"/>
  </si>
  <si>
    <t>講習の訓練時間は１００時間以上となっていますか？</t>
    <phoneticPr fontId="1"/>
  </si>
  <si>
    <t>４．募集期間から訓練開始日までの日程は規定された範囲内で設定されてい</t>
    <phoneticPr fontId="1"/>
  </si>
  <si>
    <t>２．【基礎コースのみ】</t>
    <rPh sb="3" eb="5">
      <t>キソ</t>
    </rPh>
    <phoneticPr fontId="1"/>
  </si>
  <si>
    <t>　　職業能力開発講習の各科目の必須時間は確保できていますか？</t>
    <phoneticPr fontId="1"/>
  </si>
  <si>
    <t>３．【基礎コースのみ】</t>
    <rPh sb="3" eb="5">
      <t>キソ</t>
    </rPh>
    <phoneticPr fontId="1"/>
  </si>
  <si>
    <t>訓練の種別</t>
    <rPh sb="0" eb="2">
      <t>クンレン</t>
    </rPh>
    <rPh sb="3" eb="5">
      <t>シュベツ</t>
    </rPh>
    <phoneticPr fontId="1"/>
  </si>
  <si>
    <t>基礎コース</t>
    <rPh sb="0" eb="2">
      <t>キソ</t>
    </rPh>
    <phoneticPr fontId="1"/>
  </si>
  <si>
    <t>実践コース</t>
    <rPh sb="0" eb="2">
      <t>ジッセン</t>
    </rPh>
    <phoneticPr fontId="1"/>
  </si>
  <si>
    <t>１１．合同実施を行う予定がありますか？</t>
    <rPh sb="3" eb="7">
      <t>ゴウドウジッシ</t>
    </rPh>
    <rPh sb="8" eb="9">
      <t>オコナ</t>
    </rPh>
    <rPh sb="10" eb="12">
      <t>ヨテイ</t>
    </rPh>
    <phoneticPr fontId="1"/>
  </si>
  <si>
    <t>　　　　はい</t>
    <phoneticPr fontId="1"/>
  </si>
  <si>
    <t>　　　いいえ→コース案内への記載は不要です。（念のため、申請担当者から合同実施について</t>
    <rPh sb="10" eb="12">
      <t>アンナイ</t>
    </rPh>
    <rPh sb="14" eb="16">
      <t>キサイ</t>
    </rPh>
    <rPh sb="17" eb="19">
      <t>フヨウ</t>
    </rPh>
    <rPh sb="23" eb="24">
      <t>ネン</t>
    </rPh>
    <rPh sb="28" eb="30">
      <t>シンセイ</t>
    </rPh>
    <rPh sb="30" eb="33">
      <t>タントウシャ</t>
    </rPh>
    <rPh sb="35" eb="37">
      <t>ゴウドウ</t>
    </rPh>
    <rPh sb="37" eb="39">
      <t>ジッシ</t>
    </rPh>
    <phoneticPr fontId="1"/>
  </si>
  <si>
    <t>　　　　　合同実施する訓練コースが特定されている場合→コース案内に「（訓練コース番号、</t>
    <rPh sb="5" eb="7">
      <t>ゴウドウ</t>
    </rPh>
    <rPh sb="7" eb="9">
      <t>ジッシ</t>
    </rPh>
    <rPh sb="11" eb="13">
      <t>クンレン</t>
    </rPh>
    <rPh sb="17" eb="19">
      <t>トクテイ</t>
    </rPh>
    <rPh sb="24" eb="26">
      <t>バアイ</t>
    </rPh>
    <rPh sb="30" eb="32">
      <t>アンナイ</t>
    </rPh>
    <rPh sb="35" eb="37">
      <t>クンレン</t>
    </rPh>
    <rPh sb="40" eb="42">
      <t>バンゴウ</t>
    </rPh>
    <phoneticPr fontId="1"/>
  </si>
  <si>
    <t>　　　　　訓練の種別（基礎コースor実践コース）、訓練科名合同で実施する科目名）」を</t>
    <phoneticPr fontId="1"/>
  </si>
  <si>
    <t>　　　　　合同で実施します（又は、合同で実施する場合があります。」と記載してください。</t>
    <rPh sb="5" eb="7">
      <t>ゴウドウ</t>
    </rPh>
    <rPh sb="8" eb="10">
      <t>ジッシ</t>
    </rPh>
    <rPh sb="14" eb="15">
      <t>マタ</t>
    </rPh>
    <rPh sb="17" eb="19">
      <t>ゴウドウ</t>
    </rPh>
    <rPh sb="20" eb="22">
      <t>ジッシ</t>
    </rPh>
    <rPh sb="24" eb="26">
      <t>バアイ</t>
    </rPh>
    <rPh sb="34" eb="36">
      <t>キサイ</t>
    </rPh>
    <phoneticPr fontId="1"/>
  </si>
  <si>
    <t>　　　　　合同で実施します（又は、合同で実施する場合があります。」と記載してください。</t>
    <phoneticPr fontId="1"/>
  </si>
  <si>
    <t>　　　　　合同実施する訓練コースが特定されていない場合→コース案内に「他の訓練コースと</t>
    <rPh sb="5" eb="9">
      <t>ゴウドウジッシ</t>
    </rPh>
    <rPh sb="11" eb="13">
      <t>クンレン</t>
    </rPh>
    <rPh sb="17" eb="19">
      <t>トクテイ</t>
    </rPh>
    <rPh sb="25" eb="27">
      <t>バアイ</t>
    </rPh>
    <rPh sb="31" eb="33">
      <t>アンナイ</t>
    </rPh>
    <rPh sb="35" eb="36">
      <t>ホカ</t>
    </rPh>
    <rPh sb="37" eb="39">
      <t>クンレン</t>
    </rPh>
    <phoneticPr fontId="1"/>
  </si>
  <si>
    <t>　　職業能力開発講習の訓練期間を最初の1か月間に設定する場合、</t>
    <rPh sb="16" eb="18">
      <t>サイショ</t>
    </rPh>
    <rPh sb="21" eb="22">
      <t>ゲツ</t>
    </rPh>
    <rPh sb="22" eb="23">
      <t>カン</t>
    </rPh>
    <rPh sb="24" eb="26">
      <t>セッテイ</t>
    </rPh>
    <rPh sb="28" eb="30">
      <t>バアイ</t>
    </rPh>
    <phoneticPr fontId="1"/>
  </si>
  <si>
    <t>1か月目に限らず実施する場合は、職業能力開発講習を実施する日について、</t>
    <rPh sb="2" eb="3">
      <t>ゲツ</t>
    </rPh>
    <rPh sb="3" eb="4">
      <t>メ</t>
    </rPh>
    <rPh sb="5" eb="6">
      <t>カギ</t>
    </rPh>
    <rPh sb="8" eb="10">
      <t>ジッシ</t>
    </rPh>
    <rPh sb="12" eb="14">
      <t>バアイ</t>
    </rPh>
    <rPh sb="16" eb="18">
      <t>ショクギョウ</t>
    </rPh>
    <rPh sb="18" eb="20">
      <t>ノウリョク</t>
    </rPh>
    <rPh sb="20" eb="22">
      <t>カイハツ</t>
    </rPh>
    <rPh sb="22" eb="24">
      <t>コウシュウ</t>
    </rPh>
    <rPh sb="25" eb="27">
      <t>ジッシ</t>
    </rPh>
    <rPh sb="29" eb="30">
      <t>ヒ</t>
    </rPh>
    <phoneticPr fontId="1"/>
  </si>
  <si>
    <t>終日実施し、訓練期間中で合計20日設定されていますか？</t>
    <rPh sb="0" eb="2">
      <t>シュウジツ</t>
    </rPh>
    <rPh sb="2" eb="4">
      <t>ジッシ</t>
    </rPh>
    <rPh sb="6" eb="8">
      <t>クンレン</t>
    </rPh>
    <rPh sb="8" eb="11">
      <t>キカンチュウ</t>
    </rPh>
    <rPh sb="12" eb="14">
      <t>ゴウケイ</t>
    </rPh>
    <rPh sb="16" eb="17">
      <t>ニチ</t>
    </rPh>
    <rPh sb="17" eb="19">
      <t>セッテイ</t>
    </rPh>
    <phoneticPr fontId="1"/>
  </si>
  <si>
    <t>最初の1か月間で設定されていますか？</t>
    <rPh sb="0" eb="2">
      <t>サイショ</t>
    </rPh>
    <rPh sb="5" eb="7">
      <t>ゲツカン</t>
    </rPh>
    <rPh sb="8" eb="10">
      <t>セッテイ</t>
    </rPh>
    <phoneticPr fontId="1"/>
  </si>
  <si>
    <t>年</t>
    <rPh sb="0" eb="1">
      <t>ネン</t>
    </rPh>
    <phoneticPr fontId="1"/>
  </si>
  <si>
    <t>月</t>
    <rPh sb="0" eb="1">
      <t>ツキ</t>
    </rPh>
    <phoneticPr fontId="1"/>
  </si>
  <si>
    <t>月の初日</t>
    <rPh sb="0" eb="1">
      <t>ツキ</t>
    </rPh>
    <rPh sb="2" eb="4">
      <t>ショニチ</t>
    </rPh>
    <phoneticPr fontId="1"/>
  </si>
  <si>
    <t>日</t>
  </si>
  <si>
    <t>成人の日</t>
  </si>
  <si>
    <t>建国記念の日</t>
  </si>
  <si>
    <t>振替休日</t>
  </si>
  <si>
    <t>天皇誕生日</t>
  </si>
  <si>
    <t>春分の日</t>
  </si>
  <si>
    <t>昭和の日</t>
  </si>
  <si>
    <t>憲法記念日</t>
  </si>
  <si>
    <t>みどりの日</t>
  </si>
  <si>
    <t>こどもの日</t>
  </si>
  <si>
    <t>海の日</t>
  </si>
  <si>
    <t>山の日</t>
  </si>
  <si>
    <t>敬老の日</t>
  </si>
  <si>
    <t>秋分の日</t>
  </si>
  <si>
    <t>スポーツの日</t>
  </si>
  <si>
    <t>文化の日</t>
  </si>
  <si>
    <t>勤労感謝の日</t>
  </si>
  <si>
    <t>元日</t>
  </si>
  <si>
    <t>令和7年度</t>
    <rPh sb="0" eb="2">
      <t>レイワ</t>
    </rPh>
    <rPh sb="3" eb="5">
      <t>ネンド</t>
    </rPh>
    <phoneticPr fontId="1"/>
  </si>
  <si>
    <t>当年度～3年間分を更新すること（青く塗りつぶされているセルの範囲を参照しています。）</t>
    <rPh sb="0" eb="2">
      <t>トウネン</t>
    </rPh>
    <rPh sb="2" eb="3">
      <t>ド</t>
    </rPh>
    <rPh sb="5" eb="6">
      <t>ネン</t>
    </rPh>
    <rPh sb="6" eb="7">
      <t>カン</t>
    </rPh>
    <rPh sb="7" eb="8">
      <t>ブン</t>
    </rPh>
    <rPh sb="9" eb="11">
      <t>コウシン</t>
    </rPh>
    <rPh sb="16" eb="17">
      <t>アオ</t>
    </rPh>
    <rPh sb="18" eb="19">
      <t>ヌ</t>
    </rPh>
    <rPh sb="30" eb="32">
      <t>ハンイ</t>
    </rPh>
    <rPh sb="33" eb="35">
      <t>サンショウ</t>
    </rPh>
    <phoneticPr fontId="1"/>
  </si>
  <si>
    <t>募集開始日</t>
    <rPh sb="0" eb="2">
      <t>ボシュウ</t>
    </rPh>
    <rPh sb="2" eb="4">
      <t>カイシ</t>
    </rPh>
    <rPh sb="4" eb="5">
      <t>ビ</t>
    </rPh>
    <phoneticPr fontId="1"/>
  </si>
  <si>
    <t>最短の訓練開始日</t>
    <rPh sb="0" eb="2">
      <t>サイタン</t>
    </rPh>
    <rPh sb="3" eb="5">
      <t>クンレン</t>
    </rPh>
    <rPh sb="5" eb="7">
      <t>カイシ</t>
    </rPh>
    <rPh sb="7" eb="8">
      <t>ビ</t>
    </rPh>
    <phoneticPr fontId="1"/>
  </si>
  <si>
    <t>以降の日付で設定されていますか？</t>
    <phoneticPr fontId="1"/>
  </si>
  <si>
    <t>◇訓練開始日</t>
    <rPh sb="1" eb="3">
      <t>クンレン</t>
    </rPh>
    <rPh sb="3" eb="5">
      <t>カイシ</t>
    </rPh>
    <rPh sb="5" eb="6">
      <t>ビ</t>
    </rPh>
    <phoneticPr fontId="1"/>
  </si>
  <si>
    <t>訓練開始日を</t>
    <rPh sb="0" eb="2">
      <t>クンレン</t>
    </rPh>
    <rPh sb="2" eb="4">
      <t>カイシ</t>
    </rPh>
    <rPh sb="4" eb="5">
      <t>ビ</t>
    </rPh>
    <phoneticPr fontId="1"/>
  </si>
  <si>
    <t>入力①</t>
    <rPh sb="0" eb="2">
      <t>ニュウリョク</t>
    </rPh>
    <phoneticPr fontId="1"/>
  </si>
  <si>
    <t>　　　　↳保険の満了日</t>
    <rPh sb="5" eb="7">
      <t>ホケン</t>
    </rPh>
    <rPh sb="8" eb="10">
      <t>マンリョウ</t>
    </rPh>
    <rPh sb="10" eb="11">
      <t>ビ</t>
    </rPh>
    <phoneticPr fontId="1"/>
  </si>
  <si>
    <t>以降に設定していますか？</t>
    <rPh sb="0" eb="2">
      <t>イコウ</t>
    </rPh>
    <rPh sb="3" eb="5">
      <t>セッテイ</t>
    </rPh>
    <phoneticPr fontId="1"/>
  </si>
  <si>
    <t>〇</t>
    <phoneticPr fontId="1"/>
  </si>
  <si>
    <t>×</t>
    <phoneticPr fontId="1"/>
  </si>
  <si>
    <r>
      <t>募集期間は</t>
    </r>
    <r>
      <rPr>
        <sz val="9"/>
        <color rgb="FFFF0000"/>
        <rFont val="HG丸ｺﾞｼｯｸM-PRO"/>
        <family val="3"/>
        <charset val="128"/>
      </rPr>
      <t>２週間</t>
    </r>
    <r>
      <rPr>
        <sz val="9"/>
        <rFont val="HG丸ｺﾞｼｯｸM-PRO"/>
        <family val="3"/>
        <charset val="128"/>
      </rPr>
      <t>以上設けていますか？
（募集期間は可能な限り</t>
    </r>
    <r>
      <rPr>
        <sz val="9"/>
        <color rgb="FFFF0000"/>
        <rFont val="HG丸ｺﾞｼｯｸM-PRO"/>
        <family val="3"/>
        <charset val="128"/>
      </rPr>
      <t>１か月</t>
    </r>
    <r>
      <rPr>
        <sz val="9"/>
        <rFont val="HG丸ｺﾞｼｯｸM-PRO"/>
        <family val="3"/>
        <charset val="128"/>
      </rPr>
      <t>以上で設定してください）</t>
    </r>
    <phoneticPr fontId="1"/>
  </si>
  <si>
    <r>
      <t>「募集締切」から「選考日」の間を</t>
    </r>
    <r>
      <rPr>
        <sz val="9"/>
        <color rgb="FFFF0000"/>
        <rFont val="HG丸ｺﾞｼｯｸM-PRO"/>
        <family val="3"/>
        <charset val="128"/>
      </rPr>
      <t>３開庁日</t>
    </r>
    <r>
      <rPr>
        <sz val="9"/>
        <rFont val="HG丸ｺﾞｼｯｸM-PRO"/>
        <family val="3"/>
        <charset val="128"/>
      </rPr>
      <t>以上設けていますか？（土日祝日を除く）</t>
    </r>
    <rPh sb="1" eb="3">
      <t>ボシュウ</t>
    </rPh>
    <rPh sb="3" eb="5">
      <t>シメキリ</t>
    </rPh>
    <rPh sb="9" eb="11">
      <t>センコウ</t>
    </rPh>
    <rPh sb="11" eb="12">
      <t>ビ</t>
    </rPh>
    <rPh sb="14" eb="15">
      <t>アイダ</t>
    </rPh>
    <rPh sb="17" eb="19">
      <t>カイチョウ</t>
    </rPh>
    <rPh sb="19" eb="20">
      <t>ビ</t>
    </rPh>
    <rPh sb="20" eb="22">
      <t>イジョウ</t>
    </rPh>
    <rPh sb="22" eb="23">
      <t>モウ</t>
    </rPh>
    <rPh sb="31" eb="33">
      <t>ドニチ</t>
    </rPh>
    <rPh sb="33" eb="35">
      <t>シュクジツ</t>
    </rPh>
    <rPh sb="36" eb="37">
      <t>ノゾ</t>
    </rPh>
    <phoneticPr fontId="1"/>
  </si>
  <si>
    <r>
      <t>「選考日」から「通知日」の間を</t>
    </r>
    <r>
      <rPr>
        <sz val="9"/>
        <color rgb="FFFF0000"/>
        <rFont val="HG丸ｺﾞｼｯｸM-PRO"/>
        <family val="3"/>
        <charset val="128"/>
      </rPr>
      <t>２開庁日</t>
    </r>
    <r>
      <rPr>
        <sz val="9"/>
        <rFont val="HG丸ｺﾞｼｯｸM-PRO"/>
        <family val="3"/>
        <charset val="128"/>
      </rPr>
      <t>以上設けていますか？
（土日祝日除く）</t>
    </r>
    <rPh sb="13" eb="14">
      <t>アイダ</t>
    </rPh>
    <rPh sb="31" eb="36">
      <t>ドニチシュクジツノゾ</t>
    </rPh>
    <phoneticPr fontId="1"/>
  </si>
  <si>
    <r>
      <t>「通知日」から「訓練開始日」まで、「通知日」を含めて</t>
    </r>
    <r>
      <rPr>
        <sz val="9"/>
        <color rgb="FFFF0000"/>
        <rFont val="HG丸ｺﾞｼｯｸM-PRO"/>
        <family val="3"/>
        <charset val="128"/>
      </rPr>
      <t>１０開庁日</t>
    </r>
    <r>
      <rPr>
        <sz val="9"/>
        <rFont val="HG丸ｺﾞｼｯｸM-PRO"/>
        <family val="3"/>
        <charset val="128"/>
      </rPr>
      <t>以上（「通知日」と「訓練開始日」の間を</t>
    </r>
    <r>
      <rPr>
        <sz val="9"/>
        <color rgb="FFFF0000"/>
        <rFont val="HG丸ｺﾞｼｯｸM-PRO"/>
        <family val="3"/>
        <charset val="128"/>
      </rPr>
      <t>９開庁日</t>
    </r>
    <r>
      <rPr>
        <sz val="9"/>
        <rFont val="HG丸ｺﾞｼｯｸM-PRO"/>
        <family val="3"/>
        <charset val="128"/>
      </rPr>
      <t>以上）設けていますか？
（土日祝日除く）</t>
    </r>
    <rPh sb="18" eb="20">
      <t>ツウチ</t>
    </rPh>
    <rPh sb="20" eb="21">
      <t>ビ</t>
    </rPh>
    <rPh sb="23" eb="24">
      <t>フク</t>
    </rPh>
    <rPh sb="35" eb="37">
      <t>ツウチ</t>
    </rPh>
    <rPh sb="37" eb="38">
      <t>ビ</t>
    </rPh>
    <rPh sb="41" eb="43">
      <t>クンレン</t>
    </rPh>
    <rPh sb="43" eb="45">
      <t>カイシ</t>
    </rPh>
    <rPh sb="45" eb="46">
      <t>ビ</t>
    </rPh>
    <rPh sb="48" eb="49">
      <t>アイダ</t>
    </rPh>
    <rPh sb="51" eb="52">
      <t>カイ</t>
    </rPh>
    <rPh sb="52" eb="53">
      <t>チョウ</t>
    </rPh>
    <rPh sb="53" eb="54">
      <t>ビ</t>
    </rPh>
    <rPh sb="54" eb="56">
      <t>イジョウ</t>
    </rPh>
    <rPh sb="67" eb="69">
      <t>ドニチ</t>
    </rPh>
    <rPh sb="69" eb="71">
      <t>シュクジツ</t>
    </rPh>
    <rPh sb="71" eb="72">
      <t>ノゾ</t>
    </rPh>
    <phoneticPr fontId="1"/>
  </si>
  <si>
    <t>６．認定様式第５号（訓練カリキュラム）と認定様式第６号（日別計画表）の科目毎の時間数は一致していますか？</t>
    <phoneticPr fontId="1"/>
  </si>
  <si>
    <t>８．【基礎分野のみ】　
　　基礎分野の場合、専門科目の設定を行っていませんか？</t>
    <rPh sb="3" eb="5">
      <t>キソ</t>
    </rPh>
    <rPh sb="5" eb="7">
      <t>ブンヤ</t>
    </rPh>
    <phoneticPr fontId="1"/>
  </si>
  <si>
    <t>９．【基礎分野以外】
　基礎分野以外の場合、専門科目の訓練時間数の合計が訓練時間総合計（能開講習、企業実習の時間を除く）の５０％以上、同様に専門実技の訓練時間数の合計が３０％以上満たしていますか？</t>
    <rPh sb="3" eb="5">
      <t>キソ</t>
    </rPh>
    <rPh sb="5" eb="7">
      <t>ブンヤ</t>
    </rPh>
    <rPh sb="7" eb="9">
      <t>イガイ</t>
    </rPh>
    <phoneticPr fontId="1"/>
  </si>
  <si>
    <t>１０．災害補償保険について、今回申請の訓練科は以下のいずれかに当てはまりますか？</t>
    <phoneticPr fontId="1"/>
  </si>
  <si>
    <t>令和8年度</t>
    <rPh sb="0" eb="2">
      <t>レイワ</t>
    </rPh>
    <rPh sb="3" eb="5">
      <t>ネンド</t>
    </rPh>
    <phoneticPr fontId="1"/>
  </si>
  <si>
    <t>年始休み</t>
    <rPh sb="0" eb="2">
      <t>ネンシ</t>
    </rPh>
    <rPh sb="2" eb="3">
      <t>ヤス</t>
    </rPh>
    <phoneticPr fontId="1"/>
  </si>
  <si>
    <t>国民の休日</t>
  </si>
  <si>
    <t>◇開講日</t>
    <rPh sb="1" eb="3">
      <t>カイコウ</t>
    </rPh>
    <rPh sb="3" eb="4">
      <t>ビ</t>
    </rPh>
    <phoneticPr fontId="1"/>
  </si>
  <si>
    <t>◇閉講日</t>
    <rPh sb="1" eb="3">
      <t>ヘイコウ</t>
    </rPh>
    <rPh sb="3" eb="4">
      <t>ヒ</t>
    </rPh>
    <phoneticPr fontId="1"/>
  </si>
  <si>
    <t>ますか？※土日祝日は設定日から除いてください。</t>
    <rPh sb="5" eb="7">
      <t>ドニチ</t>
    </rPh>
    <rPh sb="7" eb="9">
      <t>シュクジツ</t>
    </rPh>
    <rPh sb="10" eb="12">
      <t>セッテイ</t>
    </rPh>
    <rPh sb="12" eb="13">
      <t>ビ</t>
    </rPh>
    <rPh sb="15" eb="16">
      <t>ノゾ</t>
    </rPh>
    <phoneticPr fontId="1"/>
  </si>
  <si>
    <t>募集開始の月を入力</t>
    <rPh sb="0" eb="2">
      <t>ボシュウ</t>
    </rPh>
    <rPh sb="2" eb="4">
      <t>カイシ</t>
    </rPh>
    <rPh sb="5" eb="6">
      <t>ツキ</t>
    </rPh>
    <rPh sb="7" eb="9">
      <t>ニュウリョク</t>
    </rPh>
    <phoneticPr fontId="1"/>
  </si>
  <si>
    <t>入力②</t>
    <rPh sb="0" eb="2">
      <t>ニュウリョク</t>
    </rPh>
    <phoneticPr fontId="1"/>
  </si>
  <si>
    <t>募集開始日と最短の訓練開始日を入力</t>
    <rPh sb="0" eb="2">
      <t>ボシュウ</t>
    </rPh>
    <rPh sb="2" eb="4">
      <t>カイシ</t>
    </rPh>
    <rPh sb="4" eb="5">
      <t>ビ</t>
    </rPh>
    <rPh sb="6" eb="8">
      <t>サイタン</t>
    </rPh>
    <rPh sb="9" eb="11">
      <t>クンレン</t>
    </rPh>
    <rPh sb="11" eb="13">
      <t>カイシ</t>
    </rPh>
    <rPh sb="13" eb="14">
      <t>ビ</t>
    </rPh>
    <rPh sb="15" eb="17">
      <t>ニュウリョク</t>
    </rPh>
    <phoneticPr fontId="1"/>
  </si>
  <si>
    <r>
      <t>　　　　※加入状況がわかる書類を、</t>
    </r>
    <r>
      <rPr>
        <b/>
        <sz val="11"/>
        <color rgb="FFFF0000"/>
        <rFont val="HG丸ｺﾞｼｯｸM-PRO"/>
        <family val="3"/>
        <charset val="128"/>
      </rPr>
      <t>訓練開始前までに</t>
    </r>
    <r>
      <rPr>
        <b/>
        <sz val="11"/>
        <rFont val="HG丸ｺﾞｼｯｸM-PRO"/>
        <family val="3"/>
        <charset val="128"/>
      </rPr>
      <t>ご提出いただきます。</t>
    </r>
    <rPh sb="5" eb="7">
      <t>カニュウ</t>
    </rPh>
    <rPh sb="7" eb="9">
      <t>ジョウキョウ</t>
    </rPh>
    <rPh sb="13" eb="15">
      <t>ショルイ</t>
    </rPh>
    <rPh sb="17" eb="19">
      <t>クンレン</t>
    </rPh>
    <rPh sb="19" eb="21">
      <t>カイシ</t>
    </rPh>
    <rPh sb="21" eb="22">
      <t>マエ</t>
    </rPh>
    <rPh sb="26" eb="28">
      <t>テイシュツ</t>
    </rPh>
    <phoneticPr fontId="1"/>
  </si>
  <si>
    <t>　　　お聞きすることがあります。）</t>
    <phoneticPr fontId="1"/>
  </si>
  <si>
    <t>◆水色のセルに入力してください。</t>
    <rPh sb="1" eb="3">
      <t>ミズイロ</t>
    </rPh>
    <rPh sb="7" eb="9">
      <t>ニュウリョク</t>
    </rPh>
    <phoneticPr fontId="1"/>
  </si>
  <si>
    <t>（必要事項を入力すると、色付けが消えます。）</t>
    <phoneticPr fontId="1"/>
  </si>
  <si>
    <t>（水色のセルに日付を入力してください。曜日は自動で反映されます。）</t>
    <rPh sb="1" eb="3">
      <t>ミズイロ</t>
    </rPh>
    <rPh sb="7" eb="9">
      <t>ヒヅケ</t>
    </rPh>
    <rPh sb="10" eb="12">
      <t>ニュウリョク</t>
    </rPh>
    <rPh sb="19" eb="21">
      <t>ヨウビ</t>
    </rPh>
    <rPh sb="22" eb="24">
      <t>ジドウ</t>
    </rPh>
    <rPh sb="25" eb="27">
      <t>ハンエイ</t>
    </rPh>
    <phoneticPr fontId="1"/>
  </si>
  <si>
    <t>◆チェック項目を確認し、</t>
    <rPh sb="5" eb="7">
      <t>コウモク</t>
    </rPh>
    <rPh sb="8" eb="10">
      <t>カクニン</t>
    </rPh>
    <phoneticPr fontId="1"/>
  </si>
  <si>
    <t>　右側のチェックボックスに✓を入れてください。</t>
    <phoneticPr fontId="1"/>
  </si>
  <si>
    <t>５．訓練期間に年末年始等の特定単位期間が含まれる場合、特定単位期間と次月の単位期間の２か月 を平均して必要時間数以上に設定されていますか？（特定単位期間が最後の単位期間の場合は前月と平均）</t>
    <rPh sb="51" eb="53">
      <t>ヒツヨウ</t>
    </rPh>
    <rPh sb="53" eb="56">
      <t>ジカンスウ</t>
    </rPh>
    <phoneticPr fontId="1"/>
  </si>
  <si>
    <t>令和9年度</t>
    <rPh sb="0" eb="2">
      <t>レイワ</t>
    </rPh>
    <rPh sb="3" eb="5">
      <t>ネンド</t>
    </rPh>
    <phoneticPr fontId="1"/>
  </si>
  <si>
    <t>振替休日</t>
    <phoneticPr fontId="1"/>
  </si>
  <si>
    <t>閉庁日➀</t>
    <rPh sb="0" eb="3">
      <t>ヘイチョウビ</t>
    </rPh>
    <phoneticPr fontId="1"/>
  </si>
  <si>
    <t>閉庁日➁</t>
    <rPh sb="0" eb="3">
      <t>ヘイチョウビ</t>
    </rPh>
    <phoneticPr fontId="1"/>
  </si>
  <si>
    <t>閉庁日➂</t>
    <rPh sb="0" eb="3">
      <t>ヘイチョウビ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</si>
</sst>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m&quot;月&quot;"/>
    <numFmt numFmtId="177" formatCode="d"/>
    <numFmt numFmtId="178" formatCode="m&quot;月&quot;d&quot;日&quot;;@"/>
    <numFmt numFmtId="179" formatCode="yyyy&quot;年&quot;m&quot;月&quot;d&quot;日&quot;;@"/>
    <numFmt numFmtId="180" formatCode="[$-411]ggge&quot;年&quot;m&quot;月&quot;d&quot;日&quot;;@"/>
  </numFmts>
  <fonts count="47">
    <font>
      <sz val="11"/>
      <name val="ＭＳ Ｐゴシック"/>
      <family val="3"/>
      <charset val="128"/>
    </font>
    <font>
      <sz val="6"/>
      <name val="ＭＳ Ｐゴシック"/>
      <family val="3"/>
      <charset val="128"/>
    </font>
    <font>
      <u/>
      <sz val="11"/>
      <color theme="10"/>
      <name val="ＭＳ Ｐゴシック"/>
      <family val="3"/>
      <charset val="128"/>
    </font>
    <font>
      <sz val="11"/>
      <name val="ＭＳ Ｐゴシック"/>
      <family val="3"/>
      <charset val="128"/>
    </font>
    <font>
      <sz val="10"/>
      <name val="HG丸ｺﾞｼｯｸM-PRO"/>
      <family val="3"/>
      <charset val="128"/>
    </font>
    <font>
      <sz val="12"/>
      <name val="HG丸ｺﾞｼｯｸM-PRO"/>
      <family val="3"/>
      <charset val="128"/>
    </font>
    <font>
      <sz val="10"/>
      <color rgb="FF4858EA"/>
      <name val="HG丸ｺﾞｼｯｸM-PRO"/>
      <family val="3"/>
      <charset val="128"/>
    </font>
    <font>
      <sz val="11"/>
      <color rgb="FFDB1167"/>
      <name val="ＭＳ Ｐゴシック"/>
      <family val="3"/>
      <charset val="128"/>
    </font>
    <font>
      <b/>
      <sz val="11"/>
      <name val="HG丸ｺﾞｼｯｸM-PRO"/>
      <family val="3"/>
      <charset val="128"/>
    </font>
    <font>
      <sz val="11"/>
      <color theme="1"/>
      <name val="HG丸ｺﾞｼｯｸM-PRO"/>
      <family val="3"/>
      <charset val="128"/>
    </font>
    <font>
      <sz val="8"/>
      <color rgb="FFFF0000"/>
      <name val="HG丸ｺﾞｼｯｸM-PRO"/>
      <family val="3"/>
      <charset val="128"/>
    </font>
    <font>
      <sz val="8"/>
      <name val="HG丸ｺﾞｼｯｸM-PRO"/>
      <family val="3"/>
      <charset val="128"/>
    </font>
    <font>
      <b/>
      <u/>
      <sz val="8"/>
      <name val="HG丸ｺﾞｼｯｸM-PRO"/>
      <family val="3"/>
      <charset val="128"/>
    </font>
    <font>
      <u val="double"/>
      <sz val="8"/>
      <name val="HG丸ｺﾞｼｯｸM-PRO"/>
      <family val="3"/>
      <charset val="128"/>
    </font>
    <font>
      <b/>
      <sz val="8"/>
      <color rgb="FFFF0000"/>
      <name val="HG丸ｺﾞｼｯｸM-PRO"/>
      <family val="3"/>
      <charset val="128"/>
    </font>
    <font>
      <b/>
      <sz val="8"/>
      <name val="HG丸ｺﾞｼｯｸM-PRO"/>
      <family val="3"/>
      <charset val="128"/>
    </font>
    <font>
      <b/>
      <sz val="8"/>
      <color rgb="FF0000FF"/>
      <name val="HG丸ｺﾞｼｯｸM-PRO"/>
      <family val="3"/>
      <charset val="128"/>
    </font>
    <font>
      <sz val="8"/>
      <color rgb="FF4858EA"/>
      <name val="HG丸ｺﾞｼｯｸM-PRO"/>
      <family val="3"/>
      <charset val="128"/>
    </font>
    <font>
      <sz val="8"/>
      <color rgb="FFDB1167"/>
      <name val="HG丸ｺﾞｼｯｸM-PRO"/>
      <family val="3"/>
      <charset val="128"/>
    </font>
    <font>
      <sz val="8"/>
      <color theme="1"/>
      <name val="HG丸ｺﾞｼｯｸM-PRO"/>
      <family val="3"/>
      <charset val="128"/>
    </font>
    <font>
      <sz val="8"/>
      <color theme="4" tint="-0.249977111117893"/>
      <name val="HG丸ｺﾞｼｯｸM-PRO"/>
      <family val="3"/>
      <charset val="128"/>
    </font>
    <font>
      <b/>
      <sz val="8"/>
      <color rgb="FFDB1167"/>
      <name val="HG丸ｺﾞｼｯｸM-PRO"/>
      <family val="3"/>
      <charset val="128"/>
    </font>
    <font>
      <sz val="11"/>
      <color theme="0" tint="-0.34998626667073579"/>
      <name val="HG丸ｺﾞｼｯｸM-PRO"/>
      <family val="3"/>
      <charset val="128"/>
    </font>
    <font>
      <sz val="9"/>
      <color theme="0" tint="-0.34998626667073579"/>
      <name val="HG丸ｺﾞｼｯｸM-PRO"/>
      <family val="3"/>
      <charset val="128"/>
    </font>
    <font>
      <b/>
      <sz val="11"/>
      <color theme="1"/>
      <name val="HG丸ｺﾞｼｯｸM-PRO"/>
      <family val="3"/>
      <charset val="128"/>
    </font>
    <font>
      <sz val="10"/>
      <color theme="1"/>
      <name val="HG丸ｺﾞｼｯｸM-PRO"/>
      <family val="3"/>
      <charset val="128"/>
    </font>
    <font>
      <sz val="11"/>
      <name val="HG丸ｺﾞｼｯｸM-PRO"/>
      <family val="3"/>
      <charset val="128"/>
    </font>
    <font>
      <sz val="9"/>
      <name val="HG丸ｺﾞｼｯｸM-PRO"/>
      <family val="3"/>
      <charset val="128"/>
    </font>
    <font>
      <sz val="14"/>
      <name val="HG丸ｺﾞｼｯｸM-PRO"/>
      <family val="3"/>
      <charset val="128"/>
    </font>
    <font>
      <b/>
      <sz val="14"/>
      <name val="HG丸ｺﾞｼｯｸM-PRO"/>
      <family val="3"/>
      <charset val="128"/>
    </font>
    <font>
      <b/>
      <u/>
      <sz val="12"/>
      <name val="HG丸ｺﾞｼｯｸM-PRO"/>
      <family val="3"/>
      <charset val="128"/>
    </font>
    <font>
      <b/>
      <sz val="12"/>
      <name val="HG丸ｺﾞｼｯｸM-PRO"/>
      <family val="3"/>
      <charset val="128"/>
    </font>
    <font>
      <u/>
      <sz val="10"/>
      <name val="HG丸ｺﾞｼｯｸM-PRO"/>
      <family val="3"/>
      <charset val="128"/>
    </font>
    <font>
      <u val="double"/>
      <sz val="10"/>
      <name val="HG丸ｺﾞｼｯｸM-PRO"/>
      <family val="3"/>
      <charset val="128"/>
    </font>
    <font>
      <sz val="11"/>
      <color rgb="FF4858EA"/>
      <name val="HG丸ｺﾞｼｯｸM-PRO"/>
      <family val="3"/>
      <charset val="128"/>
    </font>
    <font>
      <u/>
      <sz val="9"/>
      <color theme="10"/>
      <name val="HG丸ｺﾞｼｯｸM-PRO"/>
      <family val="3"/>
      <charset val="128"/>
    </font>
    <font>
      <sz val="9"/>
      <color rgb="FF4858EA"/>
      <name val="HG丸ｺﾞｼｯｸM-PRO"/>
      <family val="3"/>
      <charset val="128"/>
    </font>
    <font>
      <sz val="6"/>
      <color rgb="FFFF0000"/>
      <name val="HG丸ｺﾞｼｯｸM-PRO"/>
      <family val="3"/>
      <charset val="128"/>
    </font>
    <font>
      <b/>
      <i/>
      <sz val="9"/>
      <color rgb="FFFF0000"/>
      <name val="HG丸ｺﾞｼｯｸM-PRO"/>
      <family val="3"/>
      <charset val="128"/>
    </font>
    <font>
      <b/>
      <sz val="10"/>
      <name val="HG丸ｺﾞｼｯｸM-PRO"/>
      <family val="3"/>
      <charset val="128"/>
    </font>
    <font>
      <b/>
      <sz val="9"/>
      <color rgb="FFFF0000"/>
      <name val="HG丸ｺﾞｼｯｸM-PRO"/>
      <family val="3"/>
      <charset val="128"/>
    </font>
    <font>
      <sz val="9"/>
      <color rgb="FFFF0000"/>
      <name val="HG丸ｺﾞｼｯｸM-PRO"/>
      <family val="3"/>
      <charset val="128"/>
    </font>
    <font>
      <b/>
      <sz val="11"/>
      <color theme="0" tint="-0.34998626667073579"/>
      <name val="HG丸ｺﾞｼｯｸM-PRO"/>
      <family val="3"/>
      <charset val="128"/>
    </font>
    <font>
      <b/>
      <sz val="9"/>
      <name val="HG丸ｺﾞｼｯｸM-PRO"/>
      <family val="3"/>
      <charset val="128"/>
    </font>
    <font>
      <b/>
      <sz val="11"/>
      <color rgb="FFFF0000"/>
      <name val="HG丸ｺﾞｼｯｸM-PRO"/>
      <family val="3"/>
      <charset val="128"/>
    </font>
    <font>
      <b/>
      <sz val="9"/>
      <color indexed="81"/>
      <name val="MS P ゴシック"/>
      <family val="3"/>
      <charset val="128"/>
    </font>
    <font>
      <sz val="11"/>
      <color theme="1"/>
      <name val="ＭＳ Ｐゴシック"/>
      <family val="3"/>
      <charset val="128"/>
    </font>
  </fonts>
  <fills count="5">
    <fill>
      <patternFill patternType="none"/>
    </fill>
    <fill>
      <patternFill patternType="gray125"/>
    </fill>
    <fill>
      <patternFill patternType="solid">
        <fgColor rgb="FFFFF8FC"/>
        <bgColor indexed="64"/>
      </patternFill>
    </fill>
    <fill>
      <patternFill patternType="solid">
        <fgColor theme="0"/>
        <bgColor indexed="64"/>
      </patternFill>
    </fill>
    <fill>
      <patternFill patternType="solid">
        <fgColor theme="8" tint="0.79998168889431442"/>
        <bgColor indexed="64"/>
      </patternFill>
    </fill>
  </fills>
  <borders count="81">
    <border>
      <left/>
      <right/>
      <top/>
      <bottom/>
      <diagonal/>
    </border>
    <border>
      <left/>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right/>
      <top/>
      <bottom style="thin">
        <color indexed="64"/>
      </bottom>
      <diagonal/>
    </border>
    <border>
      <left/>
      <right/>
      <top style="thin">
        <color indexed="64"/>
      </top>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auto="1"/>
      </top>
      <bottom style="thin">
        <color auto="1"/>
      </bottom>
      <diagonal/>
    </border>
    <border>
      <left/>
      <right style="medium">
        <color indexed="64"/>
      </right>
      <top style="medium">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style="medium">
        <color auto="1"/>
      </top>
      <bottom style="thin">
        <color auto="1"/>
      </bottom>
      <diagonal/>
    </border>
    <border>
      <left style="medium">
        <color indexed="64"/>
      </left>
      <right/>
      <top/>
      <bottom style="medium">
        <color indexed="64"/>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dotted">
        <color indexed="64"/>
      </right>
      <top style="thin">
        <color auto="1"/>
      </top>
      <bottom style="medium">
        <color indexed="64"/>
      </bottom>
      <diagonal/>
    </border>
    <border>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auto="1"/>
      </left>
      <right/>
      <top style="thin">
        <color auto="1"/>
      </top>
      <bottom style="medium">
        <color auto="1"/>
      </bottom>
      <diagonal/>
    </border>
    <border>
      <left/>
      <right/>
      <top style="medium">
        <color rgb="FFFF0000"/>
      </top>
      <bottom style="medium">
        <color rgb="FFFF0000"/>
      </bottom>
      <diagonal/>
    </border>
    <border>
      <left style="medium">
        <color rgb="FFFFE101"/>
      </left>
      <right/>
      <top style="medium">
        <color rgb="FFFFE101"/>
      </top>
      <bottom/>
      <diagonal/>
    </border>
    <border>
      <left style="medium">
        <color rgb="FFFFE101"/>
      </left>
      <right/>
      <top/>
      <bottom style="medium">
        <color rgb="FFFFE101"/>
      </bottom>
      <diagonal/>
    </border>
    <border>
      <left/>
      <right style="medium">
        <color rgb="FFFFE101"/>
      </right>
      <top style="medium">
        <color rgb="FFFFE101"/>
      </top>
      <bottom/>
      <diagonal/>
    </border>
    <border>
      <left/>
      <right style="medium">
        <color rgb="FFFFE101"/>
      </right>
      <top/>
      <bottom style="medium">
        <color rgb="FFFFE101"/>
      </bottom>
      <diagonal/>
    </border>
    <border>
      <left style="medium">
        <color rgb="FF4858EA"/>
      </left>
      <right/>
      <top style="medium">
        <color rgb="FF4858EA"/>
      </top>
      <bottom/>
      <diagonal/>
    </border>
    <border>
      <left style="medium">
        <color rgb="FF4858EA"/>
      </left>
      <right/>
      <top/>
      <bottom style="medium">
        <color rgb="FF4858EA"/>
      </bottom>
      <diagonal/>
    </border>
    <border>
      <left/>
      <right style="medium">
        <color rgb="FF4858EA"/>
      </right>
      <top style="medium">
        <color rgb="FF4858EA"/>
      </top>
      <bottom/>
      <diagonal/>
    </border>
    <border>
      <left/>
      <right style="medium">
        <color rgb="FF4858EA"/>
      </right>
      <top/>
      <bottom style="medium">
        <color rgb="FF4858EA"/>
      </bottom>
      <diagonal/>
    </border>
    <border>
      <left style="medium">
        <color theme="9" tint="-0.24994659260841701"/>
      </left>
      <right/>
      <top style="medium">
        <color theme="9" tint="-0.24994659260841701"/>
      </top>
      <bottom/>
      <diagonal/>
    </border>
    <border>
      <left style="medium">
        <color theme="9" tint="-0.24994659260841701"/>
      </left>
      <right/>
      <top/>
      <bottom style="medium">
        <color theme="9" tint="-0.24994659260841701"/>
      </bottom>
      <diagonal/>
    </border>
    <border>
      <left/>
      <right style="medium">
        <color theme="9" tint="-0.24994659260841701"/>
      </right>
      <top style="medium">
        <color theme="9" tint="-0.24994659260841701"/>
      </top>
      <bottom/>
      <diagonal/>
    </border>
    <border>
      <left/>
      <right style="medium">
        <color theme="9" tint="-0.24994659260841701"/>
      </right>
      <top/>
      <bottom style="medium">
        <color theme="9" tint="-0.24994659260841701"/>
      </bottom>
      <diagonal/>
    </border>
    <border>
      <left/>
      <right/>
      <top/>
      <bottom style="medium">
        <color theme="9" tint="-0.24994659260841701"/>
      </bottom>
      <diagonal/>
    </border>
    <border>
      <left/>
      <right/>
      <top style="medium">
        <color rgb="FFFFE101"/>
      </top>
      <bottom/>
      <diagonal/>
    </border>
    <border>
      <left style="medium">
        <color auto="1"/>
      </left>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top/>
      <bottom/>
      <diagonal/>
    </border>
    <border>
      <left/>
      <right style="thin">
        <color rgb="FFFF0000"/>
      </right>
      <top/>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38" fontId="3" fillId="0" borderId="0" applyFont="0" applyFill="0" applyBorder="0" applyAlignment="0" applyProtection="0">
      <alignment vertical="center"/>
    </xf>
  </cellStyleXfs>
  <cellXfs count="25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5" fillId="0" borderId="0" xfId="0" applyFont="1" applyFill="1" applyBorder="1" applyAlignment="1">
      <alignment vertical="center"/>
    </xf>
    <xf numFmtId="14" fontId="0" fillId="0" borderId="0" xfId="0" applyNumberFormat="1">
      <alignment vertical="center"/>
    </xf>
    <xf numFmtId="0" fontId="7" fillId="0" borderId="0" xfId="0" applyFont="1">
      <alignment vertical="center"/>
    </xf>
    <xf numFmtId="14" fontId="0" fillId="4" borderId="0" xfId="0" applyNumberFormat="1" applyFill="1">
      <alignment vertical="center"/>
    </xf>
    <xf numFmtId="176" fontId="8" fillId="0" borderId="0" xfId="0" applyNumberFormat="1" applyFont="1" applyFill="1" applyAlignment="1">
      <alignment horizontal="centerContinuous" vertical="center"/>
    </xf>
    <xf numFmtId="0" fontId="10" fillId="0" borderId="0" xfId="0" applyFont="1" applyFill="1" applyAlignment="1">
      <alignment horizontal="left" vertical="center"/>
    </xf>
    <xf numFmtId="0" fontId="11" fillId="0" borderId="0" xfId="0" applyFont="1" applyFill="1" applyAlignment="1">
      <alignment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56" fontId="10" fillId="0" borderId="16" xfId="0" applyNumberFormat="1" applyFont="1" applyFill="1" applyBorder="1" applyAlignment="1">
      <alignment vertical="center" wrapText="1"/>
    </xf>
    <xf numFmtId="0" fontId="14" fillId="2" borderId="44"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6" fillId="2" borderId="46" xfId="0" applyFont="1" applyFill="1" applyBorder="1" applyAlignment="1">
      <alignment horizontal="center" vertical="center" wrapText="1"/>
    </xf>
    <xf numFmtId="177" fontId="11" fillId="0" borderId="38" xfId="0" applyNumberFormat="1" applyFont="1" applyFill="1" applyBorder="1" applyAlignment="1">
      <alignment horizontal="center" vertical="center" wrapText="1"/>
    </xf>
    <xf numFmtId="177" fontId="17" fillId="0" borderId="4" xfId="0" applyNumberFormat="1" applyFont="1" applyFill="1" applyBorder="1" applyAlignment="1">
      <alignment horizontal="center" vertical="center" wrapText="1"/>
    </xf>
    <xf numFmtId="177" fontId="18" fillId="0"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7" fillId="3" borderId="7" xfId="0" applyNumberFormat="1" applyFont="1" applyFill="1" applyBorder="1" applyAlignment="1">
      <alignment horizontal="center" vertical="center" wrapText="1"/>
    </xf>
    <xf numFmtId="177" fontId="17" fillId="3" borderId="47" xfId="0" applyNumberFormat="1"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7" fillId="0" borderId="17" xfId="0" applyFont="1" applyFill="1" applyBorder="1" applyAlignment="1">
      <alignment horizontal="center" vertical="center" wrapText="1"/>
    </xf>
    <xf numFmtId="177" fontId="18" fillId="0" borderId="37" xfId="0" applyNumberFormat="1" applyFont="1" applyFill="1" applyBorder="1" applyAlignment="1">
      <alignment horizontal="center" vertical="center" wrapText="1"/>
    </xf>
    <xf numFmtId="177" fontId="11" fillId="0" borderId="42" xfId="0" applyNumberFormat="1" applyFont="1" applyFill="1" applyBorder="1" applyAlignment="1">
      <alignment horizontal="center" vertical="center" wrapText="1"/>
    </xf>
    <xf numFmtId="177" fontId="11" fillId="0" borderId="43" xfId="0" applyNumberFormat="1" applyFont="1" applyFill="1" applyBorder="1" applyAlignment="1">
      <alignment horizontal="center" vertical="center" wrapText="1"/>
    </xf>
    <xf numFmtId="177" fontId="17" fillId="0" borderId="39" xfId="0" applyNumberFormat="1" applyFont="1" applyFill="1" applyBorder="1" applyAlignment="1">
      <alignment horizontal="center" vertical="center" wrapText="1"/>
    </xf>
    <xf numFmtId="177" fontId="11" fillId="0" borderId="15" xfId="0" applyNumberFormat="1" applyFont="1" applyFill="1" applyBorder="1" applyAlignment="1">
      <alignment horizontal="center" vertical="center" wrapText="1"/>
    </xf>
    <xf numFmtId="177" fontId="11" fillId="0" borderId="6" xfId="0" applyNumberFormat="1" applyFont="1" applyFill="1" applyBorder="1" applyAlignment="1">
      <alignment horizontal="center" vertical="center" wrapText="1"/>
    </xf>
    <xf numFmtId="177" fontId="11" fillId="0" borderId="40" xfId="0" applyNumberFormat="1" applyFont="1" applyFill="1" applyBorder="1" applyAlignment="1">
      <alignment horizontal="center" vertical="center" wrapText="1"/>
    </xf>
    <xf numFmtId="177" fontId="17" fillId="0" borderId="7" xfId="0" applyNumberFormat="1" applyFont="1" applyFill="1" applyBorder="1" applyAlignment="1">
      <alignment horizontal="center" vertical="center" wrapText="1"/>
    </xf>
    <xf numFmtId="177" fontId="18" fillId="0" borderId="12" xfId="0" applyNumberFormat="1" applyFont="1" applyFill="1" applyBorder="1" applyAlignment="1">
      <alignment horizontal="center" vertical="center" wrapText="1"/>
    </xf>
    <xf numFmtId="177" fontId="11" fillId="0" borderId="36" xfId="0" applyNumberFormat="1" applyFont="1" applyFill="1" applyBorder="1" applyAlignment="1">
      <alignment horizontal="center" vertical="center" wrapText="1"/>
    </xf>
    <xf numFmtId="177" fontId="11" fillId="0" borderId="13" xfId="0" applyNumberFormat="1" applyFont="1" applyFill="1" applyBorder="1" applyAlignment="1">
      <alignment horizontal="center" vertical="center" wrapText="1"/>
    </xf>
    <xf numFmtId="177" fontId="11" fillId="0" borderId="41" xfId="0" applyNumberFormat="1" applyFont="1" applyFill="1" applyBorder="1" applyAlignment="1">
      <alignment horizontal="center" vertical="center" wrapText="1"/>
    </xf>
    <xf numFmtId="177" fontId="17" fillId="0" borderId="14" xfId="0" applyNumberFormat="1" applyFont="1" applyFill="1" applyBorder="1" applyAlignment="1">
      <alignment horizontal="center" vertical="center" wrapText="1"/>
    </xf>
    <xf numFmtId="177" fontId="18" fillId="0" borderId="8" xfId="0" applyNumberFormat="1" applyFont="1" applyFill="1" applyBorder="1" applyAlignment="1">
      <alignment horizontal="center" vertical="center" wrapText="1"/>
    </xf>
    <xf numFmtId="177" fontId="11" fillId="0" borderId="48" xfId="0" applyNumberFormat="1" applyFont="1" applyFill="1" applyBorder="1" applyAlignment="1">
      <alignment horizontal="center" vertical="center" wrapText="1"/>
    </xf>
    <xf numFmtId="177" fontId="11" fillId="0" borderId="9" xfId="0" applyNumberFormat="1" applyFont="1" applyFill="1" applyBorder="1" applyAlignment="1">
      <alignment horizontal="center" vertical="center" wrapText="1"/>
    </xf>
    <xf numFmtId="177" fontId="11" fillId="0" borderId="49" xfId="0" applyNumberFormat="1" applyFont="1" applyFill="1" applyBorder="1" applyAlignment="1">
      <alignment horizontal="center" vertical="center" wrapText="1"/>
    </xf>
    <xf numFmtId="177" fontId="17" fillId="0" borderId="10" xfId="0" applyNumberFormat="1" applyFont="1" applyFill="1" applyBorder="1" applyAlignment="1">
      <alignment horizontal="center" vertical="center" wrapText="1"/>
    </xf>
    <xf numFmtId="0" fontId="14"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177" fontId="19" fillId="0" borderId="6" xfId="0" applyNumberFormat="1" applyFont="1" applyFill="1" applyBorder="1" applyAlignment="1">
      <alignment horizontal="center" vertical="center" wrapText="1"/>
    </xf>
    <xf numFmtId="177" fontId="20" fillId="0" borderId="7" xfId="0" applyNumberFormat="1" applyFont="1" applyFill="1" applyBorder="1" applyAlignment="1">
      <alignment horizontal="center" vertical="center" wrapText="1"/>
    </xf>
    <xf numFmtId="177" fontId="20" fillId="0" borderId="10"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177" fontId="21" fillId="0" borderId="6" xfId="0" applyNumberFormat="1" applyFont="1" applyFill="1" applyBorder="1" applyAlignment="1">
      <alignment horizontal="center" vertical="center" wrapText="1"/>
    </xf>
    <xf numFmtId="0" fontId="11" fillId="0" borderId="0" xfId="0" applyFont="1" applyAlignment="1">
      <alignment vertical="center"/>
    </xf>
    <xf numFmtId="0" fontId="21" fillId="0" borderId="17" xfId="0" applyFont="1" applyFill="1" applyBorder="1" applyAlignment="1">
      <alignment horizontal="center" vertical="center"/>
    </xf>
    <xf numFmtId="0" fontId="11" fillId="0" borderId="17" xfId="0" applyFont="1" applyFill="1" applyBorder="1" applyAlignment="1">
      <alignment vertical="center"/>
    </xf>
    <xf numFmtId="177" fontId="20" fillId="0" borderId="14" xfId="0" applyNumberFormat="1" applyFont="1" applyFill="1" applyBorder="1" applyAlignment="1">
      <alignment horizontal="center" vertical="center" wrapText="1"/>
    </xf>
    <xf numFmtId="0" fontId="18" fillId="0" borderId="0" xfId="0" applyFont="1" applyFill="1" applyBorder="1" applyAlignment="1">
      <alignment horizontal="center" vertical="center"/>
    </xf>
    <xf numFmtId="0" fontId="11" fillId="0" borderId="0" xfId="0" applyFont="1" applyFill="1" applyBorder="1" applyAlignment="1">
      <alignment vertical="center"/>
    </xf>
    <xf numFmtId="0" fontId="21" fillId="0" borderId="16" xfId="0" applyFont="1" applyFill="1" applyBorder="1" applyAlignment="1">
      <alignment horizontal="center" vertical="center"/>
    </xf>
    <xf numFmtId="0" fontId="11" fillId="0" borderId="16" xfId="0" applyFont="1" applyFill="1" applyBorder="1" applyAlignment="1">
      <alignment vertical="center"/>
    </xf>
    <xf numFmtId="0" fontId="14" fillId="2" borderId="37"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11" fillId="0" borderId="16" xfId="0" applyFont="1" applyBorder="1" applyAlignment="1">
      <alignment vertical="center"/>
    </xf>
    <xf numFmtId="0" fontId="22" fillId="0" borderId="0" xfId="0" applyFont="1" applyFill="1">
      <alignment vertical="center"/>
    </xf>
    <xf numFmtId="0" fontId="9" fillId="0" borderId="0" xfId="0" applyFont="1">
      <alignment vertical="center"/>
    </xf>
    <xf numFmtId="0" fontId="24" fillId="0" borderId="50" xfId="0" applyFont="1" applyBorder="1" applyAlignment="1">
      <alignment horizontal="center" vertical="center"/>
    </xf>
    <xf numFmtId="0" fontId="24" fillId="0" borderId="51" xfId="0" applyFont="1" applyBorder="1" applyAlignment="1">
      <alignment horizontal="center" vertical="center"/>
    </xf>
    <xf numFmtId="0" fontId="9" fillId="0" borderId="52" xfId="0" applyNumberFormat="1" applyFont="1" applyBorder="1" applyAlignment="1">
      <alignment horizontal="center" vertical="center"/>
    </xf>
    <xf numFmtId="0" fontId="9" fillId="0" borderId="53" xfId="0" applyFont="1" applyBorder="1" applyAlignment="1">
      <alignment horizontal="center" vertical="center"/>
    </xf>
    <xf numFmtId="0" fontId="9" fillId="0" borderId="0" xfId="0" applyFont="1" applyAlignment="1">
      <alignment vertical="center"/>
    </xf>
    <xf numFmtId="0" fontId="9" fillId="0" borderId="50" xfId="0" applyFont="1" applyBorder="1" applyAlignment="1">
      <alignment vertical="center" shrinkToFit="1"/>
    </xf>
    <xf numFmtId="0" fontId="9" fillId="0" borderId="52" xfId="0" applyFont="1" applyBorder="1" applyAlignment="1">
      <alignment vertical="center" shrinkToFit="1"/>
    </xf>
    <xf numFmtId="14" fontId="23" fillId="0" borderId="0" xfId="0" applyNumberFormat="1" applyFont="1" applyFill="1">
      <alignment vertical="center"/>
    </xf>
    <xf numFmtId="0" fontId="24" fillId="0" borderId="0" xfId="0" applyFont="1" applyAlignment="1">
      <alignment horizontal="center" vertical="center"/>
    </xf>
    <xf numFmtId="0" fontId="26" fillId="0" borderId="0" xfId="0" applyFont="1">
      <alignment vertical="center"/>
    </xf>
    <xf numFmtId="0" fontId="26" fillId="0" borderId="0" xfId="0" applyFont="1" applyFill="1">
      <alignment vertical="center"/>
    </xf>
    <xf numFmtId="0" fontId="27" fillId="0" borderId="0" xfId="0" applyFont="1" applyFill="1">
      <alignment vertical="center"/>
    </xf>
    <xf numFmtId="0" fontId="27" fillId="0" borderId="0" xfId="0" applyFont="1" applyFill="1" applyAlignment="1">
      <alignment vertical="top"/>
    </xf>
    <xf numFmtId="0" fontId="26" fillId="0" borderId="0" xfId="0" applyFont="1" applyFill="1" applyAlignment="1">
      <alignment vertical="top"/>
    </xf>
    <xf numFmtId="0" fontId="4" fillId="0" borderId="0" xfId="0" applyFont="1" applyFill="1" applyAlignment="1">
      <alignment horizontal="right" vertical="top"/>
    </xf>
    <xf numFmtId="0" fontId="4" fillId="0" borderId="0" xfId="0" applyFont="1" applyFill="1" applyAlignment="1">
      <alignment vertical="top"/>
    </xf>
    <xf numFmtId="0" fontId="30" fillId="0" borderId="0" xfId="0" applyFont="1" applyFill="1" applyAlignment="1">
      <alignment horizontal="center" vertical="center"/>
    </xf>
    <xf numFmtId="0" fontId="8" fillId="0" borderId="0" xfId="0" applyFont="1" applyFill="1" applyBorder="1" applyAlignment="1">
      <alignment vertical="center"/>
    </xf>
    <xf numFmtId="0" fontId="31" fillId="0" borderId="35" xfId="0" applyFont="1" applyFill="1" applyBorder="1" applyAlignment="1" applyProtection="1">
      <alignment horizontal="center" vertical="center"/>
      <protection locked="0"/>
    </xf>
    <xf numFmtId="0" fontId="31" fillId="0" borderId="1" xfId="0" applyFont="1" applyFill="1" applyBorder="1" applyAlignment="1">
      <alignment horizontal="center" vertical="center"/>
    </xf>
    <xf numFmtId="0" fontId="31" fillId="0" borderId="18" xfId="0" applyFont="1" applyFill="1" applyBorder="1" applyAlignment="1">
      <alignment horizontal="center" vertical="center"/>
    </xf>
    <xf numFmtId="0" fontId="8"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4" fillId="0" borderId="0" xfId="0" applyFont="1" applyFill="1" applyAlignment="1">
      <alignment vertical="center"/>
    </xf>
    <xf numFmtId="0" fontId="27" fillId="0" borderId="0" xfId="0" applyFont="1" applyFill="1" applyAlignment="1">
      <alignment vertical="center"/>
    </xf>
    <xf numFmtId="176" fontId="26" fillId="0" borderId="11" xfId="0" applyNumberFormat="1" applyFont="1" applyFill="1" applyBorder="1" applyAlignment="1">
      <alignment horizontal="centerContinuous" vertical="center"/>
    </xf>
    <xf numFmtId="0" fontId="34" fillId="0" borderId="0" xfId="0" applyFont="1" applyFill="1" applyAlignment="1">
      <alignment vertical="top"/>
    </xf>
    <xf numFmtId="0" fontId="34" fillId="0" borderId="0" xfId="0" applyFont="1" applyFill="1" applyAlignment="1">
      <alignment vertical="top" wrapText="1"/>
    </xf>
    <xf numFmtId="0" fontId="26" fillId="0" borderId="0" xfId="0" applyFont="1" applyFill="1" applyAlignment="1">
      <alignment vertical="top" wrapText="1"/>
    </xf>
    <xf numFmtId="0" fontId="26" fillId="0" borderId="0" xfId="0" applyFont="1" applyFill="1" applyAlignment="1">
      <alignment horizontal="center" vertical="center"/>
    </xf>
    <xf numFmtId="0" fontId="26" fillId="0" borderId="11" xfId="0" applyFont="1" applyFill="1" applyBorder="1" applyAlignment="1">
      <alignment horizontal="center" vertical="center"/>
    </xf>
    <xf numFmtId="0" fontId="35" fillId="0" borderId="0" xfId="1" applyFont="1" applyFill="1" applyBorder="1" applyAlignment="1" applyProtection="1">
      <alignment wrapText="1"/>
    </xf>
    <xf numFmtId="0" fontId="27" fillId="0" borderId="0" xfId="0" applyFont="1" applyFill="1" applyBorder="1" applyAlignment="1">
      <alignment horizontal="center" wrapText="1"/>
    </xf>
    <xf numFmtId="0" fontId="36" fillId="0" borderId="0" xfId="0" applyFont="1" applyFill="1" applyBorder="1" applyAlignment="1">
      <alignment horizontal="center" wrapText="1"/>
    </xf>
    <xf numFmtId="0" fontId="37" fillId="0" borderId="0" xfId="0" applyFont="1" applyFill="1" applyAlignment="1">
      <alignment vertical="top" wrapText="1"/>
    </xf>
    <xf numFmtId="0" fontId="26" fillId="0" borderId="11" xfId="0" applyFont="1" applyFill="1" applyBorder="1" applyAlignment="1">
      <alignment horizontal="centerContinuous" vertical="center"/>
    </xf>
    <xf numFmtId="0" fontId="6" fillId="0" borderId="0" xfId="0" applyFont="1" applyFill="1" applyAlignment="1">
      <alignment horizontal="right" vertical="center"/>
    </xf>
    <xf numFmtId="0" fontId="26" fillId="0" borderId="0" xfId="0" applyFont="1" applyFill="1" applyBorder="1" applyAlignment="1">
      <alignment horizontal="center" vertical="center"/>
    </xf>
    <xf numFmtId="0" fontId="27" fillId="0" borderId="0" xfId="0" applyFont="1" applyFill="1" applyBorder="1" applyAlignment="1">
      <alignment vertical="top" wrapText="1"/>
    </xf>
    <xf numFmtId="0" fontId="4" fillId="0" borderId="0" xfId="0" applyFont="1" applyAlignment="1">
      <alignment horizontal="right" vertical="center"/>
    </xf>
    <xf numFmtId="0" fontId="27" fillId="0" borderId="0" xfId="0" applyFont="1">
      <alignment vertical="center"/>
    </xf>
    <xf numFmtId="0" fontId="34" fillId="0" borderId="0" xfId="0" applyFont="1" applyFill="1">
      <alignment vertical="center"/>
    </xf>
    <xf numFmtId="0" fontId="34" fillId="0" borderId="0" xfId="0" applyFont="1" applyFill="1" applyBorder="1" applyAlignment="1">
      <alignment vertical="center"/>
    </xf>
    <xf numFmtId="0" fontId="26" fillId="0" borderId="0" xfId="0" applyFont="1" applyFill="1" applyBorder="1" applyAlignment="1">
      <alignment vertical="top"/>
    </xf>
    <xf numFmtId="0" fontId="28" fillId="0" borderId="0" xfId="0" applyFont="1" applyFill="1" applyBorder="1" applyAlignment="1">
      <alignment vertical="center" wrapText="1"/>
    </xf>
    <xf numFmtId="0" fontId="34" fillId="0" borderId="0" xfId="0" applyFont="1" applyFill="1" applyBorder="1" applyAlignment="1">
      <alignment vertical="top"/>
    </xf>
    <xf numFmtId="0" fontId="26" fillId="0" borderId="0" xfId="0" applyFont="1" applyFill="1" applyBorder="1" applyAlignment="1">
      <alignment vertical="center"/>
    </xf>
    <xf numFmtId="0" fontId="4" fillId="0" borderId="0" xfId="0" applyFont="1" applyFill="1">
      <alignment vertical="center"/>
    </xf>
    <xf numFmtId="0" fontId="4" fillId="0" borderId="0" xfId="0" applyFont="1" applyFill="1" applyAlignment="1">
      <alignment horizontal="right" vertical="center"/>
    </xf>
    <xf numFmtId="0" fontId="11" fillId="0" borderId="0" xfId="0" applyFont="1" applyFill="1" applyBorder="1" applyAlignment="1">
      <alignment horizontal="center" vertical="center" textRotation="255" wrapText="1"/>
    </xf>
    <xf numFmtId="0" fontId="15" fillId="0" borderId="0" xfId="0" applyFont="1" applyFill="1" applyAlignment="1"/>
    <xf numFmtId="0" fontId="8" fillId="0" borderId="0" xfId="0" applyFont="1" applyFill="1" applyAlignment="1">
      <alignment vertical="center"/>
    </xf>
    <xf numFmtId="0" fontId="38" fillId="0" borderId="0" xfId="0" applyFont="1" applyFill="1" applyAlignment="1">
      <alignment horizontal="center" vertical="center" wrapText="1"/>
    </xf>
    <xf numFmtId="49" fontId="40" fillId="0" borderId="0" xfId="0" applyNumberFormat="1" applyFont="1" applyFill="1" applyAlignment="1">
      <alignment horizontal="center" vertical="center"/>
    </xf>
    <xf numFmtId="49" fontId="40" fillId="0" borderId="0" xfId="0" applyNumberFormat="1" applyFont="1" applyFill="1" applyAlignment="1">
      <alignment vertical="center"/>
    </xf>
    <xf numFmtId="0" fontId="27" fillId="0" borderId="17" xfId="0" applyFont="1" applyFill="1" applyBorder="1" applyAlignment="1">
      <alignment vertical="center" wrapText="1"/>
    </xf>
    <xf numFmtId="49" fontId="40" fillId="0" borderId="20" xfId="0" applyNumberFormat="1" applyFont="1" applyFill="1" applyBorder="1" applyAlignment="1">
      <alignment horizontal="center" vertical="center"/>
    </xf>
    <xf numFmtId="0" fontId="4" fillId="0" borderId="0" xfId="0" applyFont="1" applyAlignment="1">
      <alignment vertical="center"/>
    </xf>
    <xf numFmtId="0" fontId="40" fillId="0" borderId="0" xfId="0" applyFont="1" applyFill="1" applyBorder="1" applyAlignment="1">
      <alignment vertical="center" wrapText="1"/>
    </xf>
    <xf numFmtId="0" fontId="40" fillId="0" borderId="11" xfId="0" applyFont="1" applyFill="1" applyBorder="1" applyAlignment="1">
      <alignment vertical="center" wrapText="1"/>
    </xf>
    <xf numFmtId="0" fontId="40" fillId="0" borderId="28" xfId="0" applyFont="1" applyBorder="1" applyAlignment="1">
      <alignment horizontal="center" vertical="center"/>
    </xf>
    <xf numFmtId="0" fontId="27" fillId="0" borderId="16" xfId="0" applyFont="1" applyFill="1" applyBorder="1" applyAlignment="1">
      <alignment vertical="center"/>
    </xf>
    <xf numFmtId="0" fontId="27" fillId="0" borderId="16" xfId="0" applyFont="1" applyFill="1" applyBorder="1" applyAlignment="1">
      <alignment vertical="center" wrapText="1"/>
    </xf>
    <xf numFmtId="38" fontId="37" fillId="0" borderId="21" xfId="2" applyFont="1" applyFill="1" applyBorder="1" applyAlignment="1">
      <alignment vertical="top" wrapText="1"/>
    </xf>
    <xf numFmtId="38" fontId="37" fillId="0" borderId="0" xfId="2" applyFont="1" applyFill="1" applyBorder="1" applyAlignment="1">
      <alignment vertical="top" wrapText="1"/>
    </xf>
    <xf numFmtId="0" fontId="37" fillId="0" borderId="0" xfId="0" applyFont="1" applyFill="1" applyBorder="1" applyAlignment="1">
      <alignment vertical="top" wrapText="1"/>
    </xf>
    <xf numFmtId="0" fontId="27" fillId="0" borderId="0" xfId="0" applyFont="1" applyFill="1" applyAlignment="1">
      <alignment horizontal="center" vertical="center"/>
    </xf>
    <xf numFmtId="0" fontId="37" fillId="0" borderId="26" xfId="0" applyFont="1" applyFill="1" applyBorder="1" applyAlignment="1">
      <alignment vertical="top" wrapText="1"/>
    </xf>
    <xf numFmtId="0" fontId="27" fillId="0" borderId="0" xfId="0" applyFont="1" applyAlignment="1">
      <alignment vertical="center"/>
    </xf>
    <xf numFmtId="0" fontId="8" fillId="0" borderId="0" xfId="0" applyFont="1" applyFill="1" applyAlignment="1">
      <alignment horizontal="left" vertical="center"/>
    </xf>
    <xf numFmtId="0" fontId="4" fillId="0" borderId="0" xfId="0" applyFont="1" applyFill="1" applyBorder="1" applyAlignment="1">
      <alignment horizontal="right" vertical="center"/>
    </xf>
    <xf numFmtId="0" fontId="27" fillId="0" borderId="0" xfId="0" applyFont="1" applyFill="1" applyBorder="1" applyAlignment="1">
      <alignment horizontal="center" vertical="center" textRotation="255" wrapText="1"/>
    </xf>
    <xf numFmtId="0" fontId="31" fillId="0" borderId="0" xfId="0" applyFont="1" applyFill="1" applyAlignment="1">
      <alignment horizontal="center" vertical="center"/>
    </xf>
    <xf numFmtId="49" fontId="40" fillId="0" borderId="0" xfId="0" applyNumberFormat="1" applyFont="1" applyFill="1" applyAlignment="1">
      <alignment horizontal="left" vertical="center"/>
    </xf>
    <xf numFmtId="0" fontId="5" fillId="0" borderId="0" xfId="0" applyFont="1" applyFill="1">
      <alignment vertical="center"/>
    </xf>
    <xf numFmtId="49" fontId="4" fillId="0" borderId="17" xfId="0" applyNumberFormat="1" applyFont="1" applyFill="1" applyBorder="1" applyAlignment="1">
      <alignment vertical="center"/>
    </xf>
    <xf numFmtId="49" fontId="40" fillId="0" borderId="16" xfId="0" applyNumberFormat="1" applyFont="1" applyFill="1" applyBorder="1" applyAlignment="1">
      <alignment vertical="center"/>
    </xf>
    <xf numFmtId="49" fontId="40" fillId="0" borderId="21" xfId="0" applyNumberFormat="1" applyFont="1" applyFill="1" applyBorder="1" applyAlignment="1">
      <alignment horizontal="center" vertical="center"/>
    </xf>
    <xf numFmtId="0" fontId="41" fillId="0" borderId="0" xfId="0" applyFont="1" applyFill="1" applyAlignment="1">
      <alignment horizontal="center"/>
    </xf>
    <xf numFmtId="176" fontId="26" fillId="0" borderId="0" xfId="0" applyNumberFormat="1" applyFont="1" applyFill="1" applyBorder="1" applyAlignment="1">
      <alignment horizontal="centerContinuous" vertical="center"/>
    </xf>
    <xf numFmtId="0" fontId="4" fillId="0" borderId="0" xfId="0" applyFont="1">
      <alignment vertical="center"/>
    </xf>
    <xf numFmtId="0" fontId="38" fillId="0" borderId="0" xfId="0" applyFont="1" applyFill="1" applyBorder="1" applyAlignment="1">
      <alignment horizontal="center" vertical="center"/>
    </xf>
    <xf numFmtId="0" fontId="42" fillId="0" borderId="0" xfId="0" applyFont="1" applyFill="1" applyAlignment="1">
      <alignment vertical="center"/>
    </xf>
    <xf numFmtId="0" fontId="26" fillId="0" borderId="0" xfId="0" applyFont="1" applyFill="1" applyBorder="1">
      <alignment vertical="center"/>
    </xf>
    <xf numFmtId="0" fontId="26" fillId="0" borderId="0" xfId="0" applyFont="1" applyFill="1" applyProtection="1">
      <alignment vertical="center"/>
      <protection locked="0"/>
    </xf>
    <xf numFmtId="0" fontId="26" fillId="0" borderId="0" xfId="0" applyFont="1" applyFill="1" applyBorder="1" applyAlignment="1" applyProtection="1">
      <alignment vertical="center"/>
    </xf>
    <xf numFmtId="0" fontId="27" fillId="0" borderId="0" xfId="0" applyFont="1" applyFill="1" applyBorder="1" applyAlignment="1">
      <alignment vertical="center"/>
    </xf>
    <xf numFmtId="0" fontId="4" fillId="0" borderId="0" xfId="0" applyFont="1" applyFill="1" applyAlignment="1">
      <alignment horizontal="left" vertical="center"/>
    </xf>
    <xf numFmtId="0" fontId="26" fillId="0" borderId="0" xfId="0" applyFont="1" applyFill="1" applyAlignment="1">
      <alignment horizontal="left" vertical="center"/>
    </xf>
    <xf numFmtId="0" fontId="4" fillId="0" borderId="0" xfId="0" applyFont="1" applyAlignment="1">
      <alignment horizontal="left" vertical="center"/>
    </xf>
    <xf numFmtId="0" fontId="27" fillId="0" borderId="27" xfId="0" applyFont="1" applyFill="1" applyBorder="1" applyAlignment="1">
      <alignment horizontal="left" vertical="center"/>
    </xf>
    <xf numFmtId="0" fontId="40" fillId="0" borderId="17" xfId="0" applyFont="1" applyFill="1" applyBorder="1" applyAlignment="1">
      <alignment horizontal="left" vertical="center"/>
    </xf>
    <xf numFmtId="0" fontId="27" fillId="0" borderId="28" xfId="0" applyFont="1" applyFill="1" applyBorder="1" applyAlignment="1">
      <alignment vertical="center"/>
    </xf>
    <xf numFmtId="0" fontId="43" fillId="0" borderId="16" xfId="0" applyFont="1" applyFill="1" applyBorder="1" applyAlignment="1">
      <alignment vertical="center"/>
    </xf>
    <xf numFmtId="178" fontId="39" fillId="0" borderId="0" xfId="0" applyNumberFormat="1" applyFont="1" applyFill="1" applyBorder="1" applyAlignment="1" applyProtection="1">
      <alignment vertical="center"/>
      <protection locked="0"/>
    </xf>
    <xf numFmtId="0" fontId="39" fillId="0" borderId="0" xfId="0" applyFont="1" applyFill="1" applyBorder="1" applyAlignment="1" applyProtection="1">
      <alignment vertical="center"/>
      <protection locked="0"/>
    </xf>
    <xf numFmtId="0" fontId="39" fillId="0" borderId="0" xfId="0" applyFont="1" applyFill="1" applyAlignment="1">
      <alignment vertical="center"/>
    </xf>
    <xf numFmtId="0" fontId="29" fillId="0" borderId="70" xfId="0" applyFont="1" applyFill="1" applyBorder="1" applyAlignment="1" applyProtection="1">
      <alignment vertical="center"/>
      <protection locked="0"/>
    </xf>
    <xf numFmtId="0" fontId="4" fillId="0" borderId="0" xfId="0" applyFont="1" applyFill="1" applyBorder="1" applyAlignment="1">
      <alignment horizontal="left" vertical="center"/>
    </xf>
    <xf numFmtId="0" fontId="27" fillId="0" borderId="0" xfId="0" applyFont="1" applyFill="1" applyBorder="1" applyAlignment="1">
      <alignment horizontal="left" vertical="center" wrapText="1"/>
    </xf>
    <xf numFmtId="179" fontId="25" fillId="0" borderId="56" xfId="0" applyNumberFormat="1" applyFont="1" applyBorder="1" applyAlignment="1">
      <alignment horizontal="center" vertical="center"/>
    </xf>
    <xf numFmtId="0" fontId="39" fillId="0" borderId="0" xfId="0" applyFont="1" applyFill="1" applyBorder="1" applyAlignment="1">
      <alignment horizontal="center" vertical="center"/>
    </xf>
    <xf numFmtId="0" fontId="4" fillId="0" borderId="0" xfId="0" applyFont="1" applyBorder="1" applyAlignment="1">
      <alignment horizontal="right" vertical="center"/>
    </xf>
    <xf numFmtId="0" fontId="39" fillId="0" borderId="71" xfId="0" applyFont="1" applyFill="1" applyBorder="1" applyAlignment="1">
      <alignment horizontal="center" vertical="center"/>
    </xf>
    <xf numFmtId="0" fontId="8" fillId="0" borderId="0" xfId="0" applyFont="1" applyBorder="1" applyAlignment="1">
      <alignment horizontal="center" vertical="center"/>
    </xf>
    <xf numFmtId="0" fontId="26" fillId="0" borderId="0" xfId="0" applyFont="1" applyBorder="1" applyAlignment="1">
      <alignment horizontal="center" vertical="center"/>
    </xf>
    <xf numFmtId="0" fontId="26" fillId="0" borderId="0" xfId="0" applyFont="1" applyBorder="1">
      <alignment vertical="center"/>
    </xf>
    <xf numFmtId="179" fontId="25" fillId="0" borderId="72" xfId="0" applyNumberFormat="1" applyFont="1" applyBorder="1" applyAlignment="1">
      <alignment vertical="center"/>
    </xf>
    <xf numFmtId="0" fontId="40" fillId="0" borderId="26" xfId="0" applyFont="1" applyFill="1" applyBorder="1" applyAlignment="1">
      <alignment horizontal="center" vertical="center"/>
    </xf>
    <xf numFmtId="0" fontId="27" fillId="0" borderId="0" xfId="0" applyFont="1" applyFill="1" applyBorder="1" applyAlignment="1">
      <alignment horizontal="left" vertical="center"/>
    </xf>
    <xf numFmtId="0" fontId="27" fillId="0" borderId="27" xfId="0" applyFont="1" applyBorder="1" applyAlignment="1">
      <alignment vertical="center"/>
    </xf>
    <xf numFmtId="0" fontId="4" fillId="0" borderId="17" xfId="0" applyFont="1" applyBorder="1" applyAlignment="1">
      <alignment vertical="center"/>
    </xf>
    <xf numFmtId="0" fontId="9" fillId="0" borderId="0" xfId="0" applyFont="1" applyBorder="1" applyAlignment="1">
      <alignment vertical="center"/>
    </xf>
    <xf numFmtId="179" fontId="25" fillId="0" borderId="28" xfId="0" applyNumberFormat="1" applyFont="1" applyBorder="1" applyAlignment="1">
      <alignment horizontal="center" vertical="center"/>
    </xf>
    <xf numFmtId="0" fontId="9" fillId="0" borderId="1" xfId="0" applyFont="1" applyBorder="1" applyAlignment="1">
      <alignment horizontal="center" vertical="center"/>
    </xf>
    <xf numFmtId="0" fontId="26" fillId="0" borderId="0" xfId="0" applyFont="1" applyFill="1" applyBorder="1" applyAlignment="1">
      <alignment vertical="center" wrapText="1"/>
    </xf>
    <xf numFmtId="0" fontId="26" fillId="0" borderId="0" xfId="0" applyFont="1" applyFill="1" applyAlignment="1">
      <alignment horizontal="right" vertical="center"/>
    </xf>
    <xf numFmtId="0" fontId="26" fillId="0" borderId="0" xfId="0" applyFont="1" applyFill="1" applyAlignment="1">
      <alignment vertical="center"/>
    </xf>
    <xf numFmtId="0" fontId="26" fillId="0" borderId="0" xfId="0" applyFont="1" applyFill="1" applyBorder="1" applyAlignment="1">
      <alignment horizontal="left" vertical="center"/>
    </xf>
    <xf numFmtId="0" fontId="26" fillId="0" borderId="0" xfId="0" applyFont="1" applyAlignment="1">
      <alignment horizontal="right" vertical="center"/>
    </xf>
    <xf numFmtId="0" fontId="26" fillId="0" borderId="0" xfId="0" applyFont="1" applyAlignment="1">
      <alignment horizontal="left" vertical="center"/>
    </xf>
    <xf numFmtId="0" fontId="12" fillId="0" borderId="74" xfId="0" applyFont="1" applyFill="1" applyBorder="1" applyAlignment="1">
      <alignment horizontal="center" vertical="center"/>
    </xf>
    <xf numFmtId="0" fontId="30" fillId="0" borderId="74" xfId="0" applyFont="1" applyFill="1" applyBorder="1" applyAlignment="1">
      <alignment horizontal="center" vertical="center"/>
    </xf>
    <xf numFmtId="0" fontId="8" fillId="0" borderId="75" xfId="0" applyFont="1" applyFill="1" applyBorder="1" applyAlignment="1">
      <alignment vertical="center"/>
    </xf>
    <xf numFmtId="0" fontId="12" fillId="0" borderId="77" xfId="0" applyFont="1" applyFill="1" applyBorder="1" applyAlignment="1">
      <alignment horizontal="center" vertical="center"/>
    </xf>
    <xf numFmtId="0" fontId="30" fillId="0" borderId="77" xfId="0" applyFont="1" applyFill="1" applyBorder="1" applyAlignment="1">
      <alignment horizontal="center" vertical="center"/>
    </xf>
    <xf numFmtId="0" fontId="8" fillId="0" borderId="78" xfId="0" applyFont="1" applyFill="1" applyBorder="1" applyAlignment="1">
      <alignment vertical="center"/>
    </xf>
    <xf numFmtId="0" fontId="31" fillId="0" borderId="0" xfId="0" applyFont="1" applyFill="1" applyBorder="1" applyAlignment="1" applyProtection="1">
      <alignment horizontal="center" vertical="center"/>
      <protection locked="0"/>
    </xf>
    <xf numFmtId="0" fontId="31" fillId="0" borderId="0" xfId="0" applyFont="1" applyFill="1" applyBorder="1" applyAlignment="1">
      <alignment horizontal="center" vertical="center"/>
    </xf>
    <xf numFmtId="0" fontId="9" fillId="0" borderId="0" xfId="0" applyNumberFormat="1" applyFont="1" applyBorder="1" applyAlignment="1">
      <alignment horizontal="center" vertical="center"/>
    </xf>
    <xf numFmtId="0" fontId="9" fillId="0" borderId="0" xfId="0" applyFont="1" applyBorder="1" applyAlignment="1">
      <alignment horizontal="center" vertical="center"/>
    </xf>
    <xf numFmtId="0" fontId="12" fillId="0" borderId="0" xfId="0" applyFont="1" applyFill="1" applyBorder="1" applyAlignment="1">
      <alignment horizontal="center" vertical="center"/>
    </xf>
    <xf numFmtId="0" fontId="8" fillId="0" borderId="80" xfId="0" applyFont="1" applyFill="1" applyBorder="1" applyAlignment="1">
      <alignment vertical="center"/>
    </xf>
    <xf numFmtId="0" fontId="26" fillId="0" borderId="73" xfId="0" applyFont="1" applyFill="1" applyBorder="1" applyAlignment="1">
      <alignment horizontal="left" vertical="center"/>
    </xf>
    <xf numFmtId="0" fontId="26" fillId="0" borderId="79" xfId="0" applyFont="1" applyFill="1" applyBorder="1" applyAlignment="1">
      <alignment horizontal="left" vertical="center"/>
    </xf>
    <xf numFmtId="0" fontId="26" fillId="0" borderId="76" xfId="0" applyFont="1" applyFill="1" applyBorder="1" applyAlignment="1">
      <alignment horizontal="left" vertical="top"/>
    </xf>
    <xf numFmtId="14" fontId="0" fillId="0" borderId="0" xfId="0" applyNumberFormat="1" applyFill="1">
      <alignment vertical="center"/>
    </xf>
    <xf numFmtId="14" fontId="46" fillId="4" borderId="0" xfId="0" applyNumberFormat="1" applyFont="1" applyFill="1">
      <alignment vertical="center"/>
    </xf>
    <xf numFmtId="178" fontId="29" fillId="0" borderId="58" xfId="0" applyNumberFormat="1" applyFont="1" applyFill="1" applyBorder="1" applyAlignment="1" applyProtection="1">
      <alignment horizontal="center" vertical="center"/>
      <protection locked="0"/>
    </xf>
    <xf numFmtId="178" fontId="29" fillId="0" borderId="59" xfId="0" applyNumberFormat="1" applyFont="1" applyFill="1" applyBorder="1" applyAlignment="1" applyProtection="1">
      <alignment horizontal="center" vertical="center"/>
      <protection locked="0"/>
    </xf>
    <xf numFmtId="0" fontId="29" fillId="0" borderId="60" xfId="0" applyFont="1" applyFill="1" applyBorder="1" applyAlignment="1" applyProtection="1">
      <alignment horizontal="center" vertical="center"/>
    </xf>
    <xf numFmtId="0" fontId="29" fillId="0" borderId="61" xfId="0" applyFont="1" applyFill="1" applyBorder="1" applyAlignment="1" applyProtection="1">
      <alignment horizontal="center" vertical="center"/>
    </xf>
    <xf numFmtId="49" fontId="28" fillId="0" borderId="0" xfId="0" applyNumberFormat="1" applyFont="1" applyFill="1" applyAlignment="1">
      <alignment horizontal="right" vertical="top"/>
    </xf>
    <xf numFmtId="0" fontId="29" fillId="0" borderId="0" xfId="0" applyFont="1" applyFill="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30" fillId="0" borderId="29" xfId="0" applyFont="1" applyFill="1" applyBorder="1" applyAlignment="1" applyProtection="1">
      <alignment horizontal="center" vertical="center" shrinkToFit="1"/>
      <protection locked="0"/>
    </xf>
    <xf numFmtId="0" fontId="30" fillId="0" borderId="22" xfId="0" applyFont="1" applyFill="1" applyBorder="1" applyAlignment="1" applyProtection="1">
      <alignment horizontal="center" vertical="center" shrinkToFit="1"/>
      <protection locked="0"/>
    </xf>
    <xf numFmtId="0" fontId="30" fillId="0" borderId="23" xfId="0" applyFont="1" applyFill="1" applyBorder="1" applyAlignment="1" applyProtection="1">
      <alignment horizontal="center" vertical="center" shrinkToFit="1"/>
      <protection locked="0"/>
    </xf>
    <xf numFmtId="0" fontId="8" fillId="0" borderId="31" xfId="0" applyFont="1" applyFill="1" applyBorder="1" applyAlignment="1">
      <alignment horizontal="center" vertical="center"/>
    </xf>
    <xf numFmtId="0" fontId="8" fillId="0" borderId="32" xfId="0" applyFont="1" applyFill="1" applyBorder="1" applyAlignment="1">
      <alignment horizontal="center" vertical="center"/>
    </xf>
    <xf numFmtId="0" fontId="30" fillId="0" borderId="33" xfId="0" applyFont="1" applyFill="1" applyBorder="1" applyAlignment="1" applyProtection="1">
      <alignment horizontal="center" vertical="center" shrinkToFit="1"/>
      <protection locked="0"/>
    </xf>
    <xf numFmtId="0" fontId="30" fillId="0" borderId="19" xfId="0" applyFont="1" applyFill="1" applyBorder="1" applyAlignment="1" applyProtection="1">
      <alignment horizontal="center" vertical="center" shrinkToFit="1"/>
      <protection locked="0"/>
    </xf>
    <xf numFmtId="0" fontId="30" fillId="0" borderId="34" xfId="0" applyFont="1" applyFill="1" applyBorder="1" applyAlignment="1" applyProtection="1">
      <alignment horizontal="center" vertical="center" shrinkToFit="1"/>
      <protection locked="0"/>
    </xf>
    <xf numFmtId="0" fontId="8" fillId="0" borderId="30" xfId="0" applyFont="1" applyFill="1" applyBorder="1" applyAlignment="1">
      <alignment horizontal="center" vertical="center"/>
    </xf>
    <xf numFmtId="0" fontId="8" fillId="0" borderId="1" xfId="0" applyFont="1" applyFill="1" applyBorder="1" applyAlignment="1">
      <alignment horizontal="center" vertical="center"/>
    </xf>
    <xf numFmtId="0" fontId="4" fillId="0" borderId="0" xfId="0" applyFont="1" applyFill="1" applyAlignment="1">
      <alignment horizontal="center" vertical="center"/>
    </xf>
    <xf numFmtId="178" fontId="29" fillId="0" borderId="60" xfId="0" applyNumberFormat="1" applyFont="1" applyFill="1" applyBorder="1" applyAlignment="1" applyProtection="1">
      <alignment horizontal="center" vertical="center"/>
    </xf>
    <xf numFmtId="178" fontId="29" fillId="0" borderId="61" xfId="0" applyNumberFormat="1" applyFont="1" applyFill="1" applyBorder="1" applyAlignment="1" applyProtection="1">
      <alignment horizontal="center" vertical="center"/>
    </xf>
    <xf numFmtId="0" fontId="27" fillId="0" borderId="27" xfId="0" applyFont="1" applyFill="1" applyBorder="1" applyAlignment="1">
      <alignment horizontal="left" vertical="center" wrapText="1"/>
    </xf>
    <xf numFmtId="0" fontId="27" fillId="0" borderId="17" xfId="0" applyFont="1" applyFill="1" applyBorder="1" applyAlignment="1">
      <alignment horizontal="left" vertical="center" wrapText="1"/>
    </xf>
    <xf numFmtId="0" fontId="27" fillId="0" borderId="20"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11"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16" xfId="0" applyFont="1" applyFill="1" applyBorder="1" applyAlignment="1">
      <alignment horizontal="left" vertical="center" wrapText="1"/>
    </xf>
    <xf numFmtId="0" fontId="27" fillId="0" borderId="21" xfId="0" applyFont="1" applyFill="1" applyBorder="1" applyAlignment="1">
      <alignment horizontal="left" vertical="center" wrapText="1"/>
    </xf>
    <xf numFmtId="178" fontId="29" fillId="0" borderId="62" xfId="0" applyNumberFormat="1" applyFont="1" applyFill="1" applyBorder="1" applyAlignment="1" applyProtection="1">
      <alignment horizontal="center" vertical="center"/>
      <protection locked="0"/>
    </xf>
    <xf numFmtId="178" fontId="29" fillId="0" borderId="63" xfId="0" applyNumberFormat="1" applyFont="1" applyFill="1" applyBorder="1" applyAlignment="1" applyProtection="1">
      <alignment horizontal="center" vertical="center"/>
      <protection locked="0"/>
    </xf>
    <xf numFmtId="0" fontId="29" fillId="0" borderId="64" xfId="0" applyFont="1" applyFill="1" applyBorder="1" applyAlignment="1" applyProtection="1">
      <alignment horizontal="center" vertical="center"/>
    </xf>
    <xf numFmtId="0" fontId="29" fillId="0" borderId="65" xfId="0" applyFont="1" applyFill="1" applyBorder="1" applyAlignment="1" applyProtection="1">
      <alignment horizontal="center" vertical="center"/>
    </xf>
    <xf numFmtId="178" fontId="29" fillId="0" borderId="66" xfId="0" applyNumberFormat="1" applyFont="1" applyFill="1" applyBorder="1" applyAlignment="1" applyProtection="1">
      <alignment horizontal="center" vertical="center"/>
      <protection locked="0"/>
    </xf>
    <xf numFmtId="178" fontId="29" fillId="0" borderId="67" xfId="0" applyNumberFormat="1" applyFont="1" applyFill="1" applyBorder="1" applyAlignment="1" applyProtection="1">
      <alignment horizontal="center" vertical="center"/>
      <protection locked="0"/>
    </xf>
    <xf numFmtId="178" fontId="29" fillId="0" borderId="68" xfId="0" applyNumberFormat="1" applyFont="1" applyFill="1" applyBorder="1" applyAlignment="1" applyProtection="1">
      <alignment horizontal="center" vertical="center"/>
    </xf>
    <xf numFmtId="178" fontId="29" fillId="0" borderId="69" xfId="0" applyNumberFormat="1" applyFont="1" applyFill="1" applyBorder="1" applyAlignment="1" applyProtection="1">
      <alignment horizontal="center" vertical="center"/>
    </xf>
    <xf numFmtId="49" fontId="40" fillId="0" borderId="26" xfId="0" applyNumberFormat="1" applyFont="1" applyFill="1" applyBorder="1" applyAlignment="1">
      <alignment horizontal="center" vertical="center"/>
    </xf>
    <xf numFmtId="0" fontId="29" fillId="0" borderId="68" xfId="0" applyFont="1" applyFill="1" applyBorder="1" applyAlignment="1" applyProtection="1">
      <alignment horizontal="center" vertical="center"/>
    </xf>
    <xf numFmtId="0" fontId="29" fillId="0" borderId="69" xfId="0" applyFont="1" applyFill="1" applyBorder="1" applyAlignment="1" applyProtection="1">
      <alignment horizontal="center" vertical="center"/>
    </xf>
    <xf numFmtId="180" fontId="8" fillId="0" borderId="54" xfId="0" applyNumberFormat="1" applyFont="1" applyFill="1" applyBorder="1" applyAlignment="1" applyProtection="1">
      <alignment horizontal="center" vertical="center"/>
      <protection locked="0"/>
    </xf>
    <xf numFmtId="180" fontId="8" fillId="0" borderId="57" xfId="0" applyNumberFormat="1" applyFont="1" applyFill="1" applyBorder="1" applyAlignment="1" applyProtection="1">
      <alignment horizontal="center" vertical="center"/>
      <protection locked="0"/>
    </xf>
    <xf numFmtId="180" fontId="8" fillId="0" borderId="55" xfId="0" applyNumberFormat="1" applyFont="1" applyFill="1" applyBorder="1" applyAlignment="1" applyProtection="1">
      <alignment horizontal="center" vertical="center"/>
      <protection locked="0"/>
    </xf>
    <xf numFmtId="0" fontId="42" fillId="0" borderId="0" xfId="0" applyFont="1" applyFill="1" applyAlignment="1">
      <alignment horizontal="center" vertical="center"/>
    </xf>
    <xf numFmtId="0" fontId="26" fillId="0" borderId="0" xfId="0" applyFont="1" applyFill="1" applyAlignment="1">
      <alignment horizontal="left" vertical="center" wrapText="1"/>
    </xf>
    <xf numFmtId="0" fontId="26" fillId="0" borderId="0" xfId="0" applyFont="1" applyFill="1" applyBorder="1" applyAlignment="1">
      <alignment horizontal="left" vertical="center" wrapText="1"/>
    </xf>
    <xf numFmtId="0" fontId="26" fillId="0" borderId="0" xfId="0" applyFont="1" applyFill="1" applyBorder="1" applyAlignment="1">
      <alignment horizontal="left" vertical="center"/>
    </xf>
    <xf numFmtId="0" fontId="34" fillId="0" borderId="0" xfId="0" applyFont="1" applyFill="1" applyBorder="1" applyAlignment="1">
      <alignment horizontal="left" vertical="center" wrapText="1"/>
    </xf>
    <xf numFmtId="0" fontId="34" fillId="0" borderId="0" xfId="0" applyFont="1" applyFill="1" applyAlignment="1">
      <alignment horizontal="left" vertical="center" wrapText="1"/>
    </xf>
  </cellXfs>
  <cellStyles count="3">
    <cellStyle name="ハイパーリンク" xfId="1" builtinId="8"/>
    <cellStyle name="桁区切り" xfId="2" builtinId="6"/>
    <cellStyle name="標準" xfId="0" builtinId="0"/>
  </cellStyles>
  <dxfs count="43">
    <dxf>
      <font>
        <color rgb="FFFF0066"/>
      </font>
      <fill>
        <patternFill>
          <bgColor rgb="FFFEE0EC"/>
        </patternFill>
      </fill>
    </dxf>
    <dxf>
      <font>
        <color rgb="FFFF0066"/>
      </font>
      <fill>
        <patternFill>
          <bgColor rgb="FFFEE0EC"/>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ont>
        <color rgb="FFFF0000"/>
      </font>
      <fill>
        <patternFill patternType="none">
          <bgColor auto="1"/>
        </patternFill>
      </fill>
    </dxf>
    <dxf>
      <fill>
        <patternFill>
          <bgColor theme="8" tint="0.79998168889431442"/>
        </patternFill>
      </fill>
    </dxf>
    <dxf>
      <fill>
        <patternFill>
          <bgColor theme="8" tint="0.79998168889431442"/>
        </patternFill>
      </fill>
    </dxf>
    <dxf>
      <fill>
        <patternFill>
          <bgColor rgb="FFFEE0EC"/>
        </patternFill>
      </fill>
    </dxf>
    <dxf>
      <numFmt numFmtId="181" formatCode=";;;"/>
      <fill>
        <patternFill>
          <bgColor theme="0"/>
        </patternFill>
      </fill>
    </dxf>
    <dxf>
      <fill>
        <patternFill>
          <bgColor theme="8" tint="0.79998168889431442"/>
        </patternFill>
      </fill>
    </dxf>
    <dxf>
      <fill>
        <patternFill>
          <bgColor rgb="FFFEE0EC"/>
        </patternFill>
      </fill>
    </dxf>
    <dxf>
      <numFmt numFmtId="181" formatCode=";;;"/>
      <fill>
        <patternFill>
          <bgColor theme="0"/>
        </patternFill>
      </fill>
    </dxf>
    <dxf>
      <fill>
        <patternFill>
          <bgColor theme="8" tint="0.79998168889431442"/>
        </patternFill>
      </fill>
    </dxf>
    <dxf>
      <fill>
        <patternFill>
          <bgColor rgb="FFFEE0EC"/>
        </patternFill>
      </fill>
    </dxf>
    <dxf>
      <numFmt numFmtId="181" formatCode=";;;"/>
      <fill>
        <patternFill>
          <bgColor theme="0"/>
        </patternFill>
      </fill>
    </dxf>
    <dxf>
      <fill>
        <patternFill>
          <bgColor theme="8" tint="0.79998168889431442"/>
        </patternFill>
      </fill>
    </dxf>
    <dxf>
      <fill>
        <patternFill>
          <bgColor rgb="FFFEE0EC"/>
        </patternFill>
      </fill>
    </dxf>
    <dxf>
      <numFmt numFmtId="181" formatCode=";;;"/>
      <fill>
        <patternFill>
          <bgColor theme="0"/>
        </patternFill>
      </fill>
    </dxf>
    <dxf>
      <fill>
        <patternFill>
          <bgColor theme="8" tint="0.79998168889431442"/>
        </patternFill>
      </fill>
    </dxf>
    <dxf>
      <fill>
        <patternFill>
          <bgColor rgb="FFFEE0EC"/>
        </patternFill>
      </fill>
    </dxf>
    <dxf>
      <numFmt numFmtId="181" formatCode=";;;"/>
      <fill>
        <patternFill>
          <bgColor theme="0"/>
        </patternFill>
      </fill>
    </dxf>
    <dxf>
      <fill>
        <patternFill>
          <bgColor theme="8" tint="0.79998168889431442"/>
        </patternFill>
      </fill>
    </dxf>
    <dxf>
      <fill>
        <patternFill>
          <bgColor rgb="FFFEE0EC"/>
        </patternFill>
      </fill>
    </dxf>
    <dxf>
      <numFmt numFmtId="181" formatCode=";;;"/>
      <fill>
        <patternFill>
          <bgColor theme="0"/>
        </patternFill>
      </fill>
    </dxf>
    <dxf>
      <fill>
        <patternFill>
          <bgColor theme="8" tint="0.79998168889431442"/>
        </patternFill>
      </fill>
    </dxf>
    <dxf>
      <fill>
        <patternFill>
          <bgColor rgb="FFFEE0EC"/>
        </patternFill>
      </fill>
    </dxf>
    <dxf>
      <numFmt numFmtId="181" formatCode=";;;"/>
      <fill>
        <patternFill>
          <bgColor theme="0"/>
        </patternFill>
      </fill>
    </dxf>
    <dxf>
      <fill>
        <patternFill>
          <bgColor theme="8" tint="0.79998168889431442"/>
        </patternFill>
      </fill>
    </dxf>
    <dxf>
      <fill>
        <patternFill>
          <bgColor rgb="FFFEE0EC"/>
        </patternFill>
      </fill>
    </dxf>
    <dxf>
      <numFmt numFmtId="181" formatCode=";;;"/>
      <fill>
        <patternFill>
          <bgColor theme="0"/>
        </patternFill>
      </fill>
    </dxf>
    <dxf>
      <fill>
        <patternFill>
          <bgColor theme="8" tint="0.79998168889431442"/>
        </patternFill>
      </fill>
    </dxf>
    <dxf>
      <fill>
        <patternFill>
          <bgColor rgb="FFFEE0EC"/>
        </patternFill>
      </fill>
    </dxf>
    <dxf>
      <numFmt numFmtId="181" formatCode=";;;"/>
      <fill>
        <patternFill>
          <bgColor theme="0"/>
        </patternFill>
      </fill>
    </dxf>
    <dxf>
      <fill>
        <patternFill>
          <bgColor theme="8" tint="0.79998168889431442"/>
        </patternFill>
      </fill>
    </dxf>
    <dxf>
      <numFmt numFmtId="177" formatCode="d"/>
      <fill>
        <patternFill>
          <bgColor rgb="FFFEE0EC"/>
        </patternFill>
      </fill>
    </dxf>
    <dxf>
      <numFmt numFmtId="181" formatCode=";;;"/>
      <fill>
        <patternFill>
          <bgColor theme="0"/>
        </patternFill>
      </fill>
    </dxf>
    <dxf>
      <fill>
        <patternFill>
          <bgColor theme="8" tint="0.79998168889431442"/>
        </patternFill>
      </fill>
    </dxf>
    <dxf>
      <fill>
        <patternFill>
          <bgColor rgb="FFFEE0EC"/>
        </patternFill>
      </fill>
    </dxf>
    <dxf>
      <numFmt numFmtId="181" formatCode=";;;"/>
      <fill>
        <patternFill>
          <bgColor theme="0"/>
        </patternFill>
      </fill>
    </dxf>
    <dxf>
      <fill>
        <patternFill>
          <bgColor theme="8" tint="0.79998168889431442"/>
        </patternFill>
      </fill>
    </dxf>
    <dxf>
      <fill>
        <patternFill>
          <bgColor rgb="FFFEE0EC"/>
        </patternFill>
      </fill>
    </dxf>
    <dxf>
      <numFmt numFmtId="181" formatCode=";;;"/>
      <fill>
        <patternFill>
          <bgColor theme="0"/>
        </patternFill>
      </fill>
    </dxf>
  </dxfs>
  <tableStyles count="0" defaultTableStyle="TableStyleMedium2" defaultPivotStyle="PivotStyleLight16"/>
  <colors>
    <mruColors>
      <color rgb="FFFF0000"/>
      <color rgb="FFFFE101"/>
      <color rgb="FFCCFFCC"/>
      <color rgb="FFFFFF89"/>
      <color rgb="FF4858EA"/>
      <color rgb="FFFF0066"/>
      <color rgb="FFFEE0EC"/>
      <color rgb="FFDB1167"/>
      <color rgb="FFCCECFF"/>
      <color rgb="FFFFAB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190500</xdr:colOff>
          <xdr:row>9</xdr:row>
          <xdr:rowOff>95250</xdr:rowOff>
        </xdr:from>
        <xdr:to>
          <xdr:col>18</xdr:col>
          <xdr:colOff>647700</xdr:colOff>
          <xdr:row>11</xdr:row>
          <xdr:rowOff>66675</xdr:rowOff>
        </xdr:to>
        <xdr:sp macro="" textlink="">
          <xdr:nvSpPr>
            <xdr:cNvPr id="58369" name="Check Box 1" hidden="1">
              <a:extLst>
                <a:ext uri="{63B3BB69-23CF-44E3-9099-C40C66FF867C}">
                  <a14:compatExt spid="_x0000_s5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83</xdr:row>
          <xdr:rowOff>47625</xdr:rowOff>
        </xdr:from>
        <xdr:to>
          <xdr:col>18</xdr:col>
          <xdr:colOff>495300</xdr:colOff>
          <xdr:row>84</xdr:row>
          <xdr:rowOff>123825</xdr:rowOff>
        </xdr:to>
        <xdr:sp macro="" textlink="">
          <xdr:nvSpPr>
            <xdr:cNvPr id="58370" name="Check Box 2" hidden="1">
              <a:extLst>
                <a:ext uri="{63B3BB69-23CF-44E3-9099-C40C66FF867C}">
                  <a14:compatExt spid="_x0000_s58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87</xdr:row>
          <xdr:rowOff>47625</xdr:rowOff>
        </xdr:from>
        <xdr:to>
          <xdr:col>18</xdr:col>
          <xdr:colOff>495300</xdr:colOff>
          <xdr:row>88</xdr:row>
          <xdr:rowOff>123825</xdr:rowOff>
        </xdr:to>
        <xdr:sp macro="" textlink="">
          <xdr:nvSpPr>
            <xdr:cNvPr id="58371" name="Check Box 3" hidden="1">
              <a:extLst>
                <a:ext uri="{63B3BB69-23CF-44E3-9099-C40C66FF867C}">
                  <a14:compatExt spid="_x0000_s58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89</xdr:row>
          <xdr:rowOff>133350</xdr:rowOff>
        </xdr:from>
        <xdr:to>
          <xdr:col>18</xdr:col>
          <xdr:colOff>495300</xdr:colOff>
          <xdr:row>91</xdr:row>
          <xdr:rowOff>38100</xdr:rowOff>
        </xdr:to>
        <xdr:sp macro="" textlink="">
          <xdr:nvSpPr>
            <xdr:cNvPr id="58372" name="Check Box 4" hidden="1">
              <a:extLst>
                <a:ext uri="{63B3BB69-23CF-44E3-9099-C40C66FF867C}">
                  <a14:compatExt spid="_x0000_s58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91</xdr:row>
          <xdr:rowOff>161925</xdr:rowOff>
        </xdr:from>
        <xdr:to>
          <xdr:col>18</xdr:col>
          <xdr:colOff>495300</xdr:colOff>
          <xdr:row>93</xdr:row>
          <xdr:rowOff>66675</xdr:rowOff>
        </xdr:to>
        <xdr:sp macro="" textlink="">
          <xdr:nvSpPr>
            <xdr:cNvPr id="58373" name="Check Box 5" hidden="1">
              <a:extLst>
                <a:ext uri="{63B3BB69-23CF-44E3-9099-C40C66FF867C}">
                  <a14:compatExt spid="_x0000_s5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97</xdr:row>
          <xdr:rowOff>19050</xdr:rowOff>
        </xdr:from>
        <xdr:to>
          <xdr:col>18</xdr:col>
          <xdr:colOff>495300</xdr:colOff>
          <xdr:row>98</xdr:row>
          <xdr:rowOff>95250</xdr:rowOff>
        </xdr:to>
        <xdr:sp macro="" textlink="">
          <xdr:nvSpPr>
            <xdr:cNvPr id="58374" name="Check Box 6" hidden="1">
              <a:extLst>
                <a:ext uri="{63B3BB69-23CF-44E3-9099-C40C66FF867C}">
                  <a14:compatExt spid="_x0000_s5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103</xdr:row>
          <xdr:rowOff>142875</xdr:rowOff>
        </xdr:from>
        <xdr:to>
          <xdr:col>11</xdr:col>
          <xdr:colOff>257175</xdr:colOff>
          <xdr:row>105</xdr:row>
          <xdr:rowOff>47625</xdr:rowOff>
        </xdr:to>
        <xdr:sp macro="" textlink="">
          <xdr:nvSpPr>
            <xdr:cNvPr id="58375" name="Check Box 7" hidden="1">
              <a:extLst>
                <a:ext uri="{63B3BB69-23CF-44E3-9099-C40C66FF867C}">
                  <a14:compatExt spid="_x0000_s5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107</xdr:row>
          <xdr:rowOff>142875</xdr:rowOff>
        </xdr:from>
        <xdr:to>
          <xdr:col>11</xdr:col>
          <xdr:colOff>257175</xdr:colOff>
          <xdr:row>109</xdr:row>
          <xdr:rowOff>47625</xdr:rowOff>
        </xdr:to>
        <xdr:sp macro="" textlink="">
          <xdr:nvSpPr>
            <xdr:cNvPr id="58376" name="Check Box 8" hidden="1">
              <a:extLst>
                <a:ext uri="{63B3BB69-23CF-44E3-9099-C40C66FF867C}">
                  <a14:compatExt spid="_x0000_s58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77385</xdr:colOff>
      <xdr:row>66</xdr:row>
      <xdr:rowOff>111177</xdr:rowOff>
    </xdr:from>
    <xdr:to>
      <xdr:col>18</xdr:col>
      <xdr:colOff>67236</xdr:colOff>
      <xdr:row>74</xdr:row>
      <xdr:rowOff>85725</xdr:rowOff>
    </xdr:to>
    <xdr:sp macro="" textlink="">
      <xdr:nvSpPr>
        <xdr:cNvPr id="10" name="角丸四角形 9"/>
        <xdr:cNvSpPr/>
      </xdr:nvSpPr>
      <xdr:spPr>
        <a:xfrm>
          <a:off x="2582460" y="11865027"/>
          <a:ext cx="5333376" cy="1346148"/>
        </a:xfrm>
        <a:prstGeom prst="roundRect">
          <a:avLst>
            <a:gd name="adj" fmla="val 3776"/>
          </a:avLst>
        </a:prstGeom>
        <a:no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10</xdr:col>
      <xdr:colOff>7620</xdr:colOff>
      <xdr:row>29</xdr:row>
      <xdr:rowOff>53577</xdr:rowOff>
    </xdr:from>
    <xdr:to>
      <xdr:col>18</xdr:col>
      <xdr:colOff>771525</xdr:colOff>
      <xdr:row>75</xdr:row>
      <xdr:rowOff>9525</xdr:rowOff>
    </xdr:to>
    <xdr:sp macro="" textlink="">
      <xdr:nvSpPr>
        <xdr:cNvPr id="11" name="角丸四角形 10"/>
        <xdr:cNvSpPr/>
      </xdr:nvSpPr>
      <xdr:spPr>
        <a:xfrm>
          <a:off x="2512695" y="5463777"/>
          <a:ext cx="6107430" cy="7842648"/>
        </a:xfrm>
        <a:prstGeom prst="roundRect">
          <a:avLst>
            <a:gd name="adj" fmla="val 142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13</xdr:col>
      <xdr:colOff>83820</xdr:colOff>
      <xdr:row>31</xdr:row>
      <xdr:rowOff>142875</xdr:rowOff>
    </xdr:from>
    <xdr:to>
      <xdr:col>14</xdr:col>
      <xdr:colOff>9525</xdr:colOff>
      <xdr:row>66</xdr:row>
      <xdr:rowOff>47625</xdr:rowOff>
    </xdr:to>
    <xdr:sp macro="" textlink="">
      <xdr:nvSpPr>
        <xdr:cNvPr id="12" name="右中かっこ 11"/>
        <xdr:cNvSpPr/>
      </xdr:nvSpPr>
      <xdr:spPr>
        <a:xfrm flipH="1">
          <a:off x="4531995" y="5895975"/>
          <a:ext cx="278130" cy="5905500"/>
        </a:xfrm>
        <a:prstGeom prst="rightBrace">
          <a:avLst>
            <a:gd name="adj1" fmla="val 36111"/>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11</xdr:col>
      <xdr:colOff>495300</xdr:colOff>
      <xdr:row>48</xdr:row>
      <xdr:rowOff>28575</xdr:rowOff>
    </xdr:from>
    <xdr:to>
      <xdr:col>11</xdr:col>
      <xdr:colOff>800099</xdr:colOff>
      <xdr:row>49</xdr:row>
      <xdr:rowOff>152400</xdr:rowOff>
    </xdr:to>
    <xdr:sp macro="" textlink="">
      <xdr:nvSpPr>
        <xdr:cNvPr id="13" name="下矢印 12"/>
        <xdr:cNvSpPr/>
      </xdr:nvSpPr>
      <xdr:spPr>
        <a:xfrm>
          <a:off x="3171825" y="8696325"/>
          <a:ext cx="304799" cy="295275"/>
        </a:xfrm>
        <a:prstGeom prst="down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11</xdr:col>
      <xdr:colOff>495300</xdr:colOff>
      <xdr:row>53</xdr:row>
      <xdr:rowOff>104775</xdr:rowOff>
    </xdr:from>
    <xdr:to>
      <xdr:col>11</xdr:col>
      <xdr:colOff>800099</xdr:colOff>
      <xdr:row>56</xdr:row>
      <xdr:rowOff>95250</xdr:rowOff>
    </xdr:to>
    <xdr:sp macro="" textlink="">
      <xdr:nvSpPr>
        <xdr:cNvPr id="14" name="下矢印 13"/>
        <xdr:cNvSpPr/>
      </xdr:nvSpPr>
      <xdr:spPr>
        <a:xfrm>
          <a:off x="3171825" y="9629775"/>
          <a:ext cx="304799" cy="504825"/>
        </a:xfrm>
        <a:prstGeom prst="down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11</xdr:col>
      <xdr:colOff>495300</xdr:colOff>
      <xdr:row>60</xdr:row>
      <xdr:rowOff>104775</xdr:rowOff>
    </xdr:from>
    <xdr:to>
      <xdr:col>11</xdr:col>
      <xdr:colOff>800099</xdr:colOff>
      <xdr:row>66</xdr:row>
      <xdr:rowOff>9525</xdr:rowOff>
    </xdr:to>
    <xdr:sp macro="" textlink="">
      <xdr:nvSpPr>
        <xdr:cNvPr id="15" name="下矢印 14"/>
        <xdr:cNvSpPr/>
      </xdr:nvSpPr>
      <xdr:spPr>
        <a:xfrm>
          <a:off x="3171825" y="10829925"/>
          <a:ext cx="304799" cy="933450"/>
        </a:xfrm>
        <a:prstGeom prst="down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11</xdr:col>
      <xdr:colOff>495300</xdr:colOff>
      <xdr:row>34</xdr:row>
      <xdr:rowOff>104775</xdr:rowOff>
    </xdr:from>
    <xdr:to>
      <xdr:col>11</xdr:col>
      <xdr:colOff>800099</xdr:colOff>
      <xdr:row>43</xdr:row>
      <xdr:rowOff>85725</xdr:rowOff>
    </xdr:to>
    <xdr:sp macro="" textlink="">
      <xdr:nvSpPr>
        <xdr:cNvPr id="16" name="下矢印 15"/>
        <xdr:cNvSpPr/>
      </xdr:nvSpPr>
      <xdr:spPr>
        <a:xfrm>
          <a:off x="3171825" y="6372225"/>
          <a:ext cx="304799" cy="1524000"/>
        </a:xfrm>
        <a:prstGeom prst="down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18</xdr:col>
          <xdr:colOff>190500</xdr:colOff>
          <xdr:row>21</xdr:row>
          <xdr:rowOff>19050</xdr:rowOff>
        </xdr:from>
        <xdr:to>
          <xdr:col>18</xdr:col>
          <xdr:colOff>647700</xdr:colOff>
          <xdr:row>22</xdr:row>
          <xdr:rowOff>152400</xdr:rowOff>
        </xdr:to>
        <xdr:sp macro="" textlink="">
          <xdr:nvSpPr>
            <xdr:cNvPr id="58377" name="Check Box 9" hidden="1">
              <a:extLst>
                <a:ext uri="{63B3BB69-23CF-44E3-9099-C40C66FF867C}">
                  <a14:compatExt spid="_x0000_s58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33</xdr:row>
          <xdr:rowOff>123825</xdr:rowOff>
        </xdr:from>
        <xdr:to>
          <xdr:col>18</xdr:col>
          <xdr:colOff>495300</xdr:colOff>
          <xdr:row>35</xdr:row>
          <xdr:rowOff>38100</xdr:rowOff>
        </xdr:to>
        <xdr:sp macro="" textlink="">
          <xdr:nvSpPr>
            <xdr:cNvPr id="58378" name="Check Box 10" hidden="1">
              <a:extLst>
                <a:ext uri="{63B3BB69-23CF-44E3-9099-C40C66FF867C}">
                  <a14:compatExt spid="_x0000_s58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41</xdr:row>
          <xdr:rowOff>47625</xdr:rowOff>
        </xdr:from>
        <xdr:to>
          <xdr:col>18</xdr:col>
          <xdr:colOff>495300</xdr:colOff>
          <xdr:row>42</xdr:row>
          <xdr:rowOff>123825</xdr:rowOff>
        </xdr:to>
        <xdr:sp macro="" textlink="">
          <xdr:nvSpPr>
            <xdr:cNvPr id="58379" name="Check Box 11" hidden="1">
              <a:extLst>
                <a:ext uri="{63B3BB69-23CF-44E3-9099-C40C66FF867C}">
                  <a14:compatExt spid="_x0000_s58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48</xdr:row>
          <xdr:rowOff>0</xdr:rowOff>
        </xdr:from>
        <xdr:to>
          <xdr:col>18</xdr:col>
          <xdr:colOff>495300</xdr:colOff>
          <xdr:row>49</xdr:row>
          <xdr:rowOff>76200</xdr:rowOff>
        </xdr:to>
        <xdr:sp macro="" textlink="">
          <xdr:nvSpPr>
            <xdr:cNvPr id="58380" name="Check Box 12" hidden="1">
              <a:extLst>
                <a:ext uri="{63B3BB69-23CF-44E3-9099-C40C66FF867C}">
                  <a14:compatExt spid="_x0000_s5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53</xdr:row>
          <xdr:rowOff>142875</xdr:rowOff>
        </xdr:from>
        <xdr:to>
          <xdr:col>18</xdr:col>
          <xdr:colOff>495300</xdr:colOff>
          <xdr:row>55</xdr:row>
          <xdr:rowOff>47625</xdr:rowOff>
        </xdr:to>
        <xdr:sp macro="" textlink="">
          <xdr:nvSpPr>
            <xdr:cNvPr id="58381" name="Check Box 13" hidden="1">
              <a:extLst>
                <a:ext uri="{63B3BB69-23CF-44E3-9099-C40C66FF867C}">
                  <a14:compatExt spid="_x0000_s58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61</xdr:row>
          <xdr:rowOff>133350</xdr:rowOff>
        </xdr:from>
        <xdr:to>
          <xdr:col>18</xdr:col>
          <xdr:colOff>495300</xdr:colOff>
          <xdr:row>63</xdr:row>
          <xdr:rowOff>38100</xdr:rowOff>
        </xdr:to>
        <xdr:sp macro="" textlink="">
          <xdr:nvSpPr>
            <xdr:cNvPr id="58382" name="Check Box 14" hidden="1">
              <a:extLst>
                <a:ext uri="{63B3BB69-23CF-44E3-9099-C40C66FF867C}">
                  <a14:compatExt spid="_x0000_s58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16</xdr:row>
          <xdr:rowOff>0</xdr:rowOff>
        </xdr:from>
        <xdr:to>
          <xdr:col>18</xdr:col>
          <xdr:colOff>647700</xdr:colOff>
          <xdr:row>17</xdr:row>
          <xdr:rowOff>142875</xdr:rowOff>
        </xdr:to>
        <xdr:sp macro="" textlink="">
          <xdr:nvSpPr>
            <xdr:cNvPr id="58383" name="Check Box 15" hidden="1">
              <a:extLst>
                <a:ext uri="{63B3BB69-23CF-44E3-9099-C40C66FF867C}">
                  <a14:compatExt spid="_x0000_s58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111</xdr:row>
          <xdr:rowOff>152400</xdr:rowOff>
        </xdr:from>
        <xdr:to>
          <xdr:col>11</xdr:col>
          <xdr:colOff>257175</xdr:colOff>
          <xdr:row>113</xdr:row>
          <xdr:rowOff>57150</xdr:rowOff>
        </xdr:to>
        <xdr:sp macro="" textlink="">
          <xdr:nvSpPr>
            <xdr:cNvPr id="58384" name="Check Box 16" hidden="1">
              <a:extLst>
                <a:ext uri="{63B3BB69-23CF-44E3-9099-C40C66FF867C}">
                  <a14:compatExt spid="_x0000_s58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120</xdr:row>
          <xdr:rowOff>76200</xdr:rowOff>
        </xdr:from>
        <xdr:to>
          <xdr:col>11</xdr:col>
          <xdr:colOff>219075</xdr:colOff>
          <xdr:row>122</xdr:row>
          <xdr:rowOff>28575</xdr:rowOff>
        </xdr:to>
        <xdr:sp macro="" textlink="">
          <xdr:nvSpPr>
            <xdr:cNvPr id="58385" name="Check Box 17" hidden="1">
              <a:extLst>
                <a:ext uri="{63B3BB69-23CF-44E3-9099-C40C66FF867C}">
                  <a14:compatExt spid="_x0000_s58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113</xdr:row>
          <xdr:rowOff>152400</xdr:rowOff>
        </xdr:from>
        <xdr:to>
          <xdr:col>11</xdr:col>
          <xdr:colOff>438150</xdr:colOff>
          <xdr:row>115</xdr:row>
          <xdr:rowOff>57150</xdr:rowOff>
        </xdr:to>
        <xdr:sp macro="" textlink="">
          <xdr:nvSpPr>
            <xdr:cNvPr id="58386" name="Check Box 18" hidden="1">
              <a:extLst>
                <a:ext uri="{63B3BB69-23CF-44E3-9099-C40C66FF867C}">
                  <a14:compatExt spid="_x0000_s58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117</xdr:row>
          <xdr:rowOff>152400</xdr:rowOff>
        </xdr:from>
        <xdr:to>
          <xdr:col>11</xdr:col>
          <xdr:colOff>438150</xdr:colOff>
          <xdr:row>119</xdr:row>
          <xdr:rowOff>57150</xdr:rowOff>
        </xdr:to>
        <xdr:sp macro="" textlink="">
          <xdr:nvSpPr>
            <xdr:cNvPr id="58387" name="Check Box 19" hidden="1">
              <a:extLst>
                <a:ext uri="{63B3BB69-23CF-44E3-9099-C40C66FF867C}">
                  <a14:compatExt spid="_x0000_s58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68</xdr:row>
          <xdr:rowOff>161925</xdr:rowOff>
        </xdr:from>
        <xdr:to>
          <xdr:col>18</xdr:col>
          <xdr:colOff>733425</xdr:colOff>
          <xdr:row>70</xdr:row>
          <xdr:rowOff>152400</xdr:rowOff>
        </xdr:to>
        <xdr:sp macro="" textlink="">
          <xdr:nvSpPr>
            <xdr:cNvPr id="58388" name="Check Box 20" hidden="1">
              <a:extLst>
                <a:ext uri="{63B3BB69-23CF-44E3-9099-C40C66FF867C}">
                  <a14:compatExt spid="_x0000_s58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E101"/>
  </sheetPr>
  <dimension ref="A1:X127"/>
  <sheetViews>
    <sheetView showGridLines="0" tabSelected="1" view="pageBreakPreview" zoomScale="85" zoomScaleNormal="100" zoomScaleSheetLayoutView="85" workbookViewId="0">
      <selection activeCell="P3" sqref="P3:S3"/>
    </sheetView>
  </sheetViews>
  <sheetFormatPr defaultRowHeight="13.5" outlineLevelCol="1"/>
  <cols>
    <col min="1" max="1" width="4.75" style="74" customWidth="1"/>
    <col min="2" max="2" width="3" style="107" customWidth="1"/>
    <col min="3" max="9" width="3" style="51" customWidth="1"/>
    <col min="10" max="10" width="4.125" style="107" customWidth="1"/>
    <col min="11" max="11" width="2.25" style="74" customWidth="1"/>
    <col min="12" max="12" width="17.25" style="106" customWidth="1"/>
    <col min="13" max="13" width="6" style="106" customWidth="1"/>
    <col min="14" max="14" width="4.625" style="106" customWidth="1"/>
    <col min="15" max="15" width="12.125" style="135" customWidth="1"/>
    <col min="16" max="16" width="5.625" style="124" customWidth="1"/>
    <col min="17" max="17" width="16.625" style="135" customWidth="1"/>
    <col min="18" max="18" width="5.625" style="135" customWidth="1"/>
    <col min="19" max="19" width="16.625" style="147" customWidth="1"/>
    <col min="20" max="20" width="9" style="74" hidden="1" customWidth="1" outlineLevel="1"/>
    <col min="21" max="21" width="19.375" style="74" hidden="1" customWidth="1" outlineLevel="1"/>
    <col min="22" max="22" width="15.375" style="74" hidden="1" customWidth="1" outlineLevel="1"/>
    <col min="23" max="23" width="15.125" style="74" hidden="1" customWidth="1" outlineLevel="1"/>
    <col min="24" max="24" width="9" style="74" collapsed="1"/>
    <col min="25" max="16384" width="9" style="74"/>
  </cols>
  <sheetData>
    <row r="1" spans="1:24" ht="9" customHeight="1">
      <c r="A1" s="75"/>
      <c r="B1" s="76"/>
      <c r="C1" s="8"/>
      <c r="D1" s="9"/>
      <c r="E1" s="9"/>
      <c r="F1" s="9"/>
      <c r="G1" s="9"/>
      <c r="H1" s="9"/>
      <c r="I1" s="9"/>
      <c r="J1" s="77"/>
      <c r="K1" s="78"/>
      <c r="L1" s="79"/>
      <c r="M1" s="79"/>
      <c r="N1" s="79"/>
      <c r="O1" s="77"/>
      <c r="P1" s="80"/>
      <c r="Q1" s="209"/>
      <c r="R1" s="209"/>
      <c r="S1" s="209"/>
    </row>
    <row r="2" spans="1:24" ht="33" customHeight="1" thickBot="1">
      <c r="A2" s="210" t="s">
        <v>17</v>
      </c>
      <c r="B2" s="210"/>
      <c r="C2" s="210"/>
      <c r="D2" s="210"/>
      <c r="E2" s="210"/>
      <c r="F2" s="210"/>
      <c r="G2" s="210"/>
      <c r="H2" s="210"/>
      <c r="I2" s="210"/>
      <c r="J2" s="210"/>
      <c r="K2" s="210"/>
      <c r="L2" s="210"/>
      <c r="M2" s="210"/>
      <c r="N2" s="210"/>
      <c r="O2" s="210"/>
      <c r="P2" s="210"/>
      <c r="Q2" s="210"/>
      <c r="R2" s="210"/>
      <c r="S2" s="210"/>
    </row>
    <row r="3" spans="1:24" ht="25.5" customHeight="1" thickBot="1">
      <c r="A3" s="81"/>
      <c r="B3" s="200" t="s">
        <v>101</v>
      </c>
      <c r="C3" s="188"/>
      <c r="D3" s="188"/>
      <c r="E3" s="188"/>
      <c r="F3" s="188"/>
      <c r="G3" s="188"/>
      <c r="H3" s="188"/>
      <c r="I3" s="188"/>
      <c r="J3" s="189"/>
      <c r="K3" s="189"/>
      <c r="L3" s="190"/>
      <c r="M3" s="82"/>
      <c r="N3" s="211" t="s">
        <v>18</v>
      </c>
      <c r="O3" s="212"/>
      <c r="P3" s="213"/>
      <c r="Q3" s="214"/>
      <c r="R3" s="214"/>
      <c r="S3" s="215"/>
      <c r="T3" s="73" t="s">
        <v>77</v>
      </c>
      <c r="U3" s="64" t="s">
        <v>96</v>
      </c>
      <c r="V3" s="64"/>
      <c r="W3" s="64"/>
    </row>
    <row r="4" spans="1:24" ht="25.5" customHeight="1">
      <c r="A4" s="81"/>
      <c r="B4" s="201" t="s">
        <v>102</v>
      </c>
      <c r="C4" s="198"/>
      <c r="D4" s="198"/>
      <c r="E4" s="198"/>
      <c r="F4" s="198"/>
      <c r="G4" s="198"/>
      <c r="H4" s="198"/>
      <c r="I4" s="198"/>
      <c r="J4" s="87"/>
      <c r="K4" s="87"/>
      <c r="L4" s="199"/>
      <c r="M4" s="82"/>
      <c r="N4" s="216" t="s">
        <v>19</v>
      </c>
      <c r="O4" s="217"/>
      <c r="P4" s="218"/>
      <c r="Q4" s="219"/>
      <c r="R4" s="219"/>
      <c r="S4" s="220"/>
      <c r="T4" s="64"/>
      <c r="U4" s="65" t="s">
        <v>49</v>
      </c>
      <c r="V4" s="66" t="s">
        <v>50</v>
      </c>
      <c r="W4" s="63" t="s">
        <v>51</v>
      </c>
      <c r="X4" s="63"/>
    </row>
    <row r="5" spans="1:24" ht="25.5" customHeight="1" thickBot="1">
      <c r="A5" s="81"/>
      <c r="B5" s="201" t="s">
        <v>104</v>
      </c>
      <c r="C5" s="198"/>
      <c r="D5" s="198"/>
      <c r="E5" s="198"/>
      <c r="F5" s="198"/>
      <c r="G5" s="198"/>
      <c r="H5" s="198"/>
      <c r="I5" s="198"/>
      <c r="J5" s="87"/>
      <c r="K5" s="87"/>
      <c r="L5" s="199"/>
      <c r="M5" s="82"/>
      <c r="N5" s="221" t="s">
        <v>34</v>
      </c>
      <c r="O5" s="222"/>
      <c r="P5" s="83"/>
      <c r="Q5" s="84" t="s">
        <v>35</v>
      </c>
      <c r="R5" s="83"/>
      <c r="S5" s="85" t="s">
        <v>36</v>
      </c>
      <c r="T5" s="64"/>
      <c r="U5" s="67">
        <v>2025</v>
      </c>
      <c r="V5" s="68">
        <v>5</v>
      </c>
      <c r="W5" s="72">
        <f>DATE(U5,V5,1)</f>
        <v>45778</v>
      </c>
      <c r="X5" s="63">
        <f>WEEKDAY(W5,1)</f>
        <v>5</v>
      </c>
    </row>
    <row r="6" spans="1:24" ht="25.5" customHeight="1">
      <c r="A6" s="81"/>
      <c r="B6" s="202" t="s">
        <v>105</v>
      </c>
      <c r="C6" s="191"/>
      <c r="D6" s="191"/>
      <c r="E6" s="191"/>
      <c r="F6" s="191"/>
      <c r="G6" s="191"/>
      <c r="H6" s="191"/>
      <c r="I6" s="191"/>
      <c r="J6" s="192"/>
      <c r="K6" s="192"/>
      <c r="L6" s="193"/>
      <c r="M6" s="82"/>
      <c r="N6" s="86"/>
      <c r="O6" s="86"/>
      <c r="P6" s="194"/>
      <c r="Q6" s="195"/>
      <c r="R6" s="194"/>
      <c r="S6" s="195"/>
      <c r="T6" s="64"/>
      <c r="U6" s="196"/>
      <c r="V6" s="197"/>
      <c r="W6" s="72"/>
      <c r="X6" s="63"/>
    </row>
    <row r="7" spans="1:24" ht="12" customHeight="1">
      <c r="A7" s="81"/>
      <c r="B7" s="81"/>
      <c r="C7" s="10"/>
      <c r="D7" s="10"/>
      <c r="E7" s="10"/>
      <c r="F7" s="10"/>
      <c r="G7" s="10"/>
      <c r="H7" s="10"/>
      <c r="I7" s="10"/>
      <c r="J7" s="81"/>
      <c r="K7" s="81"/>
      <c r="L7" s="82"/>
      <c r="M7" s="82"/>
      <c r="N7" s="86"/>
      <c r="O7" s="86"/>
      <c r="P7" s="87"/>
      <c r="Q7" s="87"/>
      <c r="R7" s="87"/>
      <c r="S7" s="87"/>
      <c r="T7" s="64"/>
      <c r="U7" s="69"/>
      <c r="V7" s="64"/>
      <c r="W7" s="64"/>
    </row>
    <row r="8" spans="1:24" ht="12" customHeight="1">
      <c r="A8" s="75"/>
      <c r="B8" s="88"/>
      <c r="C8" s="11"/>
      <c r="D8" s="11"/>
      <c r="E8" s="11"/>
      <c r="F8" s="12"/>
      <c r="G8" s="12"/>
      <c r="H8" s="12"/>
      <c r="I8" s="12"/>
      <c r="J8" s="89"/>
      <c r="K8" s="89"/>
      <c r="L8" s="89"/>
      <c r="M8" s="89"/>
      <c r="N8" s="89"/>
      <c r="O8" s="89"/>
      <c r="P8" s="90"/>
      <c r="Q8" s="91"/>
      <c r="R8" s="223" t="s">
        <v>20</v>
      </c>
      <c r="S8" s="223"/>
      <c r="T8" s="64"/>
      <c r="U8" s="64"/>
      <c r="V8" s="64"/>
      <c r="W8" s="64"/>
    </row>
    <row r="9" spans="1:24" ht="13.5" customHeight="1">
      <c r="A9" s="7">
        <f>DATE(U5,V5,1)</f>
        <v>45778</v>
      </c>
      <c r="B9" s="92"/>
      <c r="C9" s="13" t="s">
        <v>7</v>
      </c>
      <c r="D9" s="14" t="s">
        <v>0</v>
      </c>
      <c r="E9" s="14" t="s">
        <v>1</v>
      </c>
      <c r="F9" s="14" t="s">
        <v>2</v>
      </c>
      <c r="G9" s="14" t="s">
        <v>3</v>
      </c>
      <c r="H9" s="14" t="s">
        <v>4</v>
      </c>
      <c r="I9" s="15" t="s">
        <v>5</v>
      </c>
      <c r="J9" s="89"/>
      <c r="K9" s="93" t="s">
        <v>24</v>
      </c>
      <c r="L9" s="94"/>
      <c r="M9" s="94"/>
      <c r="N9" s="94"/>
      <c r="O9" s="94"/>
      <c r="P9" s="94"/>
      <c r="Q9" s="94"/>
      <c r="R9" s="95"/>
      <c r="S9" s="95"/>
      <c r="T9" s="171"/>
      <c r="U9" s="172"/>
    </row>
    <row r="10" spans="1:24" ht="13.5" customHeight="1">
      <c r="A10" s="96"/>
      <c r="B10" s="97"/>
      <c r="C10" s="16" t="str">
        <f>IFERROR(IF(DAY(D10)=1,"",D10-1),"")</f>
        <v/>
      </c>
      <c r="D10" s="16" t="str">
        <f t="shared" ref="D10:G10" si="0">IFERROR(IF(DAY(E10)=1,"",E10-1),"")</f>
        <v/>
      </c>
      <c r="E10" s="16" t="str">
        <f t="shared" si="0"/>
        <v/>
      </c>
      <c r="F10" s="16" t="str">
        <f t="shared" si="0"/>
        <v/>
      </c>
      <c r="G10" s="16">
        <f t="shared" si="0"/>
        <v>45778</v>
      </c>
      <c r="H10" s="16">
        <f>IFERROR(IF(DAY(I10)=1,"",I10-1),"")</f>
        <v>45779</v>
      </c>
      <c r="I10" s="17">
        <f>CEILING(A9,7)</f>
        <v>45780</v>
      </c>
      <c r="J10" s="89"/>
      <c r="K10" s="94"/>
      <c r="L10" s="93" t="s">
        <v>25</v>
      </c>
      <c r="M10" s="93"/>
      <c r="N10" s="94"/>
      <c r="O10" s="94"/>
      <c r="P10" s="94"/>
      <c r="Q10" s="94"/>
      <c r="R10" s="95"/>
      <c r="S10" s="95"/>
      <c r="T10" s="173"/>
      <c r="U10" s="172"/>
    </row>
    <row r="11" spans="1:24" ht="13.5" customHeight="1">
      <c r="A11" s="75"/>
      <c r="B11" s="76"/>
      <c r="C11" s="18">
        <f>I10+1</f>
        <v>45781</v>
      </c>
      <c r="D11" s="19">
        <f>C11+1</f>
        <v>45782</v>
      </c>
      <c r="E11" s="19">
        <f t="shared" ref="E11:H11" si="1">D11+1</f>
        <v>45783</v>
      </c>
      <c r="F11" s="19">
        <f t="shared" si="1"/>
        <v>45784</v>
      </c>
      <c r="G11" s="19">
        <f t="shared" si="1"/>
        <v>45785</v>
      </c>
      <c r="H11" s="19">
        <f t="shared" si="1"/>
        <v>45786</v>
      </c>
      <c r="I11" s="20">
        <f>H11+1</f>
        <v>45787</v>
      </c>
      <c r="J11" s="98"/>
      <c r="K11" s="94"/>
      <c r="L11" s="94"/>
      <c r="M11" s="94"/>
      <c r="N11" s="94"/>
      <c r="O11" s="94"/>
      <c r="P11" s="94"/>
      <c r="Q11" s="94"/>
      <c r="R11" s="95"/>
      <c r="S11" s="95"/>
      <c r="T11" s="173"/>
      <c r="U11" s="173"/>
    </row>
    <row r="12" spans="1:24" ht="13.5" customHeight="1">
      <c r="A12" s="75"/>
      <c r="B12" s="76"/>
      <c r="C12" s="18">
        <f>I11+1</f>
        <v>45788</v>
      </c>
      <c r="D12" s="19">
        <f t="shared" ref="D12:I15" si="2">C12+1</f>
        <v>45789</v>
      </c>
      <c r="E12" s="19">
        <f t="shared" si="2"/>
        <v>45790</v>
      </c>
      <c r="F12" s="19">
        <f t="shared" si="2"/>
        <v>45791</v>
      </c>
      <c r="G12" s="19">
        <f t="shared" si="2"/>
        <v>45792</v>
      </c>
      <c r="H12" s="19">
        <f t="shared" si="2"/>
        <v>45793</v>
      </c>
      <c r="I12" s="20">
        <f>H12+1</f>
        <v>45794</v>
      </c>
      <c r="J12" s="99"/>
      <c r="K12" s="93"/>
      <c r="L12" s="93" t="s">
        <v>26</v>
      </c>
      <c r="M12" s="93"/>
      <c r="N12" s="94"/>
      <c r="O12" s="94"/>
      <c r="P12" s="94"/>
      <c r="Q12" s="94"/>
      <c r="R12" s="95"/>
      <c r="S12" s="95"/>
    </row>
    <row r="13" spans="1:24" ht="13.5" customHeight="1" thickBot="1">
      <c r="A13" s="75"/>
      <c r="B13" s="76"/>
      <c r="C13" s="18">
        <f>I12+1</f>
        <v>45795</v>
      </c>
      <c r="D13" s="19">
        <f t="shared" si="2"/>
        <v>45796</v>
      </c>
      <c r="E13" s="19">
        <f t="shared" si="2"/>
        <v>45797</v>
      </c>
      <c r="F13" s="19">
        <f t="shared" si="2"/>
        <v>45798</v>
      </c>
      <c r="G13" s="19">
        <f t="shared" si="2"/>
        <v>45799</v>
      </c>
      <c r="H13" s="19">
        <f t="shared" si="2"/>
        <v>45800</v>
      </c>
      <c r="I13" s="20">
        <f t="shared" si="2"/>
        <v>45801</v>
      </c>
      <c r="J13" s="100"/>
      <c r="K13" s="94"/>
      <c r="L13" s="93" t="s">
        <v>27</v>
      </c>
      <c r="M13" s="93"/>
      <c r="N13" s="94"/>
      <c r="O13" s="94"/>
      <c r="P13" s="94"/>
      <c r="Q13" s="94"/>
      <c r="R13" s="95"/>
      <c r="S13" s="95"/>
      <c r="T13" s="64" t="s">
        <v>97</v>
      </c>
      <c r="U13" s="74" t="s">
        <v>98</v>
      </c>
      <c r="V13" s="181"/>
      <c r="W13" s="179"/>
    </row>
    <row r="14" spans="1:24" ht="13.5" customHeight="1">
      <c r="A14" s="75"/>
      <c r="B14" s="76"/>
      <c r="C14" s="18">
        <f t="shared" ref="C14:C15" si="3">I13+1</f>
        <v>45802</v>
      </c>
      <c r="D14" s="19">
        <f t="shared" si="2"/>
        <v>45803</v>
      </c>
      <c r="E14" s="19">
        <f t="shared" si="2"/>
        <v>45804</v>
      </c>
      <c r="F14" s="19">
        <f t="shared" si="2"/>
        <v>45805</v>
      </c>
      <c r="G14" s="19">
        <f t="shared" si="2"/>
        <v>45806</v>
      </c>
      <c r="H14" s="19">
        <f>G14+1</f>
        <v>45807</v>
      </c>
      <c r="I14" s="20">
        <f t="shared" si="2"/>
        <v>45808</v>
      </c>
      <c r="J14" s="100"/>
      <c r="K14" s="94"/>
      <c r="L14" s="93"/>
      <c r="M14" s="93"/>
      <c r="N14" s="94"/>
      <c r="O14" s="94"/>
      <c r="P14" s="94"/>
      <c r="Q14" s="94"/>
      <c r="R14" s="95"/>
      <c r="S14" s="95"/>
      <c r="T14" s="73"/>
      <c r="U14" s="70" t="s">
        <v>72</v>
      </c>
      <c r="V14" s="180">
        <v>45799</v>
      </c>
      <c r="W14" s="174"/>
    </row>
    <row r="15" spans="1:24" ht="13.5" customHeight="1" thickBot="1">
      <c r="A15" s="75"/>
      <c r="B15" s="76"/>
      <c r="C15" s="18">
        <f t="shared" si="3"/>
        <v>45809</v>
      </c>
      <c r="D15" s="19">
        <f t="shared" si="2"/>
        <v>45810</v>
      </c>
      <c r="E15" s="19">
        <f t="shared" si="2"/>
        <v>45811</v>
      </c>
      <c r="F15" s="19">
        <f t="shared" si="2"/>
        <v>45812</v>
      </c>
      <c r="G15" s="19">
        <f t="shared" si="2"/>
        <v>45813</v>
      </c>
      <c r="H15" s="19">
        <f>G15+1</f>
        <v>45814</v>
      </c>
      <c r="I15" s="21">
        <f t="shared" si="2"/>
        <v>45815</v>
      </c>
      <c r="J15" s="100"/>
      <c r="K15" s="94"/>
      <c r="L15" s="93"/>
      <c r="M15" s="93"/>
      <c r="N15" s="94"/>
      <c r="O15" s="94"/>
      <c r="P15" s="94"/>
      <c r="Q15" s="94"/>
      <c r="R15" s="95"/>
      <c r="S15" s="95"/>
      <c r="T15" s="64"/>
      <c r="U15" s="71" t="s">
        <v>73</v>
      </c>
      <c r="V15" s="167">
        <v>45839</v>
      </c>
      <c r="W15" s="174"/>
    </row>
    <row r="16" spans="1:24" ht="13.5" customHeight="1">
      <c r="A16" s="75"/>
      <c r="B16" s="76"/>
      <c r="C16" s="22"/>
      <c r="D16" s="23"/>
      <c r="E16" s="23"/>
      <c r="F16" s="23"/>
      <c r="G16" s="23"/>
      <c r="H16" s="23"/>
      <c r="I16" s="24"/>
      <c r="J16" s="101"/>
      <c r="K16" s="93" t="s">
        <v>31</v>
      </c>
      <c r="L16" s="95"/>
      <c r="M16" s="95"/>
      <c r="N16" s="95"/>
      <c r="O16" s="95"/>
      <c r="P16" s="95"/>
      <c r="Q16" s="95"/>
      <c r="R16" s="95"/>
      <c r="S16" s="95"/>
      <c r="T16" s="64"/>
      <c r="U16" s="64"/>
      <c r="V16" s="64"/>
      <c r="W16" s="64"/>
    </row>
    <row r="17" spans="1:23" ht="13.5" customHeight="1">
      <c r="A17" s="7">
        <f>EDATE($A$9,1)</f>
        <v>45809</v>
      </c>
      <c r="B17" s="102"/>
      <c r="C17" s="13" t="s">
        <v>7</v>
      </c>
      <c r="D17" s="14" t="s">
        <v>0</v>
      </c>
      <c r="E17" s="14" t="s">
        <v>1</v>
      </c>
      <c r="F17" s="14" t="s">
        <v>2</v>
      </c>
      <c r="G17" s="14" t="s">
        <v>3</v>
      </c>
      <c r="H17" s="14" t="s">
        <v>4</v>
      </c>
      <c r="I17" s="15" t="s">
        <v>5</v>
      </c>
      <c r="J17" s="100"/>
      <c r="K17" s="93" t="s">
        <v>45</v>
      </c>
      <c r="L17" s="103"/>
      <c r="M17" s="103"/>
      <c r="N17" s="78"/>
      <c r="O17" s="78"/>
      <c r="P17" s="78"/>
      <c r="Q17" s="78"/>
      <c r="R17" s="3"/>
      <c r="S17" s="3"/>
      <c r="T17" s="64"/>
      <c r="V17" s="64"/>
      <c r="W17" s="64"/>
    </row>
    <row r="18" spans="1:23" ht="13.5" customHeight="1">
      <c r="A18" s="96"/>
      <c r="B18" s="104"/>
      <c r="C18" s="25">
        <f>IFERROR(IF(DAY(D18)=1,"",D18-1),"")</f>
        <v>45809</v>
      </c>
      <c r="D18" s="26">
        <f t="shared" ref="D18:G18" si="4">IFERROR(IF(DAY(E18)=1,"",E18-1),"")</f>
        <v>45810</v>
      </c>
      <c r="E18" s="16">
        <f t="shared" si="4"/>
        <v>45811</v>
      </c>
      <c r="F18" s="16">
        <f t="shared" si="4"/>
        <v>45812</v>
      </c>
      <c r="G18" s="16">
        <f t="shared" si="4"/>
        <v>45813</v>
      </c>
      <c r="H18" s="27">
        <f>IFERROR(IF(DAY(I18)=1,"",I18-1),"")</f>
        <v>45814</v>
      </c>
      <c r="I18" s="28">
        <f>CEILING(A17,7)</f>
        <v>45815</v>
      </c>
      <c r="J18" s="99"/>
      <c r="K18" s="93"/>
      <c r="L18" s="93" t="s">
        <v>48</v>
      </c>
      <c r="M18" s="93"/>
      <c r="N18" s="78"/>
      <c r="O18" s="78"/>
      <c r="P18" s="78"/>
      <c r="Q18" s="78"/>
      <c r="R18" s="2"/>
      <c r="S18" s="2"/>
      <c r="T18" s="64"/>
      <c r="U18" s="64"/>
      <c r="V18" s="64"/>
      <c r="W18" s="64"/>
    </row>
    <row r="19" spans="1:23" ht="13.5" customHeight="1">
      <c r="A19" s="75"/>
      <c r="B19" s="76"/>
      <c r="C19" s="18">
        <f>I18+1</f>
        <v>45816</v>
      </c>
      <c r="D19" s="29">
        <f>C19+1</f>
        <v>45817</v>
      </c>
      <c r="E19" s="30">
        <f t="shared" ref="E19:I23" si="5">D19+1</f>
        <v>45818</v>
      </c>
      <c r="F19" s="30">
        <f t="shared" si="5"/>
        <v>45819</v>
      </c>
      <c r="G19" s="30">
        <f t="shared" si="5"/>
        <v>45820</v>
      </c>
      <c r="H19" s="31">
        <f t="shared" si="5"/>
        <v>45821</v>
      </c>
      <c r="I19" s="32">
        <f>H19+1</f>
        <v>45822</v>
      </c>
      <c r="J19" s="105"/>
      <c r="L19" s="93" t="s">
        <v>46</v>
      </c>
      <c r="M19" s="93"/>
      <c r="N19" s="78"/>
      <c r="O19" s="78"/>
      <c r="P19" s="78"/>
      <c r="Q19" s="78"/>
      <c r="R19" s="2"/>
      <c r="S19" s="2"/>
      <c r="T19" s="64"/>
      <c r="U19" s="64"/>
      <c r="V19" s="64"/>
      <c r="W19" s="64"/>
    </row>
    <row r="20" spans="1:23" ht="13.5" customHeight="1">
      <c r="A20" s="75"/>
      <c r="B20" s="76"/>
      <c r="C20" s="18">
        <f>I19+1</f>
        <v>45823</v>
      </c>
      <c r="D20" s="29">
        <f t="shared" ref="D20:D23" si="6">C20+1</f>
        <v>45824</v>
      </c>
      <c r="E20" s="30">
        <f t="shared" si="5"/>
        <v>45825</v>
      </c>
      <c r="F20" s="30">
        <f t="shared" si="5"/>
        <v>45826</v>
      </c>
      <c r="G20" s="30">
        <f t="shared" si="5"/>
        <v>45827</v>
      </c>
      <c r="H20" s="31">
        <f t="shared" si="5"/>
        <v>45828</v>
      </c>
      <c r="I20" s="32">
        <f>H20+1</f>
        <v>45829</v>
      </c>
      <c r="J20" s="76"/>
      <c r="L20" s="93" t="s">
        <v>47</v>
      </c>
      <c r="M20" s="93"/>
      <c r="N20" s="78"/>
      <c r="O20" s="78"/>
      <c r="P20" s="78"/>
      <c r="Q20" s="78"/>
      <c r="R20" s="2"/>
      <c r="S20" s="2"/>
      <c r="T20" s="64"/>
      <c r="U20" s="64"/>
      <c r="V20" s="64"/>
      <c r="W20" s="64"/>
    </row>
    <row r="21" spans="1:23" ht="13.5" customHeight="1">
      <c r="A21" s="75"/>
      <c r="B21" s="76"/>
      <c r="C21" s="18">
        <f>I20+1</f>
        <v>45830</v>
      </c>
      <c r="D21" s="29">
        <f t="shared" si="6"/>
        <v>45831</v>
      </c>
      <c r="E21" s="30">
        <f t="shared" si="5"/>
        <v>45832</v>
      </c>
      <c r="F21" s="30">
        <f t="shared" si="5"/>
        <v>45833</v>
      </c>
      <c r="G21" s="30">
        <f t="shared" si="5"/>
        <v>45834</v>
      </c>
      <c r="H21" s="31">
        <f t="shared" si="5"/>
        <v>45835</v>
      </c>
      <c r="I21" s="32">
        <f t="shared" si="5"/>
        <v>45836</v>
      </c>
      <c r="J21" s="98"/>
      <c r="N21" s="78"/>
      <c r="O21" s="78"/>
      <c r="P21" s="78"/>
      <c r="Q21" s="78"/>
      <c r="R21" s="2"/>
      <c r="S21" s="2"/>
      <c r="T21" s="64"/>
      <c r="U21" s="64"/>
      <c r="V21" s="64"/>
      <c r="W21" s="64"/>
    </row>
    <row r="22" spans="1:23" ht="13.5" customHeight="1">
      <c r="A22" s="75"/>
      <c r="B22" s="76"/>
      <c r="C22" s="33">
        <f t="shared" ref="C22:C23" si="7">I21+1</f>
        <v>45837</v>
      </c>
      <c r="D22" s="34">
        <f t="shared" si="6"/>
        <v>45838</v>
      </c>
      <c r="E22" s="35">
        <f t="shared" si="5"/>
        <v>45839</v>
      </c>
      <c r="F22" s="35">
        <f t="shared" si="5"/>
        <v>45840</v>
      </c>
      <c r="G22" s="35">
        <f t="shared" si="5"/>
        <v>45841</v>
      </c>
      <c r="H22" s="36">
        <f>G22+1</f>
        <v>45842</v>
      </c>
      <c r="I22" s="37">
        <f t="shared" si="5"/>
        <v>45843</v>
      </c>
      <c r="J22" s="99"/>
      <c r="K22" s="93" t="s">
        <v>33</v>
      </c>
      <c r="L22" s="93"/>
      <c r="M22" s="93"/>
      <c r="N22" s="78"/>
      <c r="O22" s="78"/>
      <c r="P22" s="78"/>
      <c r="Q22" s="78"/>
      <c r="R22" s="3"/>
      <c r="S22" s="3"/>
      <c r="T22" s="64"/>
      <c r="U22" s="64"/>
      <c r="V22" s="64"/>
      <c r="W22" s="64"/>
    </row>
    <row r="23" spans="1:23" ht="13.5" customHeight="1">
      <c r="C23" s="38">
        <f t="shared" si="7"/>
        <v>45844</v>
      </c>
      <c r="D23" s="39">
        <f t="shared" si="6"/>
        <v>45845</v>
      </c>
      <c r="E23" s="40">
        <f t="shared" si="5"/>
        <v>45846</v>
      </c>
      <c r="F23" s="40">
        <f t="shared" si="5"/>
        <v>45847</v>
      </c>
      <c r="G23" s="40">
        <f t="shared" si="5"/>
        <v>45848</v>
      </c>
      <c r="H23" s="41">
        <f>G23+1</f>
        <v>45849</v>
      </c>
      <c r="I23" s="42">
        <f t="shared" si="5"/>
        <v>45850</v>
      </c>
      <c r="J23" s="100"/>
      <c r="K23" s="93" t="s">
        <v>32</v>
      </c>
      <c r="L23" s="93"/>
      <c r="M23" s="93"/>
      <c r="N23" s="3"/>
      <c r="O23" s="3"/>
      <c r="P23" s="3"/>
      <c r="Q23" s="3"/>
      <c r="R23" s="3"/>
      <c r="S23" s="3"/>
      <c r="T23" s="64"/>
      <c r="U23" s="64"/>
      <c r="V23" s="64"/>
      <c r="W23" s="64"/>
    </row>
    <row r="24" spans="1:23" ht="13.5" customHeight="1">
      <c r="A24" s="75"/>
      <c r="B24" s="76"/>
      <c r="C24" s="9"/>
      <c r="D24" s="9"/>
      <c r="E24" s="9"/>
      <c r="F24" s="9"/>
      <c r="G24" s="9"/>
      <c r="H24" s="9"/>
      <c r="I24" s="9"/>
      <c r="J24" s="100"/>
      <c r="K24" s="108"/>
      <c r="L24" s="109" t="s">
        <v>28</v>
      </c>
      <c r="M24" s="109"/>
      <c r="N24" s="110"/>
      <c r="O24" s="110"/>
      <c r="P24" s="110"/>
      <c r="Q24" s="110"/>
      <c r="R24" s="111"/>
      <c r="S24" s="111"/>
      <c r="T24" s="64"/>
      <c r="U24" s="64"/>
      <c r="V24" s="64"/>
      <c r="W24" s="64"/>
    </row>
    <row r="25" spans="1:23" ht="13.5" customHeight="1">
      <c r="A25" s="7">
        <f>EDATE($A$9,2)</f>
        <v>45839</v>
      </c>
      <c r="B25" s="92"/>
      <c r="C25" s="43" t="s">
        <v>52</v>
      </c>
      <c r="D25" s="44" t="s">
        <v>0</v>
      </c>
      <c r="E25" s="44" t="s">
        <v>1</v>
      </c>
      <c r="F25" s="44" t="s">
        <v>2</v>
      </c>
      <c r="G25" s="44" t="s">
        <v>3</v>
      </c>
      <c r="H25" s="44" t="s">
        <v>4</v>
      </c>
      <c r="I25" s="45" t="s">
        <v>5</v>
      </c>
      <c r="J25" s="100"/>
      <c r="K25" s="112"/>
      <c r="L25" s="112" t="s">
        <v>29</v>
      </c>
      <c r="M25" s="112"/>
      <c r="N25" s="110"/>
      <c r="O25" s="110"/>
      <c r="P25" s="110"/>
      <c r="Q25" s="110"/>
      <c r="R25" s="111"/>
      <c r="S25" s="111"/>
      <c r="T25" s="64"/>
      <c r="U25" s="64"/>
      <c r="V25" s="64"/>
      <c r="W25" s="64"/>
    </row>
    <row r="26" spans="1:23" ht="13.5" customHeight="1">
      <c r="A26" s="75"/>
      <c r="B26" s="76"/>
      <c r="C26" s="18" t="str">
        <f t="shared" ref="C26:F26" si="8">IFERROR(IF(DAY(D26)=1,"",D26-1),"")</f>
        <v/>
      </c>
      <c r="D26" s="30" t="str">
        <f t="shared" si="8"/>
        <v/>
      </c>
      <c r="E26" s="30">
        <f t="shared" si="8"/>
        <v>45839</v>
      </c>
      <c r="F26" s="30">
        <f t="shared" si="8"/>
        <v>45840</v>
      </c>
      <c r="G26" s="30">
        <f>IFERROR(IF(DAY(H26)=1,"",H26-1),"")</f>
        <v>45841</v>
      </c>
      <c r="H26" s="30">
        <f>IFERROR(IF(DAY(I26)=1,"",I26-1),"")</f>
        <v>45842</v>
      </c>
      <c r="I26" s="32">
        <f>CEILING(A25,7)</f>
        <v>45843</v>
      </c>
      <c r="J26" s="100"/>
      <c r="N26" s="110"/>
      <c r="O26" s="110"/>
      <c r="P26" s="110"/>
      <c r="Q26" s="110"/>
      <c r="R26" s="111"/>
      <c r="S26" s="111"/>
      <c r="T26" s="64"/>
      <c r="U26" s="64"/>
      <c r="V26" s="64"/>
      <c r="W26" s="64"/>
    </row>
    <row r="27" spans="1:23" ht="13.5" customHeight="1">
      <c r="A27" s="75"/>
      <c r="B27" s="76"/>
      <c r="C27" s="18">
        <f>I26+1</f>
        <v>45844</v>
      </c>
      <c r="D27" s="30">
        <f>C27+1</f>
        <v>45845</v>
      </c>
      <c r="E27" s="30">
        <f t="shared" ref="E27:I27" si="9">D27+1</f>
        <v>45846</v>
      </c>
      <c r="F27" s="30">
        <f t="shared" si="9"/>
        <v>45847</v>
      </c>
      <c r="G27" s="30">
        <f t="shared" si="9"/>
        <v>45848</v>
      </c>
      <c r="H27" s="30">
        <f t="shared" si="9"/>
        <v>45849</v>
      </c>
      <c r="I27" s="32">
        <f t="shared" si="9"/>
        <v>45850</v>
      </c>
      <c r="J27" s="100"/>
      <c r="K27" s="110" t="s">
        <v>30</v>
      </c>
      <c r="L27" s="110"/>
      <c r="M27" s="110"/>
      <c r="N27" s="110"/>
      <c r="O27" s="110"/>
      <c r="P27" s="110"/>
      <c r="Q27" s="110"/>
      <c r="R27" s="111"/>
      <c r="S27" s="111"/>
      <c r="U27" s="64"/>
    </row>
    <row r="28" spans="1:23" ht="13.5" customHeight="1">
      <c r="A28" s="75"/>
      <c r="B28" s="76"/>
      <c r="C28" s="18">
        <f t="shared" ref="C28:C31" si="10">I27+1</f>
        <v>45851</v>
      </c>
      <c r="D28" s="30">
        <f t="shared" ref="D28:I31" si="11">C28+1</f>
        <v>45852</v>
      </c>
      <c r="E28" s="30">
        <f t="shared" si="11"/>
        <v>45853</v>
      </c>
      <c r="F28" s="30">
        <f t="shared" si="11"/>
        <v>45854</v>
      </c>
      <c r="G28" s="30">
        <f t="shared" si="11"/>
        <v>45855</v>
      </c>
      <c r="H28" s="30">
        <f t="shared" si="11"/>
        <v>45856</v>
      </c>
      <c r="I28" s="32">
        <f t="shared" si="11"/>
        <v>45857</v>
      </c>
      <c r="J28" s="100"/>
      <c r="K28" s="110"/>
      <c r="L28" s="110" t="s">
        <v>95</v>
      </c>
      <c r="M28" s="110"/>
      <c r="N28" s="111"/>
      <c r="O28" s="111"/>
      <c r="P28" s="111"/>
      <c r="Q28" s="111"/>
      <c r="R28" s="111"/>
      <c r="S28" s="111"/>
    </row>
    <row r="29" spans="1:23" ht="13.5" customHeight="1">
      <c r="A29" s="75"/>
      <c r="B29" s="76"/>
      <c r="C29" s="18">
        <f t="shared" si="10"/>
        <v>45858</v>
      </c>
      <c r="D29" s="30">
        <f t="shared" si="11"/>
        <v>45859</v>
      </c>
      <c r="E29" s="30">
        <f t="shared" si="11"/>
        <v>45860</v>
      </c>
      <c r="F29" s="30">
        <f t="shared" si="11"/>
        <v>45861</v>
      </c>
      <c r="G29" s="46">
        <f t="shared" si="11"/>
        <v>45862</v>
      </c>
      <c r="H29" s="30">
        <f t="shared" si="11"/>
        <v>45863</v>
      </c>
      <c r="I29" s="32">
        <f t="shared" si="11"/>
        <v>45864</v>
      </c>
      <c r="J29" s="100"/>
      <c r="K29" s="75"/>
      <c r="L29" s="82" t="s">
        <v>103</v>
      </c>
      <c r="M29" s="113"/>
      <c r="N29" s="110"/>
      <c r="O29" s="110"/>
      <c r="P29" s="110"/>
      <c r="Q29" s="110"/>
      <c r="R29" s="91"/>
      <c r="S29" s="114"/>
    </row>
    <row r="30" spans="1:23" ht="13.5" customHeight="1">
      <c r="A30" s="75"/>
      <c r="B30" s="76"/>
      <c r="C30" s="18">
        <f t="shared" si="10"/>
        <v>45865</v>
      </c>
      <c r="D30" s="30">
        <f t="shared" si="11"/>
        <v>45866</v>
      </c>
      <c r="E30" s="30">
        <f t="shared" si="11"/>
        <v>45867</v>
      </c>
      <c r="F30" s="30">
        <f t="shared" si="11"/>
        <v>45868</v>
      </c>
      <c r="G30" s="30">
        <f t="shared" si="11"/>
        <v>45869</v>
      </c>
      <c r="H30" s="30">
        <f t="shared" si="11"/>
        <v>45870</v>
      </c>
      <c r="I30" s="47">
        <f t="shared" si="11"/>
        <v>45871</v>
      </c>
      <c r="J30" s="100"/>
      <c r="K30" s="75"/>
      <c r="L30" s="115"/>
      <c r="M30" s="115"/>
      <c r="N30" s="116"/>
      <c r="O30" s="91"/>
      <c r="P30" s="90"/>
      <c r="Q30" s="91"/>
      <c r="R30" s="91"/>
      <c r="S30" s="75"/>
    </row>
    <row r="31" spans="1:23" ht="13.5" customHeight="1">
      <c r="A31" s="75"/>
      <c r="B31" s="76"/>
      <c r="C31" s="38">
        <f t="shared" si="10"/>
        <v>45872</v>
      </c>
      <c r="D31" s="40">
        <f t="shared" si="11"/>
        <v>45873</v>
      </c>
      <c r="E31" s="40">
        <f t="shared" si="11"/>
        <v>45874</v>
      </c>
      <c r="F31" s="40">
        <f t="shared" si="11"/>
        <v>45875</v>
      </c>
      <c r="G31" s="40">
        <f t="shared" si="11"/>
        <v>45876</v>
      </c>
      <c r="H31" s="40">
        <f t="shared" si="11"/>
        <v>45877</v>
      </c>
      <c r="I31" s="48">
        <f t="shared" si="11"/>
        <v>45878</v>
      </c>
      <c r="J31" s="100"/>
      <c r="K31" s="75"/>
      <c r="L31" s="115"/>
      <c r="M31" s="115"/>
      <c r="N31" s="116"/>
      <c r="O31" s="91"/>
      <c r="P31" s="90"/>
      <c r="Q31" s="91"/>
      <c r="R31" s="91"/>
      <c r="S31" s="75"/>
    </row>
    <row r="32" spans="1:23" ht="13.5" customHeight="1" thickBot="1">
      <c r="A32" s="75"/>
      <c r="B32" s="76"/>
      <c r="C32" s="9"/>
      <c r="D32" s="9"/>
      <c r="E32" s="49"/>
      <c r="F32" s="12"/>
      <c r="G32" s="12"/>
      <c r="H32" s="12"/>
      <c r="I32" s="12"/>
      <c r="J32" s="98"/>
      <c r="K32" s="75"/>
      <c r="L32" s="117" t="s">
        <v>13</v>
      </c>
      <c r="M32" s="117"/>
      <c r="N32" s="116"/>
      <c r="O32" s="91"/>
      <c r="P32" s="118"/>
      <c r="Q32" s="119"/>
      <c r="R32" s="119"/>
      <c r="S32" s="75"/>
    </row>
    <row r="33" spans="1:22" ht="13.5" customHeight="1">
      <c r="A33" s="7">
        <f>EDATE($A$9,3)</f>
        <v>45870</v>
      </c>
      <c r="B33" s="92"/>
      <c r="C33" s="43" t="s">
        <v>52</v>
      </c>
      <c r="D33" s="44" t="s">
        <v>0</v>
      </c>
      <c r="E33" s="44" t="s">
        <v>1</v>
      </c>
      <c r="F33" s="44" t="s">
        <v>2</v>
      </c>
      <c r="G33" s="44" t="s">
        <v>3</v>
      </c>
      <c r="H33" s="44" t="s">
        <v>4</v>
      </c>
      <c r="I33" s="45" t="s">
        <v>5</v>
      </c>
      <c r="J33" s="99"/>
      <c r="K33" s="75"/>
      <c r="L33" s="205"/>
      <c r="M33" s="224" t="str">
        <f>IF(L33="","",TEXT(L33,"(aaa)"))</f>
        <v/>
      </c>
      <c r="N33" s="116"/>
      <c r="O33" s="118" t="s">
        <v>8</v>
      </c>
      <c r="P33" s="118"/>
      <c r="Q33" s="120"/>
      <c r="R33" s="119"/>
      <c r="S33" s="121"/>
    </row>
    <row r="34" spans="1:22" ht="13.5" customHeight="1" thickBot="1">
      <c r="A34" s="75"/>
      <c r="B34" s="76"/>
      <c r="C34" s="18" t="str">
        <f t="shared" ref="C34:F34" si="12">IFERROR(IF(DAY(D34)=1,"",D34-1),"")</f>
        <v/>
      </c>
      <c r="D34" s="50" t="str">
        <f t="shared" si="12"/>
        <v/>
      </c>
      <c r="E34" s="30" t="str">
        <f t="shared" si="12"/>
        <v/>
      </c>
      <c r="F34" s="30" t="str">
        <f t="shared" si="12"/>
        <v/>
      </c>
      <c r="G34" s="30" t="str">
        <f>IFERROR(IF(DAY(H34)=1,"",H34-1),"")</f>
        <v/>
      </c>
      <c r="H34" s="30">
        <f>IFERROR(IF(DAY(I34)=1,"",I34-1),"")</f>
        <v>45870</v>
      </c>
      <c r="I34" s="32">
        <f>CEILING(A33,7)</f>
        <v>45871</v>
      </c>
      <c r="J34" s="100"/>
      <c r="K34" s="75"/>
      <c r="L34" s="206"/>
      <c r="M34" s="225"/>
      <c r="N34" s="116"/>
      <c r="O34" s="118"/>
      <c r="P34" s="118"/>
      <c r="Q34" s="120"/>
      <c r="R34" s="120"/>
      <c r="S34" s="120"/>
    </row>
    <row r="35" spans="1:22" ht="13.5" customHeight="1">
      <c r="A35" s="75"/>
      <c r="B35" s="76"/>
      <c r="C35" s="18">
        <f>I34+1</f>
        <v>45872</v>
      </c>
      <c r="D35" s="30">
        <f>C35+1</f>
        <v>45873</v>
      </c>
      <c r="E35" s="30">
        <f t="shared" ref="E35:I35" si="13">D35+1</f>
        <v>45874</v>
      </c>
      <c r="F35" s="30">
        <f t="shared" si="13"/>
        <v>45875</v>
      </c>
      <c r="G35" s="30">
        <f t="shared" si="13"/>
        <v>45876</v>
      </c>
      <c r="H35" s="30">
        <f t="shared" si="13"/>
        <v>45877</v>
      </c>
      <c r="I35" s="32">
        <f t="shared" si="13"/>
        <v>45878</v>
      </c>
      <c r="J35" s="100"/>
      <c r="K35" s="75"/>
      <c r="L35" s="115"/>
      <c r="M35" s="170"/>
      <c r="N35" s="116"/>
      <c r="O35" s="177"/>
      <c r="P35" s="178"/>
      <c r="Q35" s="122"/>
      <c r="R35" s="123"/>
      <c r="S35" s="155"/>
    </row>
    <row r="36" spans="1:22" ht="13.5" customHeight="1">
      <c r="A36" s="75"/>
      <c r="B36" s="76"/>
      <c r="C36" s="18">
        <f t="shared" ref="C36:C39" si="14">I35+1</f>
        <v>45879</v>
      </c>
      <c r="D36" s="30">
        <f t="shared" ref="D36:I39" si="15">C36+1</f>
        <v>45880</v>
      </c>
      <c r="E36" s="30">
        <f t="shared" si="15"/>
        <v>45881</v>
      </c>
      <c r="F36" s="30">
        <f t="shared" si="15"/>
        <v>45882</v>
      </c>
      <c r="G36" s="30">
        <f t="shared" si="15"/>
        <v>45883</v>
      </c>
      <c r="H36" s="30">
        <f t="shared" si="15"/>
        <v>45884</v>
      </c>
      <c r="I36" s="32">
        <f t="shared" si="15"/>
        <v>45885</v>
      </c>
      <c r="J36" s="100"/>
      <c r="K36" s="75"/>
      <c r="L36" s="115"/>
      <c r="M36" s="115"/>
      <c r="N36" s="116"/>
      <c r="O36" s="175" t="str">
        <f>TEXT(V14,"m月d日(aaa)")</f>
        <v>5月22日(木)</v>
      </c>
      <c r="P36" s="176" t="s">
        <v>74</v>
      </c>
      <c r="Q36" s="125"/>
      <c r="R36" s="126"/>
    </row>
    <row r="37" spans="1:22" ht="13.5" customHeight="1">
      <c r="A37" s="75"/>
      <c r="B37" s="76"/>
      <c r="C37" s="18">
        <f t="shared" si="14"/>
        <v>45886</v>
      </c>
      <c r="D37" s="29">
        <f t="shared" si="15"/>
        <v>45887</v>
      </c>
      <c r="E37" s="30">
        <f t="shared" si="15"/>
        <v>45888</v>
      </c>
      <c r="F37" s="30">
        <f t="shared" si="15"/>
        <v>45889</v>
      </c>
      <c r="G37" s="30">
        <f t="shared" si="15"/>
        <v>45890</v>
      </c>
      <c r="H37" s="30">
        <f t="shared" si="15"/>
        <v>45891</v>
      </c>
      <c r="I37" s="32">
        <f t="shared" si="15"/>
        <v>45892</v>
      </c>
      <c r="J37" s="100"/>
      <c r="K37" s="75"/>
      <c r="L37" s="115"/>
      <c r="M37" s="115"/>
      <c r="N37" s="116"/>
      <c r="O37" s="127"/>
      <c r="P37" s="128"/>
      <c r="Q37" s="129"/>
      <c r="R37" s="130"/>
      <c r="S37" s="131"/>
    </row>
    <row r="38" spans="1:22" ht="13.5" customHeight="1">
      <c r="A38" s="75"/>
      <c r="B38" s="76"/>
      <c r="C38" s="33">
        <f t="shared" si="14"/>
        <v>45893</v>
      </c>
      <c r="D38" s="34">
        <f t="shared" si="15"/>
        <v>45894</v>
      </c>
      <c r="E38" s="35">
        <f t="shared" si="15"/>
        <v>45895</v>
      </c>
      <c r="F38" s="35">
        <f t="shared" si="15"/>
        <v>45896</v>
      </c>
      <c r="G38" s="35">
        <f t="shared" si="15"/>
        <v>45897</v>
      </c>
      <c r="H38" s="35">
        <f t="shared" si="15"/>
        <v>45898</v>
      </c>
      <c r="I38" s="37">
        <f t="shared" si="15"/>
        <v>45899</v>
      </c>
      <c r="J38" s="100"/>
      <c r="K38" s="75"/>
      <c r="L38" s="115"/>
      <c r="M38" s="115"/>
      <c r="N38" s="116"/>
      <c r="O38" s="166"/>
      <c r="P38" s="166"/>
      <c r="Q38" s="166"/>
      <c r="R38" s="131"/>
      <c r="S38" s="131"/>
    </row>
    <row r="39" spans="1:22" ht="13.5" customHeight="1">
      <c r="A39" s="75"/>
      <c r="B39" s="76"/>
      <c r="C39" s="33">
        <f t="shared" si="14"/>
        <v>45900</v>
      </c>
      <c r="D39" s="34">
        <f t="shared" si="15"/>
        <v>45901</v>
      </c>
      <c r="E39" s="35">
        <f t="shared" si="15"/>
        <v>45902</v>
      </c>
      <c r="F39" s="35">
        <f t="shared" si="15"/>
        <v>45903</v>
      </c>
      <c r="G39" s="35">
        <f t="shared" si="15"/>
        <v>45904</v>
      </c>
      <c r="H39" s="35">
        <f t="shared" si="15"/>
        <v>45905</v>
      </c>
      <c r="I39" s="37">
        <f t="shared" si="15"/>
        <v>45906</v>
      </c>
      <c r="J39" s="100"/>
      <c r="K39" s="75"/>
      <c r="L39" s="115"/>
      <c r="M39" s="115"/>
      <c r="N39" s="116"/>
      <c r="O39" s="166"/>
      <c r="P39" s="166"/>
      <c r="Q39" s="166"/>
      <c r="R39" s="131"/>
      <c r="S39" s="131"/>
    </row>
    <row r="40" spans="1:22" ht="13.5" customHeight="1">
      <c r="A40" s="75"/>
      <c r="B40" s="76"/>
      <c r="C40" s="22"/>
      <c r="D40" s="23"/>
      <c r="E40" s="23"/>
      <c r="F40" s="23"/>
      <c r="G40" s="23"/>
      <c r="H40" s="23"/>
      <c r="I40" s="24"/>
      <c r="J40" s="99"/>
      <c r="K40" s="132"/>
      <c r="L40" s="115"/>
      <c r="M40" s="115"/>
      <c r="N40" s="115"/>
      <c r="O40" s="91"/>
      <c r="P40" s="90"/>
      <c r="Q40" s="91"/>
      <c r="R40" s="133"/>
      <c r="S40" s="75"/>
    </row>
    <row r="41" spans="1:22" ht="13.5" customHeight="1">
      <c r="A41" s="7">
        <f>EDATE($A$9,4)</f>
        <v>45901</v>
      </c>
      <c r="B41" s="92"/>
      <c r="C41" s="43" t="s">
        <v>52</v>
      </c>
      <c r="D41" s="44" t="s">
        <v>0</v>
      </c>
      <c r="E41" s="44" t="s">
        <v>1</v>
      </c>
      <c r="F41" s="44" t="s">
        <v>2</v>
      </c>
      <c r="G41" s="44" t="s">
        <v>3</v>
      </c>
      <c r="H41" s="44" t="s">
        <v>4</v>
      </c>
      <c r="I41" s="45" t="s">
        <v>5</v>
      </c>
      <c r="J41" s="132"/>
      <c r="K41" s="132"/>
      <c r="L41" s="115"/>
      <c r="M41" s="115"/>
      <c r="N41" s="115"/>
      <c r="O41" s="226" t="s">
        <v>82</v>
      </c>
      <c r="P41" s="227"/>
      <c r="Q41" s="227"/>
      <c r="R41" s="228"/>
      <c r="S41" s="114"/>
    </row>
    <row r="42" spans="1:22" ht="13.5" customHeight="1">
      <c r="C42" s="18" t="str">
        <f t="shared" ref="C42:F42" si="16">IFERROR(IF(DAY(D42)=1,"",D42-1),"")</f>
        <v/>
      </c>
      <c r="D42" s="30">
        <f t="shared" si="16"/>
        <v>45901</v>
      </c>
      <c r="E42" s="46">
        <f t="shared" si="16"/>
        <v>45902</v>
      </c>
      <c r="F42" s="46">
        <f t="shared" si="16"/>
        <v>45903</v>
      </c>
      <c r="G42" s="30">
        <f>IFERROR(IF(DAY(H42)=1,"",H42-1),"")</f>
        <v>45904</v>
      </c>
      <c r="H42" s="30">
        <f>IFERROR(IF(DAY(I42)=1,"",I42-1),"")</f>
        <v>45905</v>
      </c>
      <c r="I42" s="32">
        <f>CEILING(A41,7)</f>
        <v>45906</v>
      </c>
      <c r="J42" s="134"/>
      <c r="K42" s="75"/>
      <c r="L42" s="115"/>
      <c r="M42" s="115"/>
      <c r="N42" s="115"/>
      <c r="O42" s="229"/>
      <c r="P42" s="230"/>
      <c r="Q42" s="230"/>
      <c r="R42" s="231"/>
      <c r="S42" s="114"/>
    </row>
    <row r="43" spans="1:22" ht="13.5" customHeight="1">
      <c r="A43" s="75"/>
      <c r="B43" s="76"/>
      <c r="C43" s="18">
        <f>I42+1</f>
        <v>45907</v>
      </c>
      <c r="D43" s="30">
        <f>C43+1</f>
        <v>45908</v>
      </c>
      <c r="E43" s="30">
        <f t="shared" ref="E43:I43" si="17">D43+1</f>
        <v>45909</v>
      </c>
      <c r="F43" s="30">
        <f t="shared" si="17"/>
        <v>45910</v>
      </c>
      <c r="G43" s="30">
        <f t="shared" si="17"/>
        <v>45911</v>
      </c>
      <c r="H43" s="30">
        <f t="shared" si="17"/>
        <v>45912</v>
      </c>
      <c r="I43" s="32">
        <f t="shared" si="17"/>
        <v>45913</v>
      </c>
      <c r="J43" s="76"/>
      <c r="K43" s="75"/>
      <c r="L43" s="115"/>
      <c r="M43" s="115"/>
      <c r="N43" s="115"/>
      <c r="O43" s="229"/>
      <c r="P43" s="230"/>
      <c r="Q43" s="230"/>
      <c r="R43" s="231"/>
      <c r="S43" s="114"/>
    </row>
    <row r="44" spans="1:22" ht="13.5" customHeight="1">
      <c r="A44" s="75"/>
      <c r="B44" s="76"/>
      <c r="C44" s="18">
        <f t="shared" ref="C44:C47" si="18">I43+1</f>
        <v>45914</v>
      </c>
      <c r="D44" s="30">
        <f t="shared" ref="D44:I47" si="19">C44+1</f>
        <v>45915</v>
      </c>
      <c r="E44" s="30">
        <f t="shared" si="19"/>
        <v>45916</v>
      </c>
      <c r="F44" s="30">
        <f t="shared" si="19"/>
        <v>45917</v>
      </c>
      <c r="G44" s="30">
        <f t="shared" si="19"/>
        <v>45918</v>
      </c>
      <c r="H44" s="30">
        <f t="shared" si="19"/>
        <v>45919</v>
      </c>
      <c r="I44" s="32">
        <f t="shared" si="19"/>
        <v>45920</v>
      </c>
      <c r="J44" s="76"/>
      <c r="K44" s="75"/>
      <c r="L44" s="115"/>
      <c r="M44" s="115"/>
      <c r="N44" s="115"/>
      <c r="O44" s="232"/>
      <c r="P44" s="233"/>
      <c r="Q44" s="233"/>
      <c r="R44" s="234"/>
      <c r="S44" s="114"/>
      <c r="T44" s="173"/>
      <c r="U44" s="173"/>
      <c r="V44" s="173"/>
    </row>
    <row r="45" spans="1:22" ht="13.5" customHeight="1" thickBot="1">
      <c r="A45" s="75"/>
      <c r="B45" s="76"/>
      <c r="C45" s="18">
        <f t="shared" si="18"/>
        <v>45921</v>
      </c>
      <c r="D45" s="30">
        <f t="shared" si="19"/>
        <v>45922</v>
      </c>
      <c r="E45" s="30">
        <f t="shared" si="19"/>
        <v>45923</v>
      </c>
      <c r="F45" s="30">
        <f t="shared" si="19"/>
        <v>45924</v>
      </c>
      <c r="G45" s="30">
        <f t="shared" si="19"/>
        <v>45925</v>
      </c>
      <c r="H45" s="30">
        <f t="shared" si="19"/>
        <v>45926</v>
      </c>
      <c r="I45" s="32">
        <f t="shared" si="19"/>
        <v>45927</v>
      </c>
      <c r="J45" s="76"/>
      <c r="K45" s="75"/>
      <c r="L45" s="117" t="s">
        <v>14</v>
      </c>
      <c r="M45" s="117"/>
      <c r="N45" s="116"/>
      <c r="O45" s="91"/>
      <c r="P45" s="118"/>
      <c r="Q45" s="91"/>
      <c r="R45" s="91"/>
      <c r="S45" s="114"/>
      <c r="T45" s="173"/>
      <c r="U45" s="172"/>
      <c r="V45" s="173"/>
    </row>
    <row r="46" spans="1:22" ht="13.5" customHeight="1">
      <c r="A46" s="75"/>
      <c r="B46" s="76"/>
      <c r="C46" s="18">
        <f t="shared" si="18"/>
        <v>45928</v>
      </c>
      <c r="D46" s="30">
        <f t="shared" si="19"/>
        <v>45929</v>
      </c>
      <c r="E46" s="30">
        <f t="shared" si="19"/>
        <v>45930</v>
      </c>
      <c r="F46" s="30">
        <f t="shared" si="19"/>
        <v>45931</v>
      </c>
      <c r="G46" s="30">
        <f t="shared" si="19"/>
        <v>45932</v>
      </c>
      <c r="H46" s="30">
        <f t="shared" si="19"/>
        <v>45933</v>
      </c>
      <c r="I46" s="32">
        <f t="shared" si="19"/>
        <v>45934</v>
      </c>
      <c r="J46" s="76"/>
      <c r="K46" s="75"/>
      <c r="L46" s="205"/>
      <c r="M46" s="207" t="str">
        <f>IF(L46="","",TEXT(L46,"(aaa)"))</f>
        <v/>
      </c>
      <c r="N46" s="116"/>
      <c r="P46" s="118"/>
      <c r="Q46" s="120"/>
      <c r="R46" s="121"/>
      <c r="S46" s="121"/>
      <c r="T46" s="173"/>
      <c r="U46" s="172"/>
      <c r="V46" s="173"/>
    </row>
    <row r="47" spans="1:22" ht="13.5" customHeight="1" thickBot="1">
      <c r="A47" s="75"/>
      <c r="B47" s="76"/>
      <c r="C47" s="38">
        <f t="shared" si="18"/>
        <v>45935</v>
      </c>
      <c r="D47" s="40">
        <f t="shared" si="19"/>
        <v>45936</v>
      </c>
      <c r="E47" s="40">
        <f t="shared" si="19"/>
        <v>45937</v>
      </c>
      <c r="F47" s="40">
        <f t="shared" si="19"/>
        <v>45938</v>
      </c>
      <c r="G47" s="40">
        <f t="shared" si="19"/>
        <v>45939</v>
      </c>
      <c r="H47" s="40">
        <f t="shared" si="19"/>
        <v>45940</v>
      </c>
      <c r="I47" s="42">
        <f t="shared" si="19"/>
        <v>45941</v>
      </c>
      <c r="J47" s="76"/>
      <c r="K47" s="75"/>
      <c r="L47" s="206"/>
      <c r="M47" s="208"/>
      <c r="N47" s="116"/>
      <c r="O47" s="118" t="s">
        <v>9</v>
      </c>
      <c r="P47" s="118"/>
      <c r="Q47" s="120"/>
      <c r="R47" s="121"/>
      <c r="S47" s="121"/>
      <c r="T47" s="173"/>
      <c r="U47" s="173"/>
      <c r="V47" s="173"/>
    </row>
    <row r="48" spans="1:22" ht="13.5" customHeight="1">
      <c r="J48" s="76"/>
      <c r="K48" s="75"/>
      <c r="L48" s="137"/>
      <c r="M48" s="168"/>
      <c r="N48" s="116"/>
      <c r="O48" s="118"/>
      <c r="P48" s="118"/>
      <c r="Q48" s="120"/>
      <c r="R48" s="120"/>
      <c r="S48" s="120"/>
      <c r="T48" s="173"/>
      <c r="U48" s="173"/>
      <c r="V48" s="173"/>
    </row>
    <row r="49" spans="1:22" ht="13.5" customHeight="1">
      <c r="A49" s="7">
        <f>EDATE($A$9,5)</f>
        <v>45931</v>
      </c>
      <c r="B49" s="92"/>
      <c r="C49" s="43" t="s">
        <v>52</v>
      </c>
      <c r="D49" s="44" t="s">
        <v>0</v>
      </c>
      <c r="E49" s="44" t="s">
        <v>1</v>
      </c>
      <c r="F49" s="44" t="s">
        <v>2</v>
      </c>
      <c r="G49" s="44" t="s">
        <v>3</v>
      </c>
      <c r="H49" s="44" t="s">
        <v>4</v>
      </c>
      <c r="I49" s="45" t="s">
        <v>5</v>
      </c>
      <c r="J49" s="76"/>
      <c r="K49" s="75"/>
      <c r="L49" s="115"/>
      <c r="M49" s="115"/>
      <c r="N49" s="116"/>
      <c r="O49" s="226" t="s">
        <v>83</v>
      </c>
      <c r="P49" s="227"/>
      <c r="Q49" s="227"/>
      <c r="R49" s="228"/>
      <c r="S49" s="75"/>
      <c r="T49" s="173"/>
      <c r="U49" s="173"/>
      <c r="V49" s="173"/>
    </row>
    <row r="50" spans="1:22" ht="13.5" customHeight="1">
      <c r="A50" s="75"/>
      <c r="B50" s="76"/>
      <c r="C50" s="18" t="str">
        <f t="shared" ref="C50:F50" si="20">IFERROR(IF(DAY(D50)=1,"",D50-1),"")</f>
        <v/>
      </c>
      <c r="D50" s="30" t="str">
        <f t="shared" si="20"/>
        <v/>
      </c>
      <c r="E50" s="30" t="str">
        <f t="shared" si="20"/>
        <v/>
      </c>
      <c r="F50" s="30">
        <f t="shared" si="20"/>
        <v>45931</v>
      </c>
      <c r="G50" s="30">
        <f>IFERROR(IF(DAY(H50)=1,"",H50-1),"")</f>
        <v>45932</v>
      </c>
      <c r="H50" s="30">
        <f>IFERROR(IF(DAY(I50)=1,"",I50-1),"")</f>
        <v>45933</v>
      </c>
      <c r="I50" s="32">
        <f>CEILING(A49,7)</f>
        <v>45934</v>
      </c>
      <c r="J50" s="76"/>
      <c r="K50" s="75"/>
      <c r="L50" s="115"/>
      <c r="M50" s="115"/>
      <c r="N50" s="115"/>
      <c r="O50" s="232"/>
      <c r="P50" s="233"/>
      <c r="Q50" s="233"/>
      <c r="R50" s="234"/>
      <c r="S50" s="75"/>
      <c r="T50" s="173"/>
      <c r="U50" s="173"/>
      <c r="V50" s="173"/>
    </row>
    <row r="51" spans="1:22" ht="13.5" customHeight="1" thickBot="1">
      <c r="A51" s="75"/>
      <c r="B51" s="76"/>
      <c r="C51" s="18">
        <f>I50+1</f>
        <v>45935</v>
      </c>
      <c r="D51" s="30">
        <f>C51+1</f>
        <v>45936</v>
      </c>
      <c r="E51" s="30">
        <f t="shared" ref="E51:I51" si="21">D51+1</f>
        <v>45937</v>
      </c>
      <c r="F51" s="30">
        <f t="shared" si="21"/>
        <v>45938</v>
      </c>
      <c r="G51" s="30">
        <f t="shared" si="21"/>
        <v>45939</v>
      </c>
      <c r="H51" s="30">
        <f t="shared" si="21"/>
        <v>45940</v>
      </c>
      <c r="I51" s="32">
        <f t="shared" si="21"/>
        <v>45941</v>
      </c>
      <c r="J51" s="76"/>
      <c r="K51" s="75"/>
      <c r="L51" s="117" t="s">
        <v>15</v>
      </c>
      <c r="M51" s="117"/>
      <c r="N51" s="116"/>
      <c r="O51" s="91"/>
      <c r="P51" s="91"/>
      <c r="Q51" s="91"/>
      <c r="R51" s="91"/>
      <c r="S51" s="114"/>
      <c r="T51" s="173"/>
      <c r="U51" s="173"/>
      <c r="V51" s="173"/>
    </row>
    <row r="52" spans="1:22" ht="13.5" customHeight="1">
      <c r="A52" s="75"/>
      <c r="B52" s="76"/>
      <c r="C52" s="18">
        <f t="shared" ref="C52:C55" si="22">I51+1</f>
        <v>45942</v>
      </c>
      <c r="D52" s="30">
        <f t="shared" ref="D52:I55" si="23">C52+1</f>
        <v>45943</v>
      </c>
      <c r="E52" s="30">
        <f t="shared" si="23"/>
        <v>45944</v>
      </c>
      <c r="F52" s="30">
        <f t="shared" si="23"/>
        <v>45945</v>
      </c>
      <c r="G52" s="30">
        <f t="shared" si="23"/>
        <v>45946</v>
      </c>
      <c r="H52" s="30">
        <f t="shared" si="23"/>
        <v>45947</v>
      </c>
      <c r="I52" s="32">
        <f t="shared" si="23"/>
        <v>45948</v>
      </c>
      <c r="J52" s="76"/>
      <c r="K52" s="75"/>
      <c r="L52" s="235"/>
      <c r="M52" s="237" t="str">
        <f>IF(L52="","",TEXT(L52,"(aaa)"))</f>
        <v/>
      </c>
      <c r="N52" s="116"/>
      <c r="O52" s="136" t="s">
        <v>10</v>
      </c>
      <c r="P52" s="136"/>
      <c r="Q52" s="120"/>
      <c r="R52" s="91"/>
      <c r="S52" s="75"/>
      <c r="T52" s="173"/>
      <c r="U52" s="172"/>
      <c r="V52" s="173"/>
    </row>
    <row r="53" spans="1:22" ht="13.5" customHeight="1" thickBot="1">
      <c r="A53" s="75"/>
      <c r="B53" s="76"/>
      <c r="C53" s="18">
        <f t="shared" si="22"/>
        <v>45949</v>
      </c>
      <c r="D53" s="30">
        <f t="shared" si="23"/>
        <v>45950</v>
      </c>
      <c r="E53" s="30">
        <f t="shared" si="23"/>
        <v>45951</v>
      </c>
      <c r="F53" s="30">
        <f t="shared" si="23"/>
        <v>45952</v>
      </c>
      <c r="G53" s="30">
        <f t="shared" si="23"/>
        <v>45953</v>
      </c>
      <c r="H53" s="30">
        <f t="shared" si="23"/>
        <v>45954</v>
      </c>
      <c r="I53" s="32">
        <f t="shared" si="23"/>
        <v>45955</v>
      </c>
      <c r="J53" s="76"/>
      <c r="K53" s="75"/>
      <c r="L53" s="236"/>
      <c r="M53" s="238"/>
      <c r="N53" s="116"/>
      <c r="O53" s="136"/>
      <c r="P53" s="136"/>
      <c r="Q53" s="120"/>
      <c r="R53" s="120"/>
      <c r="S53" s="120"/>
      <c r="T53" s="173"/>
      <c r="U53" s="173"/>
      <c r="V53" s="173"/>
    </row>
    <row r="54" spans="1:22" ht="13.5" customHeight="1">
      <c r="A54" s="75"/>
      <c r="B54" s="76"/>
      <c r="C54" s="18">
        <f t="shared" si="22"/>
        <v>45956</v>
      </c>
      <c r="D54" s="30">
        <f t="shared" si="23"/>
        <v>45957</v>
      </c>
      <c r="E54" s="30">
        <f t="shared" si="23"/>
        <v>45958</v>
      </c>
      <c r="F54" s="30">
        <f t="shared" si="23"/>
        <v>45959</v>
      </c>
      <c r="G54" s="30">
        <f t="shared" si="23"/>
        <v>45960</v>
      </c>
      <c r="H54" s="30">
        <f t="shared" si="23"/>
        <v>45961</v>
      </c>
      <c r="I54" s="32">
        <f t="shared" si="23"/>
        <v>45962</v>
      </c>
      <c r="J54" s="76"/>
      <c r="K54" s="75"/>
      <c r="L54" s="137"/>
      <c r="M54" s="168"/>
      <c r="N54" s="116"/>
      <c r="O54" s="226" t="s">
        <v>84</v>
      </c>
      <c r="P54" s="227"/>
      <c r="Q54" s="227"/>
      <c r="R54" s="228"/>
      <c r="S54" s="120"/>
      <c r="T54" s="173"/>
      <c r="U54" s="173"/>
      <c r="V54" s="173"/>
    </row>
    <row r="55" spans="1:22" ht="13.5" customHeight="1">
      <c r="A55" s="75"/>
      <c r="B55" s="76"/>
      <c r="C55" s="38">
        <f t="shared" si="22"/>
        <v>45963</v>
      </c>
      <c r="D55" s="40">
        <f t="shared" si="23"/>
        <v>45964</v>
      </c>
      <c r="E55" s="40">
        <f t="shared" si="23"/>
        <v>45965</v>
      </c>
      <c r="F55" s="40">
        <f t="shared" si="23"/>
        <v>45966</v>
      </c>
      <c r="G55" s="40">
        <f t="shared" si="23"/>
        <v>45967</v>
      </c>
      <c r="H55" s="40">
        <f t="shared" si="23"/>
        <v>45968</v>
      </c>
      <c r="I55" s="42">
        <f t="shared" si="23"/>
        <v>45969</v>
      </c>
      <c r="J55" s="76"/>
      <c r="K55" s="75"/>
      <c r="L55" s="115"/>
      <c r="M55" s="115"/>
      <c r="N55" s="116"/>
      <c r="O55" s="229"/>
      <c r="P55" s="230"/>
      <c r="Q55" s="230"/>
      <c r="R55" s="231"/>
      <c r="S55" s="120"/>
      <c r="T55" s="173"/>
      <c r="U55" s="173"/>
      <c r="V55" s="173"/>
    </row>
    <row r="56" spans="1:22" ht="13.5" customHeight="1">
      <c r="J56" s="76"/>
      <c r="K56" s="75"/>
      <c r="L56" s="115"/>
      <c r="M56" s="115"/>
      <c r="N56" s="116"/>
      <c r="O56" s="229"/>
      <c r="P56" s="230"/>
      <c r="Q56" s="230"/>
      <c r="R56" s="231"/>
      <c r="S56" s="75"/>
      <c r="T56" s="173"/>
      <c r="U56" s="173"/>
      <c r="V56" s="173"/>
    </row>
    <row r="57" spans="1:22" ht="13.5" customHeight="1">
      <c r="A57" s="7">
        <f>EDATE($A$9,6)</f>
        <v>45962</v>
      </c>
      <c r="B57" s="92"/>
      <c r="C57" s="43" t="s">
        <v>52</v>
      </c>
      <c r="D57" s="44" t="s">
        <v>0</v>
      </c>
      <c r="E57" s="44" t="s">
        <v>1</v>
      </c>
      <c r="F57" s="44" t="s">
        <v>2</v>
      </c>
      <c r="G57" s="44" t="s">
        <v>3</v>
      </c>
      <c r="H57" s="44" t="s">
        <v>4</v>
      </c>
      <c r="I57" s="45" t="s">
        <v>5</v>
      </c>
      <c r="J57" s="76"/>
      <c r="K57" s="75"/>
      <c r="L57" s="115"/>
      <c r="M57" s="115"/>
      <c r="N57" s="115"/>
      <c r="O57" s="232"/>
      <c r="P57" s="233"/>
      <c r="Q57" s="233"/>
      <c r="R57" s="234"/>
      <c r="S57" s="75"/>
      <c r="T57" s="173"/>
      <c r="U57" s="173"/>
      <c r="V57" s="173"/>
    </row>
    <row r="58" spans="1:22" ht="13.5" customHeight="1" thickBot="1">
      <c r="A58" s="75"/>
      <c r="B58" s="76"/>
      <c r="C58" s="18" t="str">
        <f t="shared" ref="C58:F58" si="24">IFERROR(IF(DAY(D58)=1,"",D58-1),"")</f>
        <v/>
      </c>
      <c r="D58" s="30" t="str">
        <f t="shared" si="24"/>
        <v/>
      </c>
      <c r="E58" s="30" t="str">
        <f t="shared" si="24"/>
        <v/>
      </c>
      <c r="F58" s="30" t="str">
        <f t="shared" si="24"/>
        <v/>
      </c>
      <c r="G58" s="30" t="str">
        <f>IFERROR(IF(DAY(H58)=1,"",H58-1),"")</f>
        <v/>
      </c>
      <c r="H58" s="30" t="str">
        <f>IFERROR(IF(DAY(I58)=1,"",I58-1),"")</f>
        <v/>
      </c>
      <c r="I58" s="32">
        <f>CEILING(A57,7)</f>
        <v>45962</v>
      </c>
      <c r="J58" s="76"/>
      <c r="K58" s="75"/>
      <c r="L58" s="117" t="s">
        <v>16</v>
      </c>
      <c r="M58" s="117"/>
      <c r="N58" s="116"/>
      <c r="O58" s="91"/>
      <c r="P58" s="118"/>
      <c r="Q58" s="91"/>
      <c r="R58" s="91"/>
      <c r="S58" s="114"/>
      <c r="T58" s="173"/>
      <c r="U58" s="172"/>
      <c r="V58" s="173"/>
    </row>
    <row r="59" spans="1:22" ht="13.5" customHeight="1">
      <c r="A59" s="75"/>
      <c r="B59" s="76"/>
      <c r="C59" s="18">
        <f>I58+1</f>
        <v>45963</v>
      </c>
      <c r="D59" s="30">
        <f>C59+1</f>
        <v>45964</v>
      </c>
      <c r="E59" s="30">
        <f t="shared" ref="E59:I59" si="25">D59+1</f>
        <v>45965</v>
      </c>
      <c r="F59" s="30">
        <f t="shared" si="25"/>
        <v>45966</v>
      </c>
      <c r="G59" s="30">
        <f t="shared" si="25"/>
        <v>45967</v>
      </c>
      <c r="H59" s="30">
        <f t="shared" si="25"/>
        <v>45968</v>
      </c>
      <c r="I59" s="32">
        <f t="shared" si="25"/>
        <v>45969</v>
      </c>
      <c r="J59" s="76"/>
      <c r="K59" s="75"/>
      <c r="L59" s="235"/>
      <c r="M59" s="237" t="str">
        <f>IF(L59="","",TEXT(L59,"(aaa)"))</f>
        <v/>
      </c>
      <c r="N59" s="116"/>
      <c r="O59" s="136" t="s">
        <v>11</v>
      </c>
      <c r="P59" s="136"/>
      <c r="Q59" s="120"/>
      <c r="R59" s="91"/>
      <c r="S59" s="121"/>
      <c r="T59" s="173"/>
      <c r="U59" s="173"/>
      <c r="V59" s="173"/>
    </row>
    <row r="60" spans="1:22" ht="13.5" customHeight="1" thickBot="1">
      <c r="A60" s="75"/>
      <c r="B60" s="76"/>
      <c r="C60" s="18">
        <f t="shared" ref="C60:C63" si="26">I59+1</f>
        <v>45970</v>
      </c>
      <c r="D60" s="30">
        <f t="shared" ref="D60:I63" si="27">C60+1</f>
        <v>45971</v>
      </c>
      <c r="E60" s="30">
        <f t="shared" si="27"/>
        <v>45972</v>
      </c>
      <c r="F60" s="30">
        <f t="shared" si="27"/>
        <v>45973</v>
      </c>
      <c r="G60" s="30">
        <f t="shared" si="27"/>
        <v>45974</v>
      </c>
      <c r="H60" s="30">
        <f t="shared" si="27"/>
        <v>45975</v>
      </c>
      <c r="I60" s="32">
        <f t="shared" si="27"/>
        <v>45976</v>
      </c>
      <c r="J60" s="76"/>
      <c r="K60" s="75"/>
      <c r="L60" s="236"/>
      <c r="M60" s="238"/>
      <c r="N60" s="116"/>
      <c r="O60" s="136"/>
      <c r="P60" s="136"/>
      <c r="Q60" s="120"/>
      <c r="R60" s="120"/>
      <c r="S60" s="120"/>
    </row>
    <row r="61" spans="1:22" ht="13.5" customHeight="1">
      <c r="A61" s="75"/>
      <c r="B61" s="76"/>
      <c r="C61" s="18">
        <f t="shared" si="26"/>
        <v>45977</v>
      </c>
      <c r="D61" s="29">
        <f t="shared" si="27"/>
        <v>45978</v>
      </c>
      <c r="E61" s="30">
        <f t="shared" si="27"/>
        <v>45979</v>
      </c>
      <c r="F61" s="30">
        <f t="shared" si="27"/>
        <v>45980</v>
      </c>
      <c r="G61" s="30">
        <f t="shared" si="27"/>
        <v>45981</v>
      </c>
      <c r="H61" s="30">
        <f t="shared" si="27"/>
        <v>45982</v>
      </c>
      <c r="I61" s="32">
        <f t="shared" si="27"/>
        <v>45983</v>
      </c>
      <c r="J61" s="98"/>
      <c r="K61" s="75"/>
      <c r="L61" s="137"/>
      <c r="M61" s="168"/>
      <c r="N61" s="116"/>
      <c r="O61" s="226" t="s">
        <v>85</v>
      </c>
      <c r="P61" s="227"/>
      <c r="Q61" s="227"/>
      <c r="R61" s="228"/>
      <c r="S61" s="120"/>
    </row>
    <row r="62" spans="1:22" ht="13.5" customHeight="1">
      <c r="A62" s="75"/>
      <c r="B62" s="76"/>
      <c r="C62" s="33">
        <f t="shared" si="26"/>
        <v>45984</v>
      </c>
      <c r="D62" s="35">
        <f t="shared" si="27"/>
        <v>45985</v>
      </c>
      <c r="E62" s="35">
        <f t="shared" si="27"/>
        <v>45986</v>
      </c>
      <c r="F62" s="35">
        <f t="shared" si="27"/>
        <v>45987</v>
      </c>
      <c r="G62" s="35">
        <f t="shared" si="27"/>
        <v>45988</v>
      </c>
      <c r="H62" s="35">
        <f t="shared" si="27"/>
        <v>45989</v>
      </c>
      <c r="I62" s="37">
        <f t="shared" si="27"/>
        <v>45990</v>
      </c>
      <c r="J62" s="99"/>
      <c r="K62" s="75"/>
      <c r="L62" s="137"/>
      <c r="M62" s="137"/>
      <c r="N62" s="116"/>
      <c r="O62" s="229"/>
      <c r="P62" s="230"/>
      <c r="Q62" s="230"/>
      <c r="R62" s="231"/>
      <c r="S62" s="75"/>
    </row>
    <row r="63" spans="1:22" ht="13.5" customHeight="1">
      <c r="A63" s="75"/>
      <c r="B63" s="76"/>
      <c r="C63" s="33">
        <f t="shared" si="26"/>
        <v>45991</v>
      </c>
      <c r="D63" s="35">
        <f t="shared" si="27"/>
        <v>45992</v>
      </c>
      <c r="E63" s="35">
        <f t="shared" si="27"/>
        <v>45993</v>
      </c>
      <c r="F63" s="35">
        <f t="shared" si="27"/>
        <v>45994</v>
      </c>
      <c r="G63" s="35">
        <f t="shared" si="27"/>
        <v>45995</v>
      </c>
      <c r="H63" s="35">
        <f t="shared" si="27"/>
        <v>45996</v>
      </c>
      <c r="I63" s="37">
        <f t="shared" si="27"/>
        <v>45997</v>
      </c>
      <c r="J63" s="99"/>
      <c r="K63" s="75"/>
      <c r="L63" s="137"/>
      <c r="M63" s="137"/>
      <c r="N63" s="116"/>
      <c r="O63" s="229"/>
      <c r="P63" s="230"/>
      <c r="Q63" s="230"/>
      <c r="R63" s="231"/>
      <c r="S63" s="75"/>
    </row>
    <row r="64" spans="1:22" ht="13.5" customHeight="1">
      <c r="C64" s="52"/>
      <c r="D64" s="53"/>
      <c r="E64" s="53"/>
      <c r="F64" s="53"/>
      <c r="G64" s="53"/>
      <c r="H64" s="53"/>
      <c r="I64" s="53"/>
      <c r="J64" s="100"/>
      <c r="K64" s="132"/>
      <c r="L64" s="115"/>
      <c r="M64" s="115"/>
      <c r="N64" s="116"/>
      <c r="O64" s="229"/>
      <c r="P64" s="230"/>
      <c r="Q64" s="230"/>
      <c r="R64" s="231"/>
      <c r="S64" s="75"/>
    </row>
    <row r="65" spans="1:20" ht="13.5" customHeight="1">
      <c r="A65" s="7">
        <f>EDATE($A$9,7)</f>
        <v>45992</v>
      </c>
      <c r="B65" s="92"/>
      <c r="C65" s="43" t="s">
        <v>52</v>
      </c>
      <c r="D65" s="44" t="s">
        <v>0</v>
      </c>
      <c r="E65" s="44" t="s">
        <v>1</v>
      </c>
      <c r="F65" s="44" t="s">
        <v>2</v>
      </c>
      <c r="G65" s="44" t="s">
        <v>3</v>
      </c>
      <c r="H65" s="44" t="s">
        <v>4</v>
      </c>
      <c r="I65" s="45" t="s">
        <v>5</v>
      </c>
      <c r="J65" s="100"/>
      <c r="K65" s="132"/>
      <c r="L65" s="115"/>
      <c r="M65" s="115"/>
      <c r="N65" s="116"/>
      <c r="O65" s="229"/>
      <c r="P65" s="230"/>
      <c r="Q65" s="230"/>
      <c r="R65" s="231"/>
      <c r="S65" s="75"/>
      <c r="T65" s="74" t="s">
        <v>6</v>
      </c>
    </row>
    <row r="66" spans="1:20" ht="13.5" customHeight="1">
      <c r="C66" s="18" t="str">
        <f t="shared" ref="C66:H66" si="28">IFERROR(IF(DAY(D66)=1,"",D66-1),"")</f>
        <v/>
      </c>
      <c r="D66" s="50">
        <f t="shared" si="28"/>
        <v>45992</v>
      </c>
      <c r="E66" s="30">
        <f t="shared" si="28"/>
        <v>45993</v>
      </c>
      <c r="F66" s="30">
        <f t="shared" si="28"/>
        <v>45994</v>
      </c>
      <c r="G66" s="30">
        <f t="shared" si="28"/>
        <v>45995</v>
      </c>
      <c r="H66" s="30">
        <f t="shared" si="28"/>
        <v>45996</v>
      </c>
      <c r="I66" s="32">
        <f>CEILING(A65,7)</f>
        <v>45997</v>
      </c>
      <c r="J66" s="100"/>
      <c r="K66" s="75"/>
      <c r="L66" s="115"/>
      <c r="M66" s="115"/>
      <c r="N66" s="115"/>
      <c r="O66" s="232"/>
      <c r="P66" s="233"/>
      <c r="Q66" s="233"/>
      <c r="R66" s="234"/>
      <c r="S66" s="75"/>
    </row>
    <row r="67" spans="1:20" ht="13.5" customHeight="1">
      <c r="C67" s="18">
        <f>I66+1</f>
        <v>45998</v>
      </c>
      <c r="D67" s="30">
        <f t="shared" ref="D67:I71" si="29">C67+1</f>
        <v>45999</v>
      </c>
      <c r="E67" s="30">
        <f t="shared" si="29"/>
        <v>46000</v>
      </c>
      <c r="F67" s="30">
        <f t="shared" si="29"/>
        <v>46001</v>
      </c>
      <c r="G67" s="30">
        <f t="shared" si="29"/>
        <v>46002</v>
      </c>
      <c r="H67" s="30">
        <f t="shared" si="29"/>
        <v>46003</v>
      </c>
      <c r="I67" s="32">
        <f t="shared" si="29"/>
        <v>46004</v>
      </c>
      <c r="J67" s="100"/>
      <c r="K67" s="75"/>
      <c r="L67" s="115"/>
      <c r="M67" s="115"/>
      <c r="N67" s="115"/>
      <c r="O67" s="91"/>
      <c r="P67" s="90"/>
      <c r="Q67" s="91"/>
      <c r="R67" s="133"/>
      <c r="S67" s="75"/>
    </row>
    <row r="68" spans="1:20" ht="13.5" customHeight="1" thickBot="1">
      <c r="A68" s="75"/>
      <c r="B68" s="76"/>
      <c r="C68" s="18">
        <f>I67+1</f>
        <v>46005</v>
      </c>
      <c r="D68" s="30">
        <f t="shared" si="29"/>
        <v>46006</v>
      </c>
      <c r="E68" s="30">
        <f t="shared" si="29"/>
        <v>46007</v>
      </c>
      <c r="F68" s="30">
        <f t="shared" si="29"/>
        <v>46008</v>
      </c>
      <c r="G68" s="30">
        <f t="shared" si="29"/>
        <v>46009</v>
      </c>
      <c r="H68" s="30">
        <f t="shared" si="29"/>
        <v>46010</v>
      </c>
      <c r="I68" s="32">
        <f t="shared" si="29"/>
        <v>46011</v>
      </c>
      <c r="J68" s="99"/>
      <c r="K68" s="75"/>
      <c r="L68" s="161" t="s">
        <v>93</v>
      </c>
      <c r="M68" s="162"/>
      <c r="N68" s="138"/>
      <c r="O68" s="136" t="s">
        <v>75</v>
      </c>
      <c r="P68" s="139"/>
      <c r="Q68" s="140"/>
      <c r="R68" s="91"/>
      <c r="S68" s="141"/>
    </row>
    <row r="69" spans="1:20" ht="13.5" customHeight="1">
      <c r="A69" s="75"/>
      <c r="B69" s="76"/>
      <c r="C69" s="18">
        <f>I68+1</f>
        <v>46012</v>
      </c>
      <c r="D69" s="30">
        <f t="shared" si="29"/>
        <v>46013</v>
      </c>
      <c r="E69" s="30">
        <f t="shared" si="29"/>
        <v>46014</v>
      </c>
      <c r="F69" s="30">
        <f t="shared" si="29"/>
        <v>46015</v>
      </c>
      <c r="G69" s="30">
        <f t="shared" si="29"/>
        <v>46016</v>
      </c>
      <c r="H69" s="30">
        <f t="shared" si="29"/>
        <v>46017</v>
      </c>
      <c r="I69" s="32">
        <f t="shared" si="29"/>
        <v>46018</v>
      </c>
      <c r="J69" s="105"/>
      <c r="K69" s="75"/>
      <c r="L69" s="239"/>
      <c r="M69" s="241" t="str">
        <f>IF(L69="","",TEXT(L69,"(aaa)"))</f>
        <v/>
      </c>
      <c r="N69" s="138"/>
      <c r="O69" s="139"/>
      <c r="P69" s="139"/>
      <c r="Q69" s="120"/>
      <c r="R69" s="120"/>
      <c r="S69" s="120"/>
    </row>
    <row r="70" spans="1:20" ht="13.5" customHeight="1" thickBot="1">
      <c r="A70" s="75"/>
      <c r="B70" s="76"/>
      <c r="C70" s="18">
        <f>I69+1</f>
        <v>46019</v>
      </c>
      <c r="D70" s="30">
        <f t="shared" si="29"/>
        <v>46020</v>
      </c>
      <c r="E70" s="30">
        <f t="shared" si="29"/>
        <v>46021</v>
      </c>
      <c r="F70" s="30">
        <f t="shared" si="29"/>
        <v>46022</v>
      </c>
      <c r="G70" s="30">
        <f t="shared" si="29"/>
        <v>46023</v>
      </c>
      <c r="H70" s="30">
        <f t="shared" si="29"/>
        <v>46024</v>
      </c>
      <c r="I70" s="47">
        <f t="shared" si="29"/>
        <v>46025</v>
      </c>
      <c r="J70" s="76"/>
      <c r="K70" s="75"/>
      <c r="L70" s="240"/>
      <c r="M70" s="242"/>
      <c r="N70" s="138"/>
      <c r="O70" s="157" t="s">
        <v>76</v>
      </c>
      <c r="P70" s="158" t="str">
        <f>TEXT(V15,"m月d日(aaa)")</f>
        <v>7月1日(火)</v>
      </c>
      <c r="Q70" s="142"/>
      <c r="R70" s="123"/>
      <c r="S70" s="243"/>
    </row>
    <row r="71" spans="1:20" ht="13.5" customHeight="1">
      <c r="A71" s="75"/>
      <c r="B71" s="76"/>
      <c r="C71" s="38">
        <f>I70+1</f>
        <v>46026</v>
      </c>
      <c r="D71" s="40">
        <f t="shared" si="29"/>
        <v>46027</v>
      </c>
      <c r="E71" s="40">
        <f t="shared" si="29"/>
        <v>46028</v>
      </c>
      <c r="F71" s="40">
        <f t="shared" si="29"/>
        <v>46029</v>
      </c>
      <c r="G71" s="40">
        <f t="shared" si="29"/>
        <v>46030</v>
      </c>
      <c r="H71" s="40">
        <f t="shared" si="29"/>
        <v>46031</v>
      </c>
      <c r="I71" s="48">
        <f t="shared" si="29"/>
        <v>46032</v>
      </c>
      <c r="J71" s="76"/>
      <c r="K71" s="75"/>
      <c r="L71" s="169"/>
      <c r="M71" s="168"/>
      <c r="N71" s="138"/>
      <c r="O71" s="159" t="s">
        <v>79</v>
      </c>
      <c r="P71" s="160"/>
      <c r="Q71" s="143"/>
      <c r="R71" s="144"/>
      <c r="S71" s="243"/>
    </row>
    <row r="72" spans="1:20" ht="13.5" customHeight="1" thickBot="1">
      <c r="A72" s="75"/>
      <c r="B72" s="76"/>
      <c r="J72" s="98"/>
      <c r="K72" s="75"/>
      <c r="L72" s="163" t="s">
        <v>94</v>
      </c>
      <c r="M72" s="164"/>
      <c r="N72" s="138"/>
      <c r="O72" s="139"/>
      <c r="P72" s="139"/>
      <c r="Q72" s="133"/>
      <c r="R72" s="145"/>
      <c r="S72" s="121"/>
    </row>
    <row r="73" spans="1:20" ht="13.5" customHeight="1">
      <c r="A73" s="7">
        <f>EDATE($A$9,8)</f>
        <v>46023</v>
      </c>
      <c r="B73" s="146"/>
      <c r="C73" s="43" t="s">
        <v>52</v>
      </c>
      <c r="D73" s="44" t="s">
        <v>0</v>
      </c>
      <c r="E73" s="44" t="s">
        <v>1</v>
      </c>
      <c r="F73" s="44" t="s">
        <v>2</v>
      </c>
      <c r="G73" s="44" t="s">
        <v>3</v>
      </c>
      <c r="H73" s="44" t="s">
        <v>4</v>
      </c>
      <c r="I73" s="45" t="s">
        <v>5</v>
      </c>
      <c r="J73" s="99"/>
      <c r="K73" s="75"/>
      <c r="L73" s="239"/>
      <c r="M73" s="244" t="str">
        <f>IF(L73="","",TEXT(L73,"(aaa)"))</f>
        <v/>
      </c>
      <c r="N73" s="115"/>
      <c r="O73" s="91"/>
      <c r="P73" s="90"/>
      <c r="Q73" s="91"/>
      <c r="R73" s="133"/>
      <c r="S73" s="75"/>
    </row>
    <row r="74" spans="1:20" ht="13.5" customHeight="1" thickBot="1">
      <c r="C74" s="18" t="str">
        <f t="shared" ref="C74:H74" si="30">IFERROR(IF(DAY(D74)=1,"",D74-1),"")</f>
        <v/>
      </c>
      <c r="D74" s="30" t="str">
        <f t="shared" si="30"/>
        <v/>
      </c>
      <c r="E74" s="30" t="str">
        <f t="shared" si="30"/>
        <v/>
      </c>
      <c r="F74" s="30" t="str">
        <f t="shared" si="30"/>
        <v/>
      </c>
      <c r="G74" s="30">
        <f t="shared" si="30"/>
        <v>46023</v>
      </c>
      <c r="H74" s="30">
        <f t="shared" si="30"/>
        <v>46024</v>
      </c>
      <c r="I74" s="32">
        <f>CEILING(A73,7)</f>
        <v>46025</v>
      </c>
      <c r="J74" s="100"/>
      <c r="K74" s="75"/>
      <c r="L74" s="240"/>
      <c r="M74" s="245"/>
      <c r="N74" s="115"/>
      <c r="O74" s="91"/>
      <c r="P74" s="90"/>
      <c r="Q74" s="91"/>
      <c r="R74" s="91"/>
      <c r="S74" s="75"/>
    </row>
    <row r="75" spans="1:20" ht="13.5" customHeight="1">
      <c r="A75" s="75"/>
      <c r="B75" s="76"/>
      <c r="C75" s="18">
        <f>I74+1</f>
        <v>46026</v>
      </c>
      <c r="D75" s="30">
        <f t="shared" ref="D75:I79" si="31">C75+1</f>
        <v>46027</v>
      </c>
      <c r="E75" s="30">
        <f t="shared" si="31"/>
        <v>46028</v>
      </c>
      <c r="F75" s="30">
        <f t="shared" si="31"/>
        <v>46029</v>
      </c>
      <c r="G75" s="30">
        <f t="shared" si="31"/>
        <v>46030</v>
      </c>
      <c r="H75" s="30">
        <f t="shared" si="31"/>
        <v>46031</v>
      </c>
      <c r="I75" s="32">
        <f t="shared" si="31"/>
        <v>46032</v>
      </c>
      <c r="J75" s="100"/>
      <c r="K75" s="75"/>
      <c r="L75" s="115"/>
      <c r="M75" s="115"/>
      <c r="N75" s="75"/>
      <c r="O75" s="75"/>
      <c r="P75" s="75"/>
      <c r="Q75" s="75"/>
      <c r="R75" s="75"/>
      <c r="S75" s="75"/>
    </row>
    <row r="76" spans="1:20" ht="13.5" customHeight="1">
      <c r="A76" s="75"/>
      <c r="B76" s="76"/>
      <c r="C76" s="18">
        <f>I75+1</f>
        <v>46033</v>
      </c>
      <c r="D76" s="30">
        <f t="shared" si="31"/>
        <v>46034</v>
      </c>
      <c r="E76" s="30">
        <f t="shared" si="31"/>
        <v>46035</v>
      </c>
      <c r="F76" s="30">
        <f t="shared" si="31"/>
        <v>46036</v>
      </c>
      <c r="G76" s="30">
        <f t="shared" si="31"/>
        <v>46037</v>
      </c>
      <c r="H76" s="30">
        <f t="shared" si="31"/>
        <v>46038</v>
      </c>
      <c r="I76" s="32">
        <f t="shared" si="31"/>
        <v>46039</v>
      </c>
      <c r="J76" s="100"/>
      <c r="K76" s="75"/>
      <c r="L76" s="115"/>
      <c r="M76" s="115"/>
      <c r="N76" s="115"/>
      <c r="O76" s="91"/>
      <c r="P76" s="90"/>
      <c r="Q76" s="91"/>
      <c r="R76" s="91"/>
      <c r="S76" s="114"/>
    </row>
    <row r="77" spans="1:20" ht="13.5" customHeight="1">
      <c r="A77" s="75"/>
      <c r="B77" s="76"/>
      <c r="C77" s="18">
        <f>I76+1</f>
        <v>46040</v>
      </c>
      <c r="D77" s="29">
        <f t="shared" si="31"/>
        <v>46041</v>
      </c>
      <c r="E77" s="30">
        <f t="shared" si="31"/>
        <v>46042</v>
      </c>
      <c r="F77" s="30">
        <f t="shared" si="31"/>
        <v>46043</v>
      </c>
      <c r="G77" s="30">
        <f t="shared" si="31"/>
        <v>46044</v>
      </c>
      <c r="H77" s="29">
        <f t="shared" si="31"/>
        <v>46045</v>
      </c>
      <c r="I77" s="32">
        <f t="shared" si="31"/>
        <v>46046</v>
      </c>
      <c r="J77" s="76"/>
      <c r="K77" s="75"/>
      <c r="L77" s="115"/>
      <c r="M77" s="115"/>
      <c r="N77" s="115"/>
      <c r="O77" s="91"/>
      <c r="P77" s="90"/>
      <c r="Q77" s="91"/>
      <c r="R77" s="91"/>
      <c r="S77" s="114"/>
    </row>
    <row r="78" spans="1:20" ht="13.5" customHeight="1">
      <c r="A78" s="75"/>
      <c r="B78" s="76"/>
      <c r="C78" s="33">
        <f>I77+1</f>
        <v>46047</v>
      </c>
      <c r="D78" s="35">
        <f t="shared" si="31"/>
        <v>46048</v>
      </c>
      <c r="E78" s="35">
        <f t="shared" si="31"/>
        <v>46049</v>
      </c>
      <c r="F78" s="35">
        <f t="shared" si="31"/>
        <v>46050</v>
      </c>
      <c r="G78" s="35">
        <f t="shared" si="31"/>
        <v>46051</v>
      </c>
      <c r="H78" s="35">
        <f t="shared" si="31"/>
        <v>46052</v>
      </c>
      <c r="I78" s="54">
        <f t="shared" si="31"/>
        <v>46053</v>
      </c>
      <c r="J78" s="100"/>
      <c r="K78" s="75"/>
      <c r="L78" s="115"/>
      <c r="M78" s="115"/>
      <c r="N78" s="115"/>
      <c r="O78" s="91"/>
      <c r="P78" s="90"/>
      <c r="Q78" s="91"/>
      <c r="R78" s="91"/>
      <c r="S78" s="114"/>
    </row>
    <row r="79" spans="1:20" ht="13.5" customHeight="1">
      <c r="A79" s="75"/>
      <c r="B79" s="76"/>
      <c r="C79" s="38">
        <f>I78+1</f>
        <v>46054</v>
      </c>
      <c r="D79" s="40">
        <f t="shared" si="31"/>
        <v>46055</v>
      </c>
      <c r="E79" s="40">
        <f t="shared" si="31"/>
        <v>46056</v>
      </c>
      <c r="F79" s="40">
        <f t="shared" si="31"/>
        <v>46057</v>
      </c>
      <c r="G79" s="40">
        <f t="shared" si="31"/>
        <v>46058</v>
      </c>
      <c r="H79" s="40">
        <f t="shared" si="31"/>
        <v>46059</v>
      </c>
      <c r="I79" s="48">
        <f t="shared" si="31"/>
        <v>46060</v>
      </c>
      <c r="J79" s="100"/>
      <c r="K79" s="75"/>
      <c r="L79" s="115"/>
      <c r="M79" s="115"/>
      <c r="N79" s="115"/>
      <c r="O79" s="91"/>
      <c r="P79" s="90"/>
      <c r="Q79" s="91"/>
      <c r="R79" s="91"/>
    </row>
    <row r="80" spans="1:20" ht="13.5" customHeight="1">
      <c r="C80" s="55"/>
      <c r="D80" s="56"/>
      <c r="E80" s="56"/>
      <c r="F80" s="56"/>
      <c r="G80" s="56"/>
      <c r="H80" s="56"/>
      <c r="I80" s="56"/>
      <c r="J80" s="99"/>
      <c r="K80" s="75"/>
      <c r="L80" s="115"/>
      <c r="M80" s="115"/>
      <c r="N80" s="75"/>
      <c r="O80" s="75"/>
      <c r="P80" s="75"/>
      <c r="Q80" s="75"/>
      <c r="R80" s="75"/>
    </row>
    <row r="81" spans="1:19" ht="13.5" customHeight="1">
      <c r="C81" s="57"/>
      <c r="D81" s="58"/>
      <c r="E81" s="58"/>
      <c r="F81" s="58"/>
      <c r="G81" s="58"/>
      <c r="H81" s="58"/>
      <c r="I81" s="58"/>
      <c r="J81" s="99"/>
      <c r="K81" s="75"/>
      <c r="L81" s="115"/>
      <c r="M81" s="115"/>
      <c r="N81" s="75"/>
      <c r="O81" s="75"/>
      <c r="P81" s="75"/>
      <c r="Q81" s="75"/>
      <c r="R81" s="75"/>
      <c r="S81" s="249" t="s">
        <v>12</v>
      </c>
    </row>
    <row r="82" spans="1:19" ht="13.5" customHeight="1">
      <c r="A82" s="7">
        <f>EDATE($A$9,9)</f>
        <v>46054</v>
      </c>
      <c r="B82" s="92"/>
      <c r="C82" s="59" t="s">
        <v>52</v>
      </c>
      <c r="D82" s="60" t="s">
        <v>0</v>
      </c>
      <c r="E82" s="60" t="s">
        <v>1</v>
      </c>
      <c r="F82" s="60" t="s">
        <v>2</v>
      </c>
      <c r="G82" s="60" t="s">
        <v>3</v>
      </c>
      <c r="H82" s="60" t="s">
        <v>4</v>
      </c>
      <c r="I82" s="61" t="s">
        <v>5</v>
      </c>
      <c r="J82" s="76"/>
      <c r="K82" s="75"/>
      <c r="L82" s="115"/>
      <c r="M82" s="115"/>
      <c r="N82" s="115"/>
      <c r="O82" s="91"/>
      <c r="P82" s="90"/>
      <c r="Q82" s="91"/>
      <c r="R82" s="91"/>
      <c r="S82" s="249"/>
    </row>
    <row r="83" spans="1:19" ht="13.5" customHeight="1">
      <c r="A83" s="75"/>
      <c r="B83" s="76"/>
      <c r="C83" s="18">
        <f t="shared" ref="C83:F83" si="32">IFERROR(IF(DAY(D83)=1,"",D83-1),"")</f>
        <v>46054</v>
      </c>
      <c r="D83" s="30">
        <f t="shared" si="32"/>
        <v>46055</v>
      </c>
      <c r="E83" s="30">
        <f t="shared" si="32"/>
        <v>46056</v>
      </c>
      <c r="F83" s="30">
        <f t="shared" si="32"/>
        <v>46057</v>
      </c>
      <c r="G83" s="30">
        <f>IFERROR(IF(DAY(H83)=1,"",H83-1),"")</f>
        <v>46058</v>
      </c>
      <c r="H83" s="30">
        <f>IFERROR(IF(DAY(I83)=1,"",I83-1),"")</f>
        <v>46059</v>
      </c>
      <c r="I83" s="32">
        <f>CEILING(A82,7)</f>
        <v>46060</v>
      </c>
      <c r="J83" s="76"/>
      <c r="K83" s="250" t="s">
        <v>106</v>
      </c>
      <c r="L83" s="250"/>
      <c r="M83" s="250"/>
      <c r="N83" s="250"/>
      <c r="O83" s="250"/>
      <c r="P83" s="250"/>
      <c r="Q83" s="250"/>
      <c r="R83" s="250"/>
      <c r="S83" s="75"/>
    </row>
    <row r="84" spans="1:19" ht="13.5" customHeight="1">
      <c r="A84" s="75"/>
      <c r="B84" s="76"/>
      <c r="C84" s="18">
        <f>I83+1</f>
        <v>46061</v>
      </c>
      <c r="D84" s="30">
        <f>C84+1</f>
        <v>46062</v>
      </c>
      <c r="E84" s="30">
        <f t="shared" ref="E84:I84" si="33">D84+1</f>
        <v>46063</v>
      </c>
      <c r="F84" s="30">
        <f t="shared" si="33"/>
        <v>46064</v>
      </c>
      <c r="G84" s="30">
        <f t="shared" si="33"/>
        <v>46065</v>
      </c>
      <c r="H84" s="30">
        <f t="shared" si="33"/>
        <v>46066</v>
      </c>
      <c r="I84" s="32">
        <f t="shared" si="33"/>
        <v>46067</v>
      </c>
      <c r="J84" s="99"/>
      <c r="K84" s="250"/>
      <c r="L84" s="250"/>
      <c r="M84" s="250"/>
      <c r="N84" s="250"/>
      <c r="O84" s="250"/>
      <c r="P84" s="250"/>
      <c r="Q84" s="250"/>
      <c r="R84" s="250"/>
      <c r="S84" s="114"/>
    </row>
    <row r="85" spans="1:19" ht="13.5" customHeight="1">
      <c r="A85" s="75"/>
      <c r="B85" s="76"/>
      <c r="C85" s="18">
        <f t="shared" ref="C85:C88" si="34">I84+1</f>
        <v>46068</v>
      </c>
      <c r="D85" s="30">
        <f t="shared" ref="D85:I88" si="35">C85+1</f>
        <v>46069</v>
      </c>
      <c r="E85" s="30">
        <f t="shared" si="35"/>
        <v>46070</v>
      </c>
      <c r="F85" s="30">
        <f t="shared" si="35"/>
        <v>46071</v>
      </c>
      <c r="G85" s="30">
        <f t="shared" si="35"/>
        <v>46072</v>
      </c>
      <c r="H85" s="30">
        <f t="shared" si="35"/>
        <v>46073</v>
      </c>
      <c r="I85" s="32">
        <f t="shared" si="35"/>
        <v>46074</v>
      </c>
      <c r="J85" s="99"/>
      <c r="K85" s="250"/>
      <c r="L85" s="250"/>
      <c r="M85" s="250"/>
      <c r="N85" s="250"/>
      <c r="O85" s="250"/>
      <c r="P85" s="250"/>
      <c r="Q85" s="250"/>
      <c r="R85" s="250"/>
      <c r="S85" s="114"/>
    </row>
    <row r="86" spans="1:19" ht="13.5" customHeight="1">
      <c r="A86" s="75"/>
      <c r="B86" s="76"/>
      <c r="C86" s="18">
        <f t="shared" si="34"/>
        <v>46075</v>
      </c>
      <c r="D86" s="30">
        <f t="shared" si="35"/>
        <v>46076</v>
      </c>
      <c r="E86" s="30">
        <f t="shared" si="35"/>
        <v>46077</v>
      </c>
      <c r="F86" s="30">
        <f t="shared" si="35"/>
        <v>46078</v>
      </c>
      <c r="G86" s="30">
        <f t="shared" si="35"/>
        <v>46079</v>
      </c>
      <c r="H86" s="30">
        <f t="shared" si="35"/>
        <v>46080</v>
      </c>
      <c r="I86" s="32">
        <f t="shared" si="35"/>
        <v>46081</v>
      </c>
      <c r="J86" s="76"/>
      <c r="K86" s="250"/>
      <c r="L86" s="250"/>
      <c r="M86" s="250"/>
      <c r="N86" s="250"/>
      <c r="O86" s="250"/>
      <c r="P86" s="250"/>
      <c r="Q86" s="250"/>
      <c r="R86" s="250"/>
      <c r="S86" s="149"/>
    </row>
    <row r="87" spans="1:19" ht="13.5" customHeight="1">
      <c r="A87" s="75"/>
      <c r="B87" s="76"/>
      <c r="C87" s="33">
        <f t="shared" si="34"/>
        <v>46082</v>
      </c>
      <c r="D87" s="35">
        <f t="shared" si="35"/>
        <v>46083</v>
      </c>
      <c r="E87" s="35">
        <f t="shared" si="35"/>
        <v>46084</v>
      </c>
      <c r="F87" s="35">
        <f t="shared" si="35"/>
        <v>46085</v>
      </c>
      <c r="G87" s="35">
        <f t="shared" si="35"/>
        <v>46086</v>
      </c>
      <c r="H87" s="35">
        <f t="shared" si="35"/>
        <v>46087</v>
      </c>
      <c r="I87" s="37">
        <f t="shared" si="35"/>
        <v>46088</v>
      </c>
      <c r="J87" s="76"/>
      <c r="K87" s="78"/>
      <c r="L87" s="78"/>
      <c r="M87" s="78"/>
      <c r="N87" s="78"/>
      <c r="O87" s="78"/>
      <c r="P87" s="78"/>
      <c r="Q87" s="78"/>
      <c r="R87" s="113"/>
      <c r="S87" s="1"/>
    </row>
    <row r="88" spans="1:19" ht="13.5" customHeight="1">
      <c r="A88" s="75"/>
      <c r="B88" s="76"/>
      <c r="C88" s="38">
        <f t="shared" si="34"/>
        <v>46089</v>
      </c>
      <c r="D88" s="40">
        <f t="shared" si="35"/>
        <v>46090</v>
      </c>
      <c r="E88" s="40">
        <f t="shared" si="35"/>
        <v>46091</v>
      </c>
      <c r="F88" s="40">
        <f t="shared" si="35"/>
        <v>46092</v>
      </c>
      <c r="G88" s="40">
        <f t="shared" si="35"/>
        <v>46093</v>
      </c>
      <c r="H88" s="40">
        <f t="shared" si="35"/>
        <v>46094</v>
      </c>
      <c r="I88" s="42">
        <f t="shared" si="35"/>
        <v>46095</v>
      </c>
      <c r="J88" s="76"/>
      <c r="K88" s="251" t="s">
        <v>86</v>
      </c>
      <c r="L88" s="251"/>
      <c r="M88" s="251"/>
      <c r="N88" s="251"/>
      <c r="O88" s="251"/>
      <c r="P88" s="251"/>
      <c r="Q88" s="251"/>
      <c r="R88" s="251"/>
      <c r="S88" s="1"/>
    </row>
    <row r="89" spans="1:19" ht="13.5" customHeight="1">
      <c r="J89" s="98"/>
      <c r="K89" s="251"/>
      <c r="L89" s="251"/>
      <c r="M89" s="251"/>
      <c r="N89" s="251"/>
      <c r="O89" s="251"/>
      <c r="P89" s="251"/>
      <c r="Q89" s="251"/>
      <c r="R89" s="251"/>
      <c r="S89" s="1"/>
    </row>
    <row r="90" spans="1:19" ht="13.5" customHeight="1">
      <c r="A90" s="7">
        <f>EDATE($A$9,10)</f>
        <v>46082</v>
      </c>
      <c r="B90" s="92"/>
      <c r="C90" s="43" t="s">
        <v>52</v>
      </c>
      <c r="D90" s="44" t="s">
        <v>0</v>
      </c>
      <c r="E90" s="44" t="s">
        <v>1</v>
      </c>
      <c r="F90" s="44" t="s">
        <v>2</v>
      </c>
      <c r="G90" s="44" t="s">
        <v>3</v>
      </c>
      <c r="H90" s="44" t="s">
        <v>4</v>
      </c>
      <c r="I90" s="45" t="s">
        <v>5</v>
      </c>
      <c r="J90" s="99"/>
      <c r="K90" s="110"/>
      <c r="L90" s="110"/>
      <c r="M90" s="110"/>
      <c r="N90" s="110"/>
      <c r="O90" s="110"/>
      <c r="P90" s="110"/>
      <c r="Q90" s="110"/>
      <c r="R90" s="182"/>
      <c r="S90" s="1"/>
    </row>
    <row r="91" spans="1:19" ht="13.5" customHeight="1">
      <c r="A91" s="96"/>
      <c r="B91" s="104"/>
      <c r="C91" s="18">
        <f t="shared" ref="C91:H91" si="36">IFERROR(IF(DAY(D91)=1,"",D91-1),"")</f>
        <v>46082</v>
      </c>
      <c r="D91" s="30">
        <f t="shared" si="36"/>
        <v>46083</v>
      </c>
      <c r="E91" s="30">
        <f t="shared" si="36"/>
        <v>46084</v>
      </c>
      <c r="F91" s="30">
        <f t="shared" si="36"/>
        <v>46085</v>
      </c>
      <c r="G91" s="30">
        <f t="shared" si="36"/>
        <v>46086</v>
      </c>
      <c r="H91" s="30">
        <f t="shared" si="36"/>
        <v>46087</v>
      </c>
      <c r="I91" s="32">
        <f>CEILING(A90,7)</f>
        <v>46088</v>
      </c>
      <c r="J91" s="100"/>
      <c r="K91" s="252" t="s">
        <v>21</v>
      </c>
      <c r="L91" s="252"/>
      <c r="M91" s="252"/>
      <c r="N91" s="252"/>
      <c r="O91" s="252"/>
      <c r="P91" s="252"/>
      <c r="Q91" s="252"/>
      <c r="R91" s="252"/>
      <c r="S91" s="1"/>
    </row>
    <row r="92" spans="1:19" ht="13.5" customHeight="1">
      <c r="A92" s="75"/>
      <c r="B92" s="76"/>
      <c r="C92" s="18">
        <f>I91+1</f>
        <v>46089</v>
      </c>
      <c r="D92" s="30">
        <f t="shared" ref="D92:I96" si="37">C92+1</f>
        <v>46090</v>
      </c>
      <c r="E92" s="30">
        <f t="shared" si="37"/>
        <v>46091</v>
      </c>
      <c r="F92" s="30">
        <f t="shared" si="37"/>
        <v>46092</v>
      </c>
      <c r="G92" s="30">
        <f t="shared" si="37"/>
        <v>46093</v>
      </c>
      <c r="H92" s="30">
        <f t="shared" si="37"/>
        <v>46094</v>
      </c>
      <c r="I92" s="32">
        <f t="shared" si="37"/>
        <v>46095</v>
      </c>
      <c r="J92" s="100"/>
      <c r="K92" s="150"/>
      <c r="L92" s="113"/>
      <c r="M92" s="113"/>
      <c r="N92" s="182"/>
      <c r="O92" s="182"/>
      <c r="P92" s="182"/>
      <c r="Q92" s="182"/>
      <c r="R92" s="182"/>
      <c r="S92" s="1"/>
    </row>
    <row r="93" spans="1:19" ht="13.5" customHeight="1">
      <c r="A93" s="75"/>
      <c r="B93" s="76"/>
      <c r="C93" s="18">
        <f>I92+1</f>
        <v>46096</v>
      </c>
      <c r="D93" s="30">
        <f t="shared" si="37"/>
        <v>46097</v>
      </c>
      <c r="E93" s="30">
        <f t="shared" si="37"/>
        <v>46098</v>
      </c>
      <c r="F93" s="30">
        <f t="shared" si="37"/>
        <v>46099</v>
      </c>
      <c r="G93" s="30">
        <f t="shared" si="37"/>
        <v>46100</v>
      </c>
      <c r="H93" s="30">
        <f t="shared" si="37"/>
        <v>46101</v>
      </c>
      <c r="I93" s="32">
        <f t="shared" si="37"/>
        <v>46102</v>
      </c>
      <c r="J93" s="100"/>
      <c r="K93" s="253" t="s">
        <v>87</v>
      </c>
      <c r="L93" s="253"/>
      <c r="M93" s="253"/>
      <c r="N93" s="253"/>
      <c r="O93" s="253"/>
      <c r="P93" s="253"/>
      <c r="Q93" s="253"/>
      <c r="R93" s="253"/>
      <c r="S93" s="1"/>
    </row>
    <row r="94" spans="1:19" ht="13.5" customHeight="1">
      <c r="A94" s="75"/>
      <c r="B94" s="76"/>
      <c r="C94" s="18">
        <f>I93+1</f>
        <v>46103</v>
      </c>
      <c r="D94" s="30">
        <f t="shared" si="37"/>
        <v>46104</v>
      </c>
      <c r="E94" s="30">
        <f t="shared" si="37"/>
        <v>46105</v>
      </c>
      <c r="F94" s="30">
        <f t="shared" si="37"/>
        <v>46106</v>
      </c>
      <c r="G94" s="30">
        <f t="shared" si="37"/>
        <v>46107</v>
      </c>
      <c r="H94" s="30">
        <f t="shared" si="37"/>
        <v>46108</v>
      </c>
      <c r="I94" s="32">
        <f t="shared" si="37"/>
        <v>46109</v>
      </c>
      <c r="J94" s="100"/>
      <c r="K94" s="253"/>
      <c r="L94" s="253"/>
      <c r="M94" s="253"/>
      <c r="N94" s="253"/>
      <c r="O94" s="253"/>
      <c r="P94" s="253"/>
      <c r="Q94" s="253"/>
      <c r="R94" s="253"/>
      <c r="S94" s="114"/>
    </row>
    <row r="95" spans="1:19" ht="13.5" customHeight="1">
      <c r="A95" s="75"/>
      <c r="B95" s="76"/>
      <c r="C95" s="18">
        <f>I94+1</f>
        <v>46110</v>
      </c>
      <c r="D95" s="30">
        <f t="shared" si="37"/>
        <v>46111</v>
      </c>
      <c r="E95" s="30">
        <f t="shared" si="37"/>
        <v>46112</v>
      </c>
      <c r="F95" s="30">
        <f t="shared" si="37"/>
        <v>46113</v>
      </c>
      <c r="G95" s="30">
        <f t="shared" si="37"/>
        <v>46114</v>
      </c>
      <c r="H95" s="30">
        <f t="shared" si="37"/>
        <v>46115</v>
      </c>
      <c r="I95" s="47">
        <f t="shared" si="37"/>
        <v>46116</v>
      </c>
      <c r="J95" s="99"/>
      <c r="K95" s="75"/>
      <c r="L95" s="183"/>
      <c r="M95" s="183"/>
      <c r="N95" s="183"/>
      <c r="O95" s="184"/>
      <c r="P95" s="184"/>
      <c r="Q95" s="184"/>
      <c r="R95" s="184"/>
      <c r="S95" s="114"/>
    </row>
    <row r="96" spans="1:19" ht="13.5" customHeight="1">
      <c r="A96" s="75"/>
      <c r="B96" s="76"/>
      <c r="C96" s="38">
        <f>I95+1</f>
        <v>46117</v>
      </c>
      <c r="D96" s="40">
        <f t="shared" si="37"/>
        <v>46118</v>
      </c>
      <c r="E96" s="40">
        <f t="shared" si="37"/>
        <v>46119</v>
      </c>
      <c r="F96" s="40">
        <f t="shared" si="37"/>
        <v>46120</v>
      </c>
      <c r="G96" s="40">
        <f t="shared" si="37"/>
        <v>46121</v>
      </c>
      <c r="H96" s="40">
        <f t="shared" si="37"/>
        <v>46122</v>
      </c>
      <c r="I96" s="48">
        <f t="shared" si="37"/>
        <v>46123</v>
      </c>
      <c r="J96" s="99"/>
      <c r="K96" s="75"/>
      <c r="L96" s="183"/>
      <c r="M96" s="183"/>
      <c r="N96" s="183"/>
      <c r="O96" s="184"/>
      <c r="P96" s="184"/>
      <c r="Q96" s="184"/>
      <c r="R96" s="184"/>
      <c r="S96" s="114"/>
    </row>
    <row r="97" spans="1:19" ht="13.5" customHeight="1">
      <c r="C97" s="62"/>
      <c r="J97" s="105"/>
      <c r="K97" s="254" t="s">
        <v>88</v>
      </c>
      <c r="L97" s="254"/>
      <c r="M97" s="254"/>
      <c r="N97" s="254"/>
      <c r="O97" s="254"/>
      <c r="P97" s="254"/>
      <c r="Q97" s="254"/>
      <c r="R97" s="254"/>
      <c r="S97" s="1"/>
    </row>
    <row r="98" spans="1:19" ht="13.5" customHeight="1">
      <c r="A98" s="7">
        <f>EDATE($A$9,11)</f>
        <v>46113</v>
      </c>
      <c r="B98" s="146"/>
      <c r="C98" s="43" t="s">
        <v>52</v>
      </c>
      <c r="D98" s="44" t="s">
        <v>0</v>
      </c>
      <c r="E98" s="44" t="s">
        <v>1</v>
      </c>
      <c r="F98" s="44" t="s">
        <v>2</v>
      </c>
      <c r="G98" s="44" t="s">
        <v>3</v>
      </c>
      <c r="H98" s="44" t="s">
        <v>4</v>
      </c>
      <c r="I98" s="45" t="s">
        <v>5</v>
      </c>
      <c r="J98" s="76"/>
      <c r="K98" s="254"/>
      <c r="L98" s="254"/>
      <c r="M98" s="254"/>
      <c r="N98" s="254"/>
      <c r="O98" s="254"/>
      <c r="P98" s="254"/>
      <c r="Q98" s="254"/>
      <c r="R98" s="254"/>
      <c r="S98" s="1"/>
    </row>
    <row r="99" spans="1:19" ht="13.5" customHeight="1">
      <c r="A99" s="75"/>
      <c r="B99" s="76"/>
      <c r="C99" s="18" t="str">
        <f t="shared" ref="C99:F99" si="38">IFERROR(IF(DAY(D99)=1,"",D99-1),"")</f>
        <v/>
      </c>
      <c r="D99" s="30" t="str">
        <f t="shared" si="38"/>
        <v/>
      </c>
      <c r="E99" s="30" t="str">
        <f t="shared" si="38"/>
        <v/>
      </c>
      <c r="F99" s="30">
        <f t="shared" si="38"/>
        <v>46113</v>
      </c>
      <c r="G99" s="30">
        <f>IFERROR(IF(DAY(H99)=1,"",H99-1),"")</f>
        <v>46114</v>
      </c>
      <c r="H99" s="30">
        <f>IFERROR(IF(DAY(I99)=1,"",I99-1),"")</f>
        <v>46115</v>
      </c>
      <c r="I99" s="32">
        <f>CEILING(A98,7)</f>
        <v>46116</v>
      </c>
      <c r="J99" s="98"/>
      <c r="K99" s="254"/>
      <c r="L99" s="254"/>
      <c r="M99" s="254"/>
      <c r="N99" s="254"/>
      <c r="O99" s="254"/>
      <c r="P99" s="254"/>
      <c r="Q99" s="254"/>
      <c r="R99" s="254"/>
      <c r="S99" s="1"/>
    </row>
    <row r="100" spans="1:19" ht="13.5" customHeight="1">
      <c r="A100" s="75"/>
      <c r="B100" s="76"/>
      <c r="C100" s="18">
        <f>I99+1</f>
        <v>46117</v>
      </c>
      <c r="D100" s="30">
        <f>C100+1</f>
        <v>46118</v>
      </c>
      <c r="E100" s="30">
        <f t="shared" ref="E100:I100" si="39">D100+1</f>
        <v>46119</v>
      </c>
      <c r="F100" s="30">
        <f t="shared" si="39"/>
        <v>46120</v>
      </c>
      <c r="G100" s="30">
        <f t="shared" si="39"/>
        <v>46121</v>
      </c>
      <c r="H100" s="30">
        <f t="shared" si="39"/>
        <v>46122</v>
      </c>
      <c r="I100" s="32">
        <f t="shared" si="39"/>
        <v>46123</v>
      </c>
      <c r="J100" s="99"/>
      <c r="K100" s="254"/>
      <c r="L100" s="254"/>
      <c r="M100" s="254"/>
      <c r="N100" s="254"/>
      <c r="O100" s="254"/>
      <c r="P100" s="254"/>
      <c r="Q100" s="254"/>
      <c r="R100" s="254"/>
      <c r="S100" s="1"/>
    </row>
    <row r="101" spans="1:19" ht="13.5" customHeight="1">
      <c r="A101" s="75"/>
      <c r="B101" s="76"/>
      <c r="C101" s="18">
        <f t="shared" ref="C101:C104" si="40">I100+1</f>
        <v>46124</v>
      </c>
      <c r="D101" s="30">
        <f t="shared" ref="D101:I104" si="41">C101+1</f>
        <v>46125</v>
      </c>
      <c r="E101" s="30">
        <f t="shared" si="41"/>
        <v>46126</v>
      </c>
      <c r="F101" s="30">
        <f t="shared" si="41"/>
        <v>46127</v>
      </c>
      <c r="G101" s="30">
        <f t="shared" si="41"/>
        <v>46128</v>
      </c>
      <c r="H101" s="30">
        <f t="shared" si="41"/>
        <v>46129</v>
      </c>
      <c r="I101" s="32">
        <f t="shared" si="41"/>
        <v>46130</v>
      </c>
      <c r="J101" s="99"/>
      <c r="K101" s="110"/>
      <c r="L101" s="110"/>
      <c r="M101" s="110"/>
      <c r="N101" s="110"/>
      <c r="O101" s="110"/>
      <c r="P101" s="110"/>
      <c r="Q101" s="110"/>
      <c r="R101" s="113"/>
      <c r="S101" s="1"/>
    </row>
    <row r="102" spans="1:19" ht="13.5" customHeight="1">
      <c r="A102" s="75"/>
      <c r="B102" s="76"/>
      <c r="C102" s="18">
        <f t="shared" si="40"/>
        <v>46131</v>
      </c>
      <c r="D102" s="30">
        <f t="shared" si="41"/>
        <v>46132</v>
      </c>
      <c r="E102" s="30">
        <f t="shared" si="41"/>
        <v>46133</v>
      </c>
      <c r="F102" s="30">
        <f t="shared" si="41"/>
        <v>46134</v>
      </c>
      <c r="G102" s="30">
        <f t="shared" si="41"/>
        <v>46135</v>
      </c>
      <c r="H102" s="30">
        <f t="shared" si="41"/>
        <v>46136</v>
      </c>
      <c r="I102" s="32">
        <f t="shared" si="41"/>
        <v>46137</v>
      </c>
      <c r="J102" s="100"/>
      <c r="K102" s="110" t="s">
        <v>89</v>
      </c>
      <c r="L102" s="110"/>
      <c r="M102" s="110"/>
      <c r="N102" s="110"/>
      <c r="O102" s="110"/>
      <c r="P102" s="110"/>
      <c r="Q102" s="110"/>
      <c r="R102" s="113"/>
      <c r="S102" s="2"/>
    </row>
    <row r="103" spans="1:19" ht="13.5" customHeight="1">
      <c r="A103" s="75"/>
      <c r="B103" s="76"/>
      <c r="C103" s="33">
        <f t="shared" si="40"/>
        <v>46138</v>
      </c>
      <c r="D103" s="35">
        <f t="shared" si="41"/>
        <v>46139</v>
      </c>
      <c r="E103" s="35">
        <f t="shared" si="41"/>
        <v>46140</v>
      </c>
      <c r="F103" s="35">
        <f t="shared" si="41"/>
        <v>46141</v>
      </c>
      <c r="G103" s="35">
        <f t="shared" si="41"/>
        <v>46142</v>
      </c>
      <c r="H103" s="35">
        <f t="shared" si="41"/>
        <v>46143</v>
      </c>
      <c r="I103" s="37">
        <f t="shared" si="41"/>
        <v>46144</v>
      </c>
      <c r="J103" s="100"/>
      <c r="K103" s="110"/>
      <c r="L103" s="110"/>
      <c r="M103" s="110"/>
      <c r="N103" s="110"/>
      <c r="O103" s="110"/>
      <c r="P103" s="110"/>
      <c r="Q103" s="110"/>
      <c r="R103" s="182"/>
      <c r="S103" s="2"/>
    </row>
    <row r="104" spans="1:19" ht="13.5" customHeight="1">
      <c r="A104" s="75"/>
      <c r="B104" s="76"/>
      <c r="C104" s="38">
        <f t="shared" si="40"/>
        <v>46145</v>
      </c>
      <c r="D104" s="40">
        <f t="shared" si="41"/>
        <v>46146</v>
      </c>
      <c r="E104" s="40">
        <f t="shared" si="41"/>
        <v>46147</v>
      </c>
      <c r="F104" s="40">
        <f t="shared" si="41"/>
        <v>46148</v>
      </c>
      <c r="G104" s="40">
        <f t="shared" si="41"/>
        <v>46149</v>
      </c>
      <c r="H104" s="40">
        <f t="shared" si="41"/>
        <v>46150</v>
      </c>
      <c r="I104" s="42">
        <f t="shared" si="41"/>
        <v>46151</v>
      </c>
      <c r="J104" s="100"/>
      <c r="K104" s="2"/>
      <c r="L104" s="110"/>
      <c r="M104" s="110"/>
      <c r="N104" s="2"/>
      <c r="O104" s="2"/>
      <c r="P104" s="2"/>
      <c r="Q104" s="2"/>
      <c r="R104" s="2"/>
      <c r="S104" s="2"/>
    </row>
    <row r="105" spans="1:19" ht="13.5" customHeight="1" thickBot="1">
      <c r="A105" s="75"/>
      <c r="B105" s="76"/>
      <c r="C105" s="9"/>
      <c r="D105" s="9"/>
      <c r="E105" s="9"/>
      <c r="F105" s="9"/>
      <c r="G105" s="9"/>
      <c r="H105" s="9"/>
      <c r="I105" s="9"/>
      <c r="J105" s="100"/>
      <c r="K105" s="151"/>
      <c r="L105" s="182" t="s">
        <v>22</v>
      </c>
      <c r="M105" s="2"/>
      <c r="N105" s="2"/>
      <c r="O105" s="2"/>
      <c r="P105" s="2"/>
      <c r="Q105" s="2"/>
      <c r="R105" s="2"/>
      <c r="S105" s="1"/>
    </row>
    <row r="106" spans="1:19" ht="18.75" customHeight="1" thickBot="1">
      <c r="A106" s="75"/>
      <c r="B106" s="76"/>
      <c r="C106" s="9"/>
      <c r="D106" s="9"/>
      <c r="E106" s="9"/>
      <c r="F106" s="9"/>
      <c r="G106" s="9"/>
      <c r="H106" s="9"/>
      <c r="I106" s="9"/>
      <c r="J106" s="100"/>
      <c r="K106" s="110"/>
      <c r="L106" s="152" t="s">
        <v>78</v>
      </c>
      <c r="M106" s="152"/>
      <c r="O106" s="246"/>
      <c r="P106" s="247"/>
      <c r="Q106" s="248"/>
      <c r="R106" s="2"/>
      <c r="S106" s="1"/>
    </row>
    <row r="107" spans="1:19" ht="13.5" customHeight="1">
      <c r="A107" s="75"/>
      <c r="B107" s="76"/>
      <c r="C107" s="9"/>
      <c r="D107" s="9"/>
      <c r="E107" s="9"/>
      <c r="F107" s="9"/>
      <c r="G107" s="9"/>
      <c r="H107" s="9"/>
      <c r="I107" s="9"/>
      <c r="J107" s="99"/>
      <c r="K107" s="110"/>
      <c r="L107" s="82" t="s">
        <v>99</v>
      </c>
      <c r="M107" s="1"/>
      <c r="N107" s="116"/>
      <c r="O107" s="153"/>
      <c r="P107" s="153"/>
      <c r="Q107" s="153"/>
      <c r="R107" s="2"/>
      <c r="S107" s="1"/>
    </row>
    <row r="108" spans="1:19" ht="13.5" customHeight="1">
      <c r="A108" s="75"/>
      <c r="B108" s="76"/>
      <c r="C108" s="9"/>
      <c r="D108" s="9"/>
      <c r="E108" s="9"/>
      <c r="F108" s="9"/>
      <c r="G108" s="9"/>
      <c r="H108" s="9"/>
      <c r="I108" s="9"/>
      <c r="J108" s="76"/>
      <c r="K108" s="150"/>
      <c r="L108" s="115"/>
      <c r="M108" s="115"/>
      <c r="N108" s="115"/>
      <c r="O108" s="91"/>
      <c r="P108" s="90"/>
      <c r="Q108" s="91"/>
      <c r="R108" s="148"/>
      <c r="S108" s="114"/>
    </row>
    <row r="109" spans="1:19" ht="13.5" customHeight="1">
      <c r="A109" s="75"/>
      <c r="B109" s="76"/>
      <c r="C109" s="9"/>
      <c r="D109" s="9"/>
      <c r="E109" s="9"/>
      <c r="F109" s="9"/>
      <c r="G109" s="9"/>
      <c r="H109" s="9"/>
      <c r="I109" s="9"/>
      <c r="J109" s="76"/>
      <c r="K109" s="150"/>
      <c r="L109" s="185" t="s">
        <v>23</v>
      </c>
      <c r="M109" s="165"/>
      <c r="N109" s="115"/>
      <c r="O109" s="91"/>
      <c r="P109" s="90"/>
      <c r="Q109" s="91"/>
      <c r="R109" s="91"/>
      <c r="S109" s="114"/>
    </row>
    <row r="110" spans="1:19" ht="13.5" customHeight="1">
      <c r="A110" s="75"/>
      <c r="B110" s="76"/>
      <c r="C110" s="9"/>
      <c r="D110" s="9"/>
      <c r="E110" s="9"/>
      <c r="F110" s="9"/>
      <c r="G110" s="9"/>
      <c r="H110" s="9"/>
      <c r="I110" s="9"/>
      <c r="J110" s="76"/>
      <c r="K110" s="75"/>
      <c r="L110" s="183"/>
      <c r="M110" s="115"/>
      <c r="N110" s="115"/>
      <c r="O110" s="91"/>
      <c r="P110" s="90"/>
      <c r="Q110" s="91"/>
      <c r="R110" s="91"/>
      <c r="S110" s="114"/>
    </row>
    <row r="111" spans="1:19" ht="13.5" customHeight="1">
      <c r="A111" s="75"/>
      <c r="B111" s="76"/>
      <c r="C111" s="9"/>
      <c r="D111" s="9"/>
      <c r="E111" s="9"/>
      <c r="F111" s="9"/>
      <c r="G111" s="9"/>
      <c r="H111" s="9"/>
      <c r="I111" s="9"/>
      <c r="J111" s="76"/>
      <c r="K111" s="155" t="s">
        <v>37</v>
      </c>
      <c r="L111" s="186"/>
      <c r="N111" s="115"/>
      <c r="O111" s="91"/>
      <c r="P111" s="90"/>
      <c r="Q111" s="91"/>
      <c r="R111" s="91"/>
      <c r="S111" s="114"/>
    </row>
    <row r="112" spans="1:19" ht="13.5" customHeight="1">
      <c r="A112" s="75"/>
      <c r="B112" s="76"/>
      <c r="C112" s="9"/>
      <c r="D112" s="9"/>
      <c r="E112" s="9"/>
      <c r="F112" s="9"/>
      <c r="G112" s="9"/>
      <c r="H112" s="9"/>
      <c r="I112" s="9"/>
      <c r="J112" s="76"/>
      <c r="K112" s="75"/>
      <c r="L112" s="183"/>
      <c r="M112" s="115"/>
      <c r="N112" s="115"/>
      <c r="O112" s="91"/>
      <c r="P112" s="90"/>
      <c r="Q112" s="91"/>
      <c r="R112" s="91"/>
      <c r="S112" s="114"/>
    </row>
    <row r="113" spans="1:19" ht="13.5" customHeight="1">
      <c r="A113" s="75"/>
      <c r="B113" s="76"/>
      <c r="C113" s="9"/>
      <c r="D113" s="9"/>
      <c r="E113" s="9"/>
      <c r="F113" s="9"/>
      <c r="G113" s="9"/>
      <c r="H113" s="9"/>
      <c r="I113" s="9"/>
      <c r="J113" s="76"/>
      <c r="K113" s="75"/>
      <c r="L113" s="155" t="s">
        <v>38</v>
      </c>
      <c r="M113" s="154"/>
      <c r="N113" s="115"/>
      <c r="O113" s="91"/>
      <c r="P113" s="90"/>
      <c r="Q113" s="91"/>
      <c r="R113" s="91"/>
      <c r="S113" s="114"/>
    </row>
    <row r="114" spans="1:19" ht="13.5" customHeight="1">
      <c r="A114" s="75"/>
      <c r="B114" s="76"/>
      <c r="C114" s="9"/>
      <c r="D114" s="9"/>
      <c r="E114" s="9"/>
      <c r="F114" s="9"/>
      <c r="G114" s="9"/>
      <c r="H114" s="9"/>
      <c r="I114" s="9"/>
      <c r="J114" s="76"/>
      <c r="K114" s="75"/>
      <c r="L114" s="155"/>
      <c r="M114" s="154"/>
      <c r="N114" s="115"/>
      <c r="O114" s="91"/>
      <c r="P114" s="90"/>
      <c r="Q114" s="91"/>
      <c r="R114" s="91"/>
      <c r="S114" s="114"/>
    </row>
    <row r="115" spans="1:19" ht="13.5" customHeight="1">
      <c r="A115" s="75"/>
      <c r="B115" s="76"/>
      <c r="C115" s="9"/>
      <c r="D115" s="9"/>
      <c r="E115" s="9"/>
      <c r="F115" s="9"/>
      <c r="G115" s="9"/>
      <c r="H115" s="9"/>
      <c r="I115" s="9"/>
      <c r="J115" s="76"/>
      <c r="K115" s="75"/>
      <c r="L115" s="187" t="s">
        <v>40</v>
      </c>
      <c r="M115" s="156"/>
      <c r="N115" s="115"/>
      <c r="O115" s="91"/>
      <c r="P115" s="90"/>
      <c r="Q115" s="91"/>
      <c r="R115" s="91"/>
      <c r="S115" s="114"/>
    </row>
    <row r="116" spans="1:19" ht="13.5" customHeight="1">
      <c r="A116" s="75"/>
      <c r="B116" s="76"/>
      <c r="C116" s="9"/>
      <c r="D116" s="9"/>
      <c r="E116" s="9"/>
      <c r="F116" s="9"/>
      <c r="G116" s="9"/>
      <c r="H116" s="9"/>
      <c r="I116" s="9"/>
      <c r="J116" s="76"/>
      <c r="K116" s="75"/>
      <c r="L116" s="187" t="s">
        <v>41</v>
      </c>
      <c r="M116" s="156"/>
      <c r="N116" s="115"/>
      <c r="O116" s="91"/>
      <c r="P116" s="90"/>
      <c r="Q116" s="91"/>
      <c r="R116" s="91"/>
      <c r="S116" s="114"/>
    </row>
    <row r="117" spans="1:19" ht="13.5" customHeight="1">
      <c r="A117" s="75"/>
      <c r="B117" s="76"/>
      <c r="C117" s="9"/>
      <c r="D117" s="9"/>
      <c r="E117" s="9"/>
      <c r="F117" s="9"/>
      <c r="G117" s="9"/>
      <c r="H117" s="9"/>
      <c r="I117" s="9"/>
      <c r="J117" s="76"/>
      <c r="K117" s="75"/>
      <c r="L117" s="187" t="s">
        <v>42</v>
      </c>
      <c r="M117" s="156"/>
      <c r="N117" s="115"/>
      <c r="O117" s="91"/>
      <c r="P117" s="90"/>
      <c r="Q117" s="91"/>
      <c r="R117" s="91"/>
      <c r="S117" s="114"/>
    </row>
    <row r="118" spans="1:19" ht="13.5" customHeight="1">
      <c r="L118" s="186"/>
    </row>
    <row r="119" spans="1:19" ht="13.5" customHeight="1">
      <c r="L119" s="187" t="s">
        <v>44</v>
      </c>
      <c r="M119" s="156"/>
    </row>
    <row r="120" spans="1:19" ht="13.5" customHeight="1">
      <c r="L120" s="187" t="s">
        <v>43</v>
      </c>
      <c r="M120" s="156"/>
    </row>
    <row r="121" spans="1:19" ht="13.5" customHeight="1">
      <c r="L121" s="186"/>
    </row>
    <row r="122" spans="1:19" ht="13.5" customHeight="1">
      <c r="L122" s="155" t="s">
        <v>39</v>
      </c>
      <c r="M122" s="154"/>
    </row>
    <row r="123" spans="1:19" ht="13.5" customHeight="1">
      <c r="L123" s="155" t="s">
        <v>100</v>
      </c>
      <c r="M123" s="154"/>
    </row>
    <row r="124" spans="1:19">
      <c r="L124" s="156"/>
      <c r="M124" s="156"/>
    </row>
    <row r="126" spans="1:19" hidden="1">
      <c r="B126" s="107" t="s">
        <v>80</v>
      </c>
    </row>
    <row r="127" spans="1:19" hidden="1">
      <c r="B127" s="107" t="s">
        <v>81</v>
      </c>
    </row>
  </sheetData>
  <sheetProtection password="CBBD" sheet="1" selectLockedCells="1"/>
  <mergeCells count="32">
    <mergeCell ref="O106:Q106"/>
    <mergeCell ref="S81:S82"/>
    <mergeCell ref="K83:R86"/>
    <mergeCell ref="K88:R89"/>
    <mergeCell ref="K91:R91"/>
    <mergeCell ref="K93:R94"/>
    <mergeCell ref="K97:R100"/>
    <mergeCell ref="O61:R66"/>
    <mergeCell ref="L69:L70"/>
    <mergeCell ref="M69:M70"/>
    <mergeCell ref="S70:S71"/>
    <mergeCell ref="L73:L74"/>
    <mergeCell ref="M73:M74"/>
    <mergeCell ref="O49:R50"/>
    <mergeCell ref="L52:L53"/>
    <mergeCell ref="M52:M53"/>
    <mergeCell ref="O54:R57"/>
    <mergeCell ref="L59:L60"/>
    <mergeCell ref="M59:M60"/>
    <mergeCell ref="L46:L47"/>
    <mergeCell ref="M46:M47"/>
    <mergeCell ref="Q1:S1"/>
    <mergeCell ref="A2:S2"/>
    <mergeCell ref="N3:O3"/>
    <mergeCell ref="P3:S3"/>
    <mergeCell ref="N4:O4"/>
    <mergeCell ref="P4:S4"/>
    <mergeCell ref="N5:O5"/>
    <mergeCell ref="R8:S8"/>
    <mergeCell ref="L33:L34"/>
    <mergeCell ref="M33:M34"/>
    <mergeCell ref="O41:R44"/>
  </mergeCells>
  <phoneticPr fontId="1"/>
  <conditionalFormatting sqref="C10:I15">
    <cfRule type="expression" dxfId="42" priority="19">
      <formula>MONTH(C10)&lt;&gt;MONTH($A$9)</formula>
    </cfRule>
  </conditionalFormatting>
  <conditionalFormatting sqref="C10:C15">
    <cfRule type="expression" dxfId="41" priority="45">
      <formula>MONTH(C10)=MONTH($A$9)</formula>
    </cfRule>
  </conditionalFormatting>
  <conditionalFormatting sqref="I10:I15">
    <cfRule type="expression" dxfId="40" priority="44">
      <formula>MONTH(I10)=MONTH($A$9)</formula>
    </cfRule>
  </conditionalFormatting>
  <conditionalFormatting sqref="C18:I23">
    <cfRule type="expression" dxfId="39" priority="18">
      <formula>MONTH(C18)&lt;&gt;MONTH($A$17)</formula>
    </cfRule>
  </conditionalFormatting>
  <conditionalFormatting sqref="C18:C23">
    <cfRule type="expression" dxfId="38" priority="42">
      <formula>MONTH(C18)=MONTH($A$17)</formula>
    </cfRule>
  </conditionalFormatting>
  <conditionalFormatting sqref="I18:I23">
    <cfRule type="expression" dxfId="37" priority="41">
      <formula>MONTH(I18)=MONTH($A$17)</formula>
    </cfRule>
  </conditionalFormatting>
  <conditionalFormatting sqref="C26:I31">
    <cfRule type="expression" dxfId="36" priority="17">
      <formula>MONTH(C26)&lt;&gt;MONTH($A$25)</formula>
    </cfRule>
  </conditionalFormatting>
  <conditionalFormatting sqref="C26:C31">
    <cfRule type="expression" dxfId="35" priority="38">
      <formula>MONTH(C26)=MONTH($A$25)</formula>
    </cfRule>
  </conditionalFormatting>
  <conditionalFormatting sqref="I26:I31">
    <cfRule type="expression" dxfId="34" priority="40">
      <formula>MONTH(I26)=MONTH($A$25)</formula>
    </cfRule>
  </conditionalFormatting>
  <conditionalFormatting sqref="C34:I39">
    <cfRule type="expression" dxfId="33" priority="16">
      <formula>MONTH(C34)&lt;&gt;MONTH($A$33)</formula>
    </cfRule>
  </conditionalFormatting>
  <conditionalFormatting sqref="C34:C39">
    <cfRule type="expression" dxfId="32" priority="39">
      <formula>MONTH(C34)=MONTH($A$33)</formula>
    </cfRule>
  </conditionalFormatting>
  <conditionalFormatting sqref="I34:I39">
    <cfRule type="expression" dxfId="31" priority="37">
      <formula>MONTH(I34)=MONTH($A$33)</formula>
    </cfRule>
  </conditionalFormatting>
  <conditionalFormatting sqref="C42:I47">
    <cfRule type="expression" dxfId="30" priority="15">
      <formula>MONTH(C42)&lt;&gt;MONTH($A$41)</formula>
    </cfRule>
  </conditionalFormatting>
  <conditionalFormatting sqref="C42:C47">
    <cfRule type="expression" dxfId="29" priority="36">
      <formula>MONTH(C42)=MONTH($A$41)</formula>
    </cfRule>
  </conditionalFormatting>
  <conditionalFormatting sqref="I42:I47">
    <cfRule type="expression" dxfId="28" priority="35">
      <formula>MONTH(I42)=MONTH($A$41)</formula>
    </cfRule>
  </conditionalFormatting>
  <conditionalFormatting sqref="C50:I55">
    <cfRule type="expression" dxfId="27" priority="14">
      <formula>MONTH(C50)&lt;&gt;MONTH($A$49)</formula>
    </cfRule>
  </conditionalFormatting>
  <conditionalFormatting sqref="C50:C55">
    <cfRule type="expression" dxfId="26" priority="34">
      <formula>MONTH(C50)=MONTH($A$49)</formula>
    </cfRule>
  </conditionalFormatting>
  <conditionalFormatting sqref="I50:I55">
    <cfRule type="expression" dxfId="25" priority="33">
      <formula>MONTH(I50)=MONTH($A$49)</formula>
    </cfRule>
  </conditionalFormatting>
  <conditionalFormatting sqref="C58:I63">
    <cfRule type="expression" dxfId="24" priority="13">
      <formula>MONTH(C58)&lt;&gt;MONTH($A$57)</formula>
    </cfRule>
  </conditionalFormatting>
  <conditionalFormatting sqref="C58:C63">
    <cfRule type="expression" dxfId="23" priority="32">
      <formula>MONTH(C58)=MONTH($A$57)</formula>
    </cfRule>
  </conditionalFormatting>
  <conditionalFormatting sqref="I58:I63">
    <cfRule type="expression" dxfId="22" priority="31">
      <formula>MONTH(I58)=MONTH($A$57)</formula>
    </cfRule>
  </conditionalFormatting>
  <conditionalFormatting sqref="C66:I71">
    <cfRule type="expression" dxfId="21" priority="12">
      <formula>MONTH(C66)&lt;&gt;MONTH($A$65)</formula>
    </cfRule>
  </conditionalFormatting>
  <conditionalFormatting sqref="C66:C71">
    <cfRule type="expression" dxfId="20" priority="30">
      <formula>MONTH(C66)=MONTH($A$65)</formula>
    </cfRule>
  </conditionalFormatting>
  <conditionalFormatting sqref="I66:I71">
    <cfRule type="expression" dxfId="19" priority="29">
      <formula>MONTH(I66)=MONTH($A$65)</formula>
    </cfRule>
  </conditionalFormatting>
  <conditionalFormatting sqref="C74:I79">
    <cfRule type="expression" dxfId="18" priority="11">
      <formula>MONTH(C74)&lt;&gt;MONTH($A$73)</formula>
    </cfRule>
  </conditionalFormatting>
  <conditionalFormatting sqref="C74:C79">
    <cfRule type="expression" dxfId="17" priority="28">
      <formula>MONTH(C74)=MONTH($A$73)</formula>
    </cfRule>
  </conditionalFormatting>
  <conditionalFormatting sqref="I74:I79">
    <cfRule type="expression" dxfId="16" priority="27">
      <formula>MONTH(I74)=MONTH($A$73)</formula>
    </cfRule>
  </conditionalFormatting>
  <conditionalFormatting sqref="C83:I88">
    <cfRule type="expression" dxfId="15" priority="10">
      <formula>MONTH(C83)&lt;&gt;MONTH($A$82)</formula>
    </cfRule>
  </conditionalFormatting>
  <conditionalFormatting sqref="C83:C88">
    <cfRule type="expression" dxfId="14" priority="26">
      <formula>MONTH(C83)=MONTH($A$82)</formula>
    </cfRule>
  </conditionalFormatting>
  <conditionalFormatting sqref="I83:I88">
    <cfRule type="expression" dxfId="13" priority="25">
      <formula>MONTH(I83)=MONTH($A$82)</formula>
    </cfRule>
  </conditionalFormatting>
  <conditionalFormatting sqref="C91:I96">
    <cfRule type="expression" dxfId="12" priority="9">
      <formula>MONTH(C91)&lt;&gt;MONTH($A$90)</formula>
    </cfRule>
  </conditionalFormatting>
  <conditionalFormatting sqref="C91:C96">
    <cfRule type="expression" dxfId="11" priority="24">
      <formula>MONTH(C91)=MONTH($A$90)</formula>
    </cfRule>
  </conditionalFormatting>
  <conditionalFormatting sqref="I91:I96">
    <cfRule type="expression" dxfId="10" priority="23">
      <formula>MONTH(I91)=MONTH($A$90)</formula>
    </cfRule>
  </conditionalFormatting>
  <conditionalFormatting sqref="C99:I104">
    <cfRule type="expression" dxfId="9" priority="8">
      <formula>MONTH(C99)&lt;&gt;MONTH($A$98)</formula>
    </cfRule>
  </conditionalFormatting>
  <conditionalFormatting sqref="C99:C104">
    <cfRule type="expression" dxfId="8" priority="22">
      <formula>MONTH(C99)=MONTH($A$98)</formula>
    </cfRule>
  </conditionalFormatting>
  <conditionalFormatting sqref="I99:I104">
    <cfRule type="expression" dxfId="7" priority="21">
      <formula>MONTH(I99)=MONTH($A$98)</formula>
    </cfRule>
  </conditionalFormatting>
  <conditionalFormatting sqref="L33:L34 L46:L47 L52:L53 L59:L60 L69:L70 L73:L74">
    <cfRule type="expression" dxfId="6" priority="7">
      <formula>$L33=""</formula>
    </cfRule>
  </conditionalFormatting>
  <conditionalFormatting sqref="M35 M48 M54 M61 M71">
    <cfRule type="expression" dxfId="5" priority="6">
      <formula>$M35="NG"</formula>
    </cfRule>
  </conditionalFormatting>
  <conditionalFormatting sqref="P3:S4">
    <cfRule type="containsBlanks" dxfId="4" priority="5">
      <formula>LEN(TRIM(P3))=0</formula>
    </cfRule>
  </conditionalFormatting>
  <conditionalFormatting sqref="P5 R5">
    <cfRule type="expression" dxfId="3" priority="2">
      <formula>AND($P$5="",$R$5="")</formula>
    </cfRule>
  </conditionalFormatting>
  <conditionalFormatting sqref="O106:Q106">
    <cfRule type="containsBlanks" dxfId="2" priority="1">
      <formula>LEN(TRIM(O106))=0</formula>
    </cfRule>
  </conditionalFormatting>
  <dataValidations count="2">
    <dataValidation type="list" allowBlank="1" showInputMessage="1" showErrorMessage="1" sqref="P5:P6 R5:R6">
      <formula1>"〇"</formula1>
    </dataValidation>
    <dataValidation type="list" allowBlank="1" showInputMessage="1" showErrorMessage="1" sqref="U10">
      <formula1>$B$126:$B$127</formula1>
    </dataValidation>
  </dataValidations>
  <printOptions horizontalCentered="1"/>
  <pageMargins left="0.11811023622047245" right="3.937007874015748E-2" top="0.39370078740157483" bottom="0.31496062992125984" header="0.31496062992125984" footer="0.19685039370078741"/>
  <pageSetup paperSize="9" scale="74" fitToHeight="0" orientation="portrait" horizontalDpi="300" verticalDpi="300" r:id="rId1"/>
  <rowBreaks count="1" manualBreakCount="1">
    <brk id="80"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18</xdr:col>
                    <xdr:colOff>190500</xdr:colOff>
                    <xdr:row>9</xdr:row>
                    <xdr:rowOff>95250</xdr:rowOff>
                  </from>
                  <to>
                    <xdr:col>18</xdr:col>
                    <xdr:colOff>647700</xdr:colOff>
                    <xdr:row>11</xdr:row>
                    <xdr:rowOff>66675</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18</xdr:col>
                    <xdr:colOff>190500</xdr:colOff>
                    <xdr:row>83</xdr:row>
                    <xdr:rowOff>47625</xdr:rowOff>
                  </from>
                  <to>
                    <xdr:col>18</xdr:col>
                    <xdr:colOff>495300</xdr:colOff>
                    <xdr:row>84</xdr:row>
                    <xdr:rowOff>123825</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18</xdr:col>
                    <xdr:colOff>190500</xdr:colOff>
                    <xdr:row>87</xdr:row>
                    <xdr:rowOff>47625</xdr:rowOff>
                  </from>
                  <to>
                    <xdr:col>18</xdr:col>
                    <xdr:colOff>495300</xdr:colOff>
                    <xdr:row>88</xdr:row>
                    <xdr:rowOff>123825</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18</xdr:col>
                    <xdr:colOff>190500</xdr:colOff>
                    <xdr:row>89</xdr:row>
                    <xdr:rowOff>133350</xdr:rowOff>
                  </from>
                  <to>
                    <xdr:col>18</xdr:col>
                    <xdr:colOff>495300</xdr:colOff>
                    <xdr:row>91</xdr:row>
                    <xdr:rowOff>38100</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18</xdr:col>
                    <xdr:colOff>190500</xdr:colOff>
                    <xdr:row>91</xdr:row>
                    <xdr:rowOff>161925</xdr:rowOff>
                  </from>
                  <to>
                    <xdr:col>18</xdr:col>
                    <xdr:colOff>495300</xdr:colOff>
                    <xdr:row>93</xdr:row>
                    <xdr:rowOff>66675</xdr:rowOff>
                  </to>
                </anchor>
              </controlPr>
            </control>
          </mc:Choice>
        </mc:AlternateContent>
        <mc:AlternateContent xmlns:mc="http://schemas.openxmlformats.org/markup-compatibility/2006">
          <mc:Choice Requires="x14">
            <control shapeId="58374" r:id="rId9" name="Check Box 6">
              <controlPr defaultSize="0" autoFill="0" autoLine="0" autoPict="0">
                <anchor moveWithCells="1">
                  <from>
                    <xdr:col>18</xdr:col>
                    <xdr:colOff>190500</xdr:colOff>
                    <xdr:row>97</xdr:row>
                    <xdr:rowOff>19050</xdr:rowOff>
                  </from>
                  <to>
                    <xdr:col>18</xdr:col>
                    <xdr:colOff>495300</xdr:colOff>
                    <xdr:row>98</xdr:row>
                    <xdr:rowOff>95250</xdr:rowOff>
                  </to>
                </anchor>
              </controlPr>
            </control>
          </mc:Choice>
        </mc:AlternateContent>
        <mc:AlternateContent xmlns:mc="http://schemas.openxmlformats.org/markup-compatibility/2006">
          <mc:Choice Requires="x14">
            <control shapeId="58375" r:id="rId10" name="Check Box 7">
              <controlPr defaultSize="0" autoFill="0" autoLine="0" autoPict="0">
                <anchor moveWithCells="1">
                  <from>
                    <xdr:col>10</xdr:col>
                    <xdr:colOff>123825</xdr:colOff>
                    <xdr:row>103</xdr:row>
                    <xdr:rowOff>142875</xdr:rowOff>
                  </from>
                  <to>
                    <xdr:col>11</xdr:col>
                    <xdr:colOff>257175</xdr:colOff>
                    <xdr:row>105</xdr:row>
                    <xdr:rowOff>47625</xdr:rowOff>
                  </to>
                </anchor>
              </controlPr>
            </control>
          </mc:Choice>
        </mc:AlternateContent>
        <mc:AlternateContent xmlns:mc="http://schemas.openxmlformats.org/markup-compatibility/2006">
          <mc:Choice Requires="x14">
            <control shapeId="58376" r:id="rId11" name="Check Box 8">
              <controlPr defaultSize="0" autoFill="0" autoLine="0" autoPict="0">
                <anchor moveWithCells="1">
                  <from>
                    <xdr:col>10</xdr:col>
                    <xdr:colOff>123825</xdr:colOff>
                    <xdr:row>107</xdr:row>
                    <xdr:rowOff>142875</xdr:rowOff>
                  </from>
                  <to>
                    <xdr:col>11</xdr:col>
                    <xdr:colOff>257175</xdr:colOff>
                    <xdr:row>109</xdr:row>
                    <xdr:rowOff>47625</xdr:rowOff>
                  </to>
                </anchor>
              </controlPr>
            </control>
          </mc:Choice>
        </mc:AlternateContent>
        <mc:AlternateContent xmlns:mc="http://schemas.openxmlformats.org/markup-compatibility/2006">
          <mc:Choice Requires="x14">
            <control shapeId="58377" r:id="rId12" name="Check Box 9">
              <controlPr defaultSize="0" autoFill="0" autoLine="0" autoPict="0">
                <anchor moveWithCells="1">
                  <from>
                    <xdr:col>18</xdr:col>
                    <xdr:colOff>190500</xdr:colOff>
                    <xdr:row>21</xdr:row>
                    <xdr:rowOff>19050</xdr:rowOff>
                  </from>
                  <to>
                    <xdr:col>18</xdr:col>
                    <xdr:colOff>647700</xdr:colOff>
                    <xdr:row>22</xdr:row>
                    <xdr:rowOff>152400</xdr:rowOff>
                  </to>
                </anchor>
              </controlPr>
            </control>
          </mc:Choice>
        </mc:AlternateContent>
        <mc:AlternateContent xmlns:mc="http://schemas.openxmlformats.org/markup-compatibility/2006">
          <mc:Choice Requires="x14">
            <control shapeId="58378" r:id="rId13" name="Check Box 10">
              <controlPr defaultSize="0" autoFill="0" autoLine="0" autoPict="0">
                <anchor moveWithCells="1">
                  <from>
                    <xdr:col>18</xdr:col>
                    <xdr:colOff>190500</xdr:colOff>
                    <xdr:row>33</xdr:row>
                    <xdr:rowOff>123825</xdr:rowOff>
                  </from>
                  <to>
                    <xdr:col>18</xdr:col>
                    <xdr:colOff>495300</xdr:colOff>
                    <xdr:row>35</xdr:row>
                    <xdr:rowOff>38100</xdr:rowOff>
                  </to>
                </anchor>
              </controlPr>
            </control>
          </mc:Choice>
        </mc:AlternateContent>
        <mc:AlternateContent xmlns:mc="http://schemas.openxmlformats.org/markup-compatibility/2006">
          <mc:Choice Requires="x14">
            <control shapeId="58379" r:id="rId14" name="Check Box 11">
              <controlPr defaultSize="0" autoFill="0" autoLine="0" autoPict="0">
                <anchor moveWithCells="1">
                  <from>
                    <xdr:col>18</xdr:col>
                    <xdr:colOff>190500</xdr:colOff>
                    <xdr:row>41</xdr:row>
                    <xdr:rowOff>47625</xdr:rowOff>
                  </from>
                  <to>
                    <xdr:col>18</xdr:col>
                    <xdr:colOff>495300</xdr:colOff>
                    <xdr:row>42</xdr:row>
                    <xdr:rowOff>123825</xdr:rowOff>
                  </to>
                </anchor>
              </controlPr>
            </control>
          </mc:Choice>
        </mc:AlternateContent>
        <mc:AlternateContent xmlns:mc="http://schemas.openxmlformats.org/markup-compatibility/2006">
          <mc:Choice Requires="x14">
            <control shapeId="58380" r:id="rId15" name="Check Box 12">
              <controlPr defaultSize="0" autoFill="0" autoLine="0" autoPict="0">
                <anchor moveWithCells="1">
                  <from>
                    <xdr:col>18</xdr:col>
                    <xdr:colOff>190500</xdr:colOff>
                    <xdr:row>48</xdr:row>
                    <xdr:rowOff>0</xdr:rowOff>
                  </from>
                  <to>
                    <xdr:col>18</xdr:col>
                    <xdr:colOff>495300</xdr:colOff>
                    <xdr:row>49</xdr:row>
                    <xdr:rowOff>76200</xdr:rowOff>
                  </to>
                </anchor>
              </controlPr>
            </control>
          </mc:Choice>
        </mc:AlternateContent>
        <mc:AlternateContent xmlns:mc="http://schemas.openxmlformats.org/markup-compatibility/2006">
          <mc:Choice Requires="x14">
            <control shapeId="58381" r:id="rId16" name="Check Box 13">
              <controlPr defaultSize="0" autoFill="0" autoLine="0" autoPict="0">
                <anchor moveWithCells="1">
                  <from>
                    <xdr:col>18</xdr:col>
                    <xdr:colOff>190500</xdr:colOff>
                    <xdr:row>53</xdr:row>
                    <xdr:rowOff>142875</xdr:rowOff>
                  </from>
                  <to>
                    <xdr:col>18</xdr:col>
                    <xdr:colOff>495300</xdr:colOff>
                    <xdr:row>55</xdr:row>
                    <xdr:rowOff>47625</xdr:rowOff>
                  </to>
                </anchor>
              </controlPr>
            </control>
          </mc:Choice>
        </mc:AlternateContent>
        <mc:AlternateContent xmlns:mc="http://schemas.openxmlformats.org/markup-compatibility/2006">
          <mc:Choice Requires="x14">
            <control shapeId="58382" r:id="rId17" name="Check Box 14">
              <controlPr defaultSize="0" autoFill="0" autoLine="0" autoPict="0">
                <anchor moveWithCells="1">
                  <from>
                    <xdr:col>18</xdr:col>
                    <xdr:colOff>190500</xdr:colOff>
                    <xdr:row>61</xdr:row>
                    <xdr:rowOff>133350</xdr:rowOff>
                  </from>
                  <to>
                    <xdr:col>18</xdr:col>
                    <xdr:colOff>495300</xdr:colOff>
                    <xdr:row>63</xdr:row>
                    <xdr:rowOff>38100</xdr:rowOff>
                  </to>
                </anchor>
              </controlPr>
            </control>
          </mc:Choice>
        </mc:AlternateContent>
        <mc:AlternateContent xmlns:mc="http://schemas.openxmlformats.org/markup-compatibility/2006">
          <mc:Choice Requires="x14">
            <control shapeId="58383" r:id="rId18" name="Check Box 15">
              <controlPr defaultSize="0" autoFill="0" autoLine="0" autoPict="0">
                <anchor moveWithCells="1">
                  <from>
                    <xdr:col>18</xdr:col>
                    <xdr:colOff>190500</xdr:colOff>
                    <xdr:row>16</xdr:row>
                    <xdr:rowOff>0</xdr:rowOff>
                  </from>
                  <to>
                    <xdr:col>18</xdr:col>
                    <xdr:colOff>647700</xdr:colOff>
                    <xdr:row>17</xdr:row>
                    <xdr:rowOff>142875</xdr:rowOff>
                  </to>
                </anchor>
              </controlPr>
            </control>
          </mc:Choice>
        </mc:AlternateContent>
        <mc:AlternateContent xmlns:mc="http://schemas.openxmlformats.org/markup-compatibility/2006">
          <mc:Choice Requires="x14">
            <control shapeId="58384" r:id="rId19" name="Check Box 16">
              <controlPr defaultSize="0" autoFill="0" autoLine="0" autoPict="0">
                <anchor moveWithCells="1">
                  <from>
                    <xdr:col>10</xdr:col>
                    <xdr:colOff>123825</xdr:colOff>
                    <xdr:row>111</xdr:row>
                    <xdr:rowOff>152400</xdr:rowOff>
                  </from>
                  <to>
                    <xdr:col>11</xdr:col>
                    <xdr:colOff>257175</xdr:colOff>
                    <xdr:row>113</xdr:row>
                    <xdr:rowOff>57150</xdr:rowOff>
                  </to>
                </anchor>
              </controlPr>
            </control>
          </mc:Choice>
        </mc:AlternateContent>
        <mc:AlternateContent xmlns:mc="http://schemas.openxmlformats.org/markup-compatibility/2006">
          <mc:Choice Requires="x14">
            <control shapeId="58385" r:id="rId20" name="Check Box 17">
              <controlPr defaultSize="0" autoFill="0" autoLine="0" autoPict="0">
                <anchor moveWithCells="1">
                  <from>
                    <xdr:col>10</xdr:col>
                    <xdr:colOff>114300</xdr:colOff>
                    <xdr:row>120</xdr:row>
                    <xdr:rowOff>76200</xdr:rowOff>
                  </from>
                  <to>
                    <xdr:col>11</xdr:col>
                    <xdr:colOff>219075</xdr:colOff>
                    <xdr:row>122</xdr:row>
                    <xdr:rowOff>28575</xdr:rowOff>
                  </to>
                </anchor>
              </controlPr>
            </control>
          </mc:Choice>
        </mc:AlternateContent>
        <mc:AlternateContent xmlns:mc="http://schemas.openxmlformats.org/markup-compatibility/2006">
          <mc:Choice Requires="x14">
            <control shapeId="58386" r:id="rId21" name="Check Box 18">
              <controlPr defaultSize="0" autoFill="0" autoLine="0" autoPict="0">
                <anchor moveWithCells="1">
                  <from>
                    <xdr:col>11</xdr:col>
                    <xdr:colOff>133350</xdr:colOff>
                    <xdr:row>113</xdr:row>
                    <xdr:rowOff>152400</xdr:rowOff>
                  </from>
                  <to>
                    <xdr:col>11</xdr:col>
                    <xdr:colOff>438150</xdr:colOff>
                    <xdr:row>115</xdr:row>
                    <xdr:rowOff>57150</xdr:rowOff>
                  </to>
                </anchor>
              </controlPr>
            </control>
          </mc:Choice>
        </mc:AlternateContent>
        <mc:AlternateContent xmlns:mc="http://schemas.openxmlformats.org/markup-compatibility/2006">
          <mc:Choice Requires="x14">
            <control shapeId="58387" r:id="rId22" name="Check Box 19">
              <controlPr defaultSize="0" autoFill="0" autoLine="0" autoPict="0">
                <anchor moveWithCells="1">
                  <from>
                    <xdr:col>11</xdr:col>
                    <xdr:colOff>133350</xdr:colOff>
                    <xdr:row>117</xdr:row>
                    <xdr:rowOff>152400</xdr:rowOff>
                  </from>
                  <to>
                    <xdr:col>11</xdr:col>
                    <xdr:colOff>438150</xdr:colOff>
                    <xdr:row>119</xdr:row>
                    <xdr:rowOff>57150</xdr:rowOff>
                  </to>
                </anchor>
              </controlPr>
            </control>
          </mc:Choice>
        </mc:AlternateContent>
        <mc:AlternateContent xmlns:mc="http://schemas.openxmlformats.org/markup-compatibility/2006">
          <mc:Choice Requires="x14">
            <control shapeId="58388" r:id="rId23" name="Check Box 20">
              <controlPr defaultSize="0" autoFill="0" autoLine="0" autoPict="0">
                <anchor moveWithCells="1">
                  <from>
                    <xdr:col>18</xdr:col>
                    <xdr:colOff>190500</xdr:colOff>
                    <xdr:row>68</xdr:row>
                    <xdr:rowOff>161925</xdr:rowOff>
                  </from>
                  <to>
                    <xdr:col>18</xdr:col>
                    <xdr:colOff>733425</xdr:colOff>
                    <xdr:row>70</xdr:row>
                    <xdr:rowOff>152400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3" id="{D8D6DE2C-E631-4DA3-80B9-338ABFF07EAB}">
            <xm:f>COUNTIF(祝日一覧!$C$2:$C$609,C10)=1</xm:f>
            <x14:dxf>
              <font>
                <color rgb="FFFF0066"/>
              </font>
              <fill>
                <patternFill>
                  <bgColor rgb="FFFEE0EC"/>
                </patternFill>
              </fill>
            </x14:dxf>
          </x14:cfRule>
          <xm:sqref>C10:I15</xm:sqref>
        </x14:conditionalFormatting>
        <x14:conditionalFormatting xmlns:xm="http://schemas.microsoft.com/office/excel/2006/main">
          <x14:cfRule type="expression" priority="20" id="{2633ECF5-A5C4-41F2-AFBC-CCE178B743BE}">
            <xm:f>COUNTIF(祝日一覧!$C$2:$C$72,C18)=1</xm:f>
            <x14:dxf>
              <font>
                <color rgb="FFFF0066"/>
              </font>
              <fill>
                <patternFill>
                  <bgColor rgb="FFFEE0EC"/>
                </patternFill>
              </fill>
            </x14:dxf>
          </x14:cfRule>
          <xm:sqref>C18:I23 C26:I31 C34:I39 C42:I47 C50:I55 C58:I63 C66:I71 C74:I79 C83:I88 C91:I96 C99:I104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72"/>
  <sheetViews>
    <sheetView workbookViewId="0"/>
  </sheetViews>
  <sheetFormatPr defaultRowHeight="13.5"/>
  <cols>
    <col min="2" max="2" width="21.5" customWidth="1"/>
    <col min="3" max="3" width="16.5" style="4" bestFit="1" customWidth="1"/>
    <col min="6" max="6" width="9.5" bestFit="1" customWidth="1"/>
    <col min="8" max="8" width="19.75" customWidth="1"/>
  </cols>
  <sheetData>
    <row r="2" spans="1:6">
      <c r="A2" t="s">
        <v>70</v>
      </c>
      <c r="B2" t="s">
        <v>69</v>
      </c>
      <c r="C2" s="6">
        <v>45658</v>
      </c>
      <c r="F2" t="s">
        <v>71</v>
      </c>
    </row>
    <row r="3" spans="1:6">
      <c r="B3" t="s">
        <v>91</v>
      </c>
      <c r="C3" s="6">
        <v>45659</v>
      </c>
    </row>
    <row r="4" spans="1:6">
      <c r="B4" t="s">
        <v>91</v>
      </c>
      <c r="C4" s="6">
        <v>45660</v>
      </c>
    </row>
    <row r="5" spans="1:6">
      <c r="B5" t="s">
        <v>53</v>
      </c>
      <c r="C5" s="6">
        <v>45670</v>
      </c>
    </row>
    <row r="6" spans="1:6">
      <c r="B6" t="s">
        <v>54</v>
      </c>
      <c r="C6" s="6">
        <v>45699</v>
      </c>
    </row>
    <row r="7" spans="1:6">
      <c r="B7" t="s">
        <v>56</v>
      </c>
      <c r="C7" s="6">
        <v>45711</v>
      </c>
    </row>
    <row r="8" spans="1:6">
      <c r="B8" t="s">
        <v>55</v>
      </c>
      <c r="C8" s="6">
        <v>45712</v>
      </c>
    </row>
    <row r="9" spans="1:6">
      <c r="B9" t="s">
        <v>57</v>
      </c>
      <c r="C9" s="6">
        <v>45736</v>
      </c>
    </row>
    <row r="10" spans="1:6">
      <c r="B10" t="s">
        <v>58</v>
      </c>
      <c r="C10" s="6">
        <v>45776</v>
      </c>
    </row>
    <row r="11" spans="1:6">
      <c r="B11" t="s">
        <v>59</v>
      </c>
      <c r="C11" s="6">
        <v>45780</v>
      </c>
    </row>
    <row r="12" spans="1:6">
      <c r="B12" t="s">
        <v>60</v>
      </c>
      <c r="C12" s="6">
        <v>45781</v>
      </c>
    </row>
    <row r="13" spans="1:6">
      <c r="B13" t="s">
        <v>61</v>
      </c>
      <c r="C13" s="6">
        <v>45782</v>
      </c>
    </row>
    <row r="14" spans="1:6">
      <c r="B14" t="s">
        <v>55</v>
      </c>
      <c r="C14" s="6">
        <v>45783</v>
      </c>
    </row>
    <row r="15" spans="1:6">
      <c r="B15" t="s">
        <v>62</v>
      </c>
      <c r="C15" s="6">
        <v>45859</v>
      </c>
    </row>
    <row r="16" spans="1:6">
      <c r="B16" t="s">
        <v>63</v>
      </c>
      <c r="C16" s="6">
        <v>45880</v>
      </c>
    </row>
    <row r="17" spans="1:3">
      <c r="B17" t="s">
        <v>64</v>
      </c>
      <c r="C17" s="6">
        <v>45915</v>
      </c>
    </row>
    <row r="18" spans="1:3">
      <c r="B18" t="s">
        <v>65</v>
      </c>
      <c r="C18" s="6">
        <v>45923</v>
      </c>
    </row>
    <row r="19" spans="1:3">
      <c r="B19" t="s">
        <v>66</v>
      </c>
      <c r="C19" s="6">
        <v>45943</v>
      </c>
    </row>
    <row r="20" spans="1:3">
      <c r="B20" t="s">
        <v>67</v>
      </c>
      <c r="C20" s="6">
        <v>45964</v>
      </c>
    </row>
    <row r="21" spans="1:3">
      <c r="B21" t="s">
        <v>68</v>
      </c>
      <c r="C21" s="6">
        <v>45984</v>
      </c>
    </row>
    <row r="22" spans="1:3">
      <c r="B22" t="s">
        <v>55</v>
      </c>
      <c r="C22" s="6">
        <v>45985</v>
      </c>
    </row>
    <row r="23" spans="1:3">
      <c r="B23" t="s">
        <v>109</v>
      </c>
      <c r="C23" s="6">
        <v>46020</v>
      </c>
    </row>
    <row r="24" spans="1:3">
      <c r="B24" t="s">
        <v>110</v>
      </c>
      <c r="C24" s="204">
        <v>46021</v>
      </c>
    </row>
    <row r="25" spans="1:3">
      <c r="B25" t="s">
        <v>111</v>
      </c>
      <c r="C25" s="204">
        <v>46022</v>
      </c>
    </row>
    <row r="27" spans="1:3">
      <c r="A27" s="5" t="s">
        <v>90</v>
      </c>
      <c r="B27" t="s">
        <v>69</v>
      </c>
      <c r="C27" s="6">
        <v>46023</v>
      </c>
    </row>
    <row r="28" spans="1:3">
      <c r="B28" t="s">
        <v>91</v>
      </c>
      <c r="C28" s="6">
        <v>46024</v>
      </c>
    </row>
    <row r="29" spans="1:3">
      <c r="B29" t="s">
        <v>91</v>
      </c>
      <c r="C29" s="6">
        <v>46025</v>
      </c>
    </row>
    <row r="30" spans="1:3">
      <c r="B30" t="s">
        <v>53</v>
      </c>
      <c r="C30" s="6">
        <v>46034</v>
      </c>
    </row>
    <row r="31" spans="1:3">
      <c r="B31" t="s">
        <v>54</v>
      </c>
      <c r="C31" s="6">
        <v>46064</v>
      </c>
    </row>
    <row r="32" spans="1:3">
      <c r="B32" t="s">
        <v>56</v>
      </c>
      <c r="C32" s="6">
        <v>46076</v>
      </c>
    </row>
    <row r="33" spans="1:3">
      <c r="B33" t="s">
        <v>57</v>
      </c>
      <c r="C33" s="6">
        <v>46101</v>
      </c>
    </row>
    <row r="34" spans="1:3">
      <c r="B34" t="s">
        <v>58</v>
      </c>
      <c r="C34" s="6">
        <v>46141</v>
      </c>
    </row>
    <row r="35" spans="1:3">
      <c r="B35" t="s">
        <v>59</v>
      </c>
      <c r="C35" s="6">
        <v>46145</v>
      </c>
    </row>
    <row r="36" spans="1:3">
      <c r="B36" t="s">
        <v>60</v>
      </c>
      <c r="C36" s="6">
        <v>46146</v>
      </c>
    </row>
    <row r="37" spans="1:3">
      <c r="B37" t="s">
        <v>61</v>
      </c>
      <c r="C37" s="6">
        <v>46147</v>
      </c>
    </row>
    <row r="38" spans="1:3">
      <c r="B38" t="s">
        <v>55</v>
      </c>
      <c r="C38" s="6">
        <v>46148</v>
      </c>
    </row>
    <row r="39" spans="1:3">
      <c r="B39" t="s">
        <v>62</v>
      </c>
      <c r="C39" s="6">
        <v>46223</v>
      </c>
    </row>
    <row r="40" spans="1:3">
      <c r="B40" t="s">
        <v>63</v>
      </c>
      <c r="C40" s="6">
        <v>46245</v>
      </c>
    </row>
    <row r="41" spans="1:3">
      <c r="B41" t="s">
        <v>64</v>
      </c>
      <c r="C41" s="6">
        <v>46286</v>
      </c>
    </row>
    <row r="42" spans="1:3">
      <c r="B42" t="s">
        <v>92</v>
      </c>
      <c r="C42" s="6">
        <v>46287</v>
      </c>
    </row>
    <row r="43" spans="1:3">
      <c r="B43" t="s">
        <v>65</v>
      </c>
      <c r="C43" s="6">
        <v>46288</v>
      </c>
    </row>
    <row r="44" spans="1:3">
      <c r="B44" t="s">
        <v>66</v>
      </c>
      <c r="C44" s="6">
        <v>46307</v>
      </c>
    </row>
    <row r="45" spans="1:3">
      <c r="B45" t="s">
        <v>67</v>
      </c>
      <c r="C45" s="6">
        <v>46329</v>
      </c>
    </row>
    <row r="46" spans="1:3">
      <c r="B46" t="s">
        <v>68</v>
      </c>
      <c r="C46" s="6">
        <v>46349</v>
      </c>
    </row>
    <row r="47" spans="1:3">
      <c r="C47" s="203"/>
    </row>
    <row r="48" spans="1:3">
      <c r="A48" t="s">
        <v>107</v>
      </c>
      <c r="B48" t="s">
        <v>69</v>
      </c>
      <c r="C48" s="204">
        <v>46388</v>
      </c>
    </row>
    <row r="49" spans="2:8">
      <c r="B49" t="s">
        <v>91</v>
      </c>
      <c r="C49" s="204">
        <v>46389</v>
      </c>
    </row>
    <row r="50" spans="2:8">
      <c r="B50" t="s">
        <v>91</v>
      </c>
      <c r="C50" s="204">
        <v>46390</v>
      </c>
    </row>
    <row r="51" spans="2:8">
      <c r="B51" t="s">
        <v>53</v>
      </c>
      <c r="C51" s="204">
        <v>46398</v>
      </c>
    </row>
    <row r="52" spans="2:8">
      <c r="B52" t="s">
        <v>54</v>
      </c>
      <c r="C52" s="204">
        <v>46429</v>
      </c>
      <c r="H52" s="4"/>
    </row>
    <row r="53" spans="2:8">
      <c r="B53" t="s">
        <v>56</v>
      </c>
      <c r="C53" s="204">
        <v>46441</v>
      </c>
    </row>
    <row r="54" spans="2:8">
      <c r="B54" t="s">
        <v>57</v>
      </c>
      <c r="C54" s="204">
        <v>46467</v>
      </c>
    </row>
    <row r="55" spans="2:8">
      <c r="B55" t="s">
        <v>108</v>
      </c>
      <c r="C55" s="204">
        <v>46468</v>
      </c>
    </row>
    <row r="56" spans="2:8">
      <c r="B56" t="s">
        <v>58</v>
      </c>
      <c r="C56" s="204">
        <v>46506</v>
      </c>
    </row>
    <row r="57" spans="2:8">
      <c r="B57" t="s">
        <v>59</v>
      </c>
      <c r="C57" s="204">
        <v>46510</v>
      </c>
    </row>
    <row r="58" spans="2:8">
      <c r="B58" t="s">
        <v>60</v>
      </c>
      <c r="C58" s="204">
        <v>46511</v>
      </c>
    </row>
    <row r="59" spans="2:8">
      <c r="B59" t="s">
        <v>61</v>
      </c>
      <c r="C59" s="204">
        <v>46512</v>
      </c>
    </row>
    <row r="60" spans="2:8">
      <c r="B60" t="s">
        <v>62</v>
      </c>
      <c r="C60" s="204">
        <v>46587</v>
      </c>
    </row>
    <row r="61" spans="2:8">
      <c r="B61" t="s">
        <v>63</v>
      </c>
      <c r="C61" s="204">
        <v>46610</v>
      </c>
    </row>
    <row r="62" spans="2:8">
      <c r="B62" t="s">
        <v>64</v>
      </c>
      <c r="C62" s="204">
        <v>46650</v>
      </c>
    </row>
    <row r="63" spans="2:8">
      <c r="B63" t="s">
        <v>65</v>
      </c>
      <c r="C63" s="204">
        <v>46653</v>
      </c>
    </row>
    <row r="64" spans="2:8">
      <c r="B64" t="s">
        <v>66</v>
      </c>
      <c r="C64" s="204">
        <v>46671</v>
      </c>
    </row>
    <row r="65" spans="2:3">
      <c r="B65" t="s">
        <v>67</v>
      </c>
      <c r="C65" s="204">
        <v>46694</v>
      </c>
    </row>
    <row r="66" spans="2:3">
      <c r="B66" t="s">
        <v>68</v>
      </c>
      <c r="C66" s="204">
        <v>46714</v>
      </c>
    </row>
    <row r="67" spans="2:3">
      <c r="C67" s="203"/>
    </row>
    <row r="72" spans="2:3">
      <c r="C72" s="203"/>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令和7年4月～6月開講</vt:lpstr>
      <vt:lpstr>祝日一覧</vt:lpstr>
      <vt:lpstr>'令和7年4月～6月開講'!Print_Area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高齢・障害・求職者雇用支援機構</cp:lastModifiedBy>
  <cp:lastPrinted>2025-03-28T02:43:22Z</cp:lastPrinted>
  <dcterms:created xsi:type="dcterms:W3CDTF">2011-08-17T02:42:08Z</dcterms:created>
  <dcterms:modified xsi:type="dcterms:W3CDTF">2025-03-28T02:43:39Z</dcterms:modified>
</cp:coreProperties>
</file>