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80" yWindow="90" windowWidth="15600" windowHeight="11760" activeTab="2"/>
  </bookViews>
  <sheets>
    <sheet name="とりまとめ表" sheetId="1" r:id="rId1"/>
    <sheet name="リスト一覧" sheetId="2" r:id="rId2"/>
    <sheet name="解答例" sheetId="4" r:id="rId3"/>
    <sheet name="数式" sheetId="5" r:id="rId4"/>
  </sheets>
  <definedNames>
    <definedName name="_xlnm._FilterDatabase" localSheetId="0" hidden="1">とりまとめ表!$B$6:$J$30</definedName>
    <definedName name="_xlnm._FilterDatabase" localSheetId="2" hidden="1">解答例!$B$6:$J$30</definedName>
    <definedName name="_xlnm._FilterDatabase" localSheetId="3" hidden="1">数式!$B$6:$J$30</definedName>
    <definedName name="_xlnm.Print_Area" localSheetId="2">解答例!$A$1:$N$31</definedName>
    <definedName name="_xlnm.Print_Area" localSheetId="3">数式!$A$1:$N$31</definedName>
    <definedName name="区分">リスト一覧!$G$3:$H$4</definedName>
    <definedName name="講座">リスト一覧!$B$4:$D$10</definedName>
    <definedName name="日数">リスト一覧!$G$7:$I$8</definedName>
  </definedNames>
  <calcPr calcId="152511"/>
</workbook>
</file>

<file path=xl/calcChain.xml><?xml version="1.0" encoding="utf-8"?>
<calcChain xmlns="http://schemas.openxmlformats.org/spreadsheetml/2006/main">
  <c r="I30" i="5" l="1"/>
  <c r="J30" i="5" s="1"/>
  <c r="F30" i="5"/>
  <c r="H30" i="5" s="1"/>
  <c r="D30" i="5"/>
  <c r="E30" i="5" s="1"/>
  <c r="C30" i="5"/>
  <c r="I29" i="5"/>
  <c r="J29" i="5" s="1"/>
  <c r="H29" i="5"/>
  <c r="F29" i="5"/>
  <c r="D29" i="5"/>
  <c r="E29" i="5" s="1"/>
  <c r="C29" i="5"/>
  <c r="I28" i="5"/>
  <c r="J28" i="5" s="1"/>
  <c r="F28" i="5"/>
  <c r="H28" i="5" s="1"/>
  <c r="D28" i="5"/>
  <c r="E28" i="5" s="1"/>
  <c r="C28" i="5"/>
  <c r="J27" i="5"/>
  <c r="I27" i="5"/>
  <c r="F27" i="5"/>
  <c r="H27" i="5" s="1"/>
  <c r="E27" i="5"/>
  <c r="D27" i="5"/>
  <c r="C27" i="5"/>
  <c r="I26" i="5"/>
  <c r="J26" i="5" s="1"/>
  <c r="F26" i="5"/>
  <c r="H26" i="5" s="1"/>
  <c r="D26" i="5"/>
  <c r="E26" i="5" s="1"/>
  <c r="C26" i="5"/>
  <c r="I25" i="5"/>
  <c r="J25" i="5" s="1"/>
  <c r="H25" i="5"/>
  <c r="F25" i="5"/>
  <c r="D25" i="5"/>
  <c r="E25" i="5" s="1"/>
  <c r="C25" i="5"/>
  <c r="I24" i="5"/>
  <c r="J24" i="5" s="1"/>
  <c r="F24" i="5"/>
  <c r="H24" i="5" s="1"/>
  <c r="D24" i="5"/>
  <c r="E24" i="5" s="1"/>
  <c r="C24" i="5"/>
  <c r="J23" i="5"/>
  <c r="I23" i="5"/>
  <c r="F23" i="5"/>
  <c r="H23" i="5" s="1"/>
  <c r="E23" i="5"/>
  <c r="D23" i="5"/>
  <c r="C23" i="5"/>
  <c r="I22" i="5"/>
  <c r="J22" i="5" s="1"/>
  <c r="F22" i="5"/>
  <c r="H22" i="5" s="1"/>
  <c r="D22" i="5"/>
  <c r="E22" i="5" s="1"/>
  <c r="C22" i="5"/>
  <c r="I21" i="5"/>
  <c r="J21" i="5" s="1"/>
  <c r="H21" i="5"/>
  <c r="F21" i="5"/>
  <c r="D21" i="5"/>
  <c r="E21" i="5" s="1"/>
  <c r="C21" i="5"/>
  <c r="I20" i="5"/>
  <c r="J20" i="5" s="1"/>
  <c r="F20" i="5"/>
  <c r="H20" i="5" s="1"/>
  <c r="D20" i="5"/>
  <c r="E20" i="5" s="1"/>
  <c r="C20" i="5"/>
  <c r="J19" i="5"/>
  <c r="I19" i="5"/>
  <c r="F19" i="5"/>
  <c r="H19" i="5" s="1"/>
  <c r="E19" i="5"/>
  <c r="D19" i="5"/>
  <c r="C19" i="5"/>
  <c r="J18" i="5"/>
  <c r="I18" i="5"/>
  <c r="F18" i="5"/>
  <c r="H18" i="5" s="1"/>
  <c r="E18" i="5"/>
  <c r="D18" i="5"/>
  <c r="C18" i="5"/>
  <c r="J17" i="5"/>
  <c r="I17" i="5"/>
  <c r="F17" i="5"/>
  <c r="H17" i="5" s="1"/>
  <c r="E17" i="5"/>
  <c r="D17" i="5"/>
  <c r="C17" i="5"/>
  <c r="I16" i="5"/>
  <c r="J16" i="5" s="1"/>
  <c r="F16" i="5"/>
  <c r="H16" i="5" s="1"/>
  <c r="D16" i="5"/>
  <c r="E16" i="5" s="1"/>
  <c r="C16" i="5"/>
  <c r="I15" i="5"/>
  <c r="J15" i="5" s="1"/>
  <c r="H15" i="5"/>
  <c r="F15" i="5"/>
  <c r="D15" i="5"/>
  <c r="E15" i="5" s="1"/>
  <c r="C15" i="5"/>
  <c r="I14" i="5"/>
  <c r="J14" i="5" s="1"/>
  <c r="F14" i="5"/>
  <c r="H14" i="5" s="1"/>
  <c r="D14" i="5"/>
  <c r="E14" i="5" s="1"/>
  <c r="C14" i="5"/>
  <c r="J13" i="5"/>
  <c r="I13" i="5"/>
  <c r="F13" i="5"/>
  <c r="H13" i="5" s="1"/>
  <c r="E13" i="5"/>
  <c r="D13" i="5"/>
  <c r="C13" i="5"/>
  <c r="I12" i="5"/>
  <c r="J12" i="5" s="1"/>
  <c r="F12" i="5"/>
  <c r="H12" i="5" s="1"/>
  <c r="D12" i="5"/>
  <c r="E12" i="5" s="1"/>
  <c r="C12" i="5"/>
  <c r="I11" i="5"/>
  <c r="J11" i="5" s="1"/>
  <c r="H11" i="5"/>
  <c r="F11" i="5"/>
  <c r="D11" i="5"/>
  <c r="E11" i="5" s="1"/>
  <c r="C11" i="5"/>
  <c r="I10" i="5"/>
  <c r="J10" i="5" s="1"/>
  <c r="F10" i="5"/>
  <c r="H10" i="5" s="1"/>
  <c r="D10" i="5"/>
  <c r="M18" i="5" s="1"/>
  <c r="C10" i="5"/>
  <c r="J9" i="5"/>
  <c r="I9" i="5"/>
  <c r="F9" i="5"/>
  <c r="H9" i="5" s="1"/>
  <c r="E9" i="5"/>
  <c r="D9" i="5"/>
  <c r="C9" i="5"/>
  <c r="I8" i="5"/>
  <c r="J8" i="5" s="1"/>
  <c r="F8" i="5"/>
  <c r="H8" i="5" s="1"/>
  <c r="D8" i="5"/>
  <c r="E8" i="5" s="1"/>
  <c r="C8" i="5"/>
  <c r="I30" i="4"/>
  <c r="J30" i="4" s="1"/>
  <c r="F30" i="4"/>
  <c r="H30" i="4" s="1"/>
  <c r="D30" i="4"/>
  <c r="E30" i="4" s="1"/>
  <c r="C30" i="4"/>
  <c r="I29" i="4"/>
  <c r="J29" i="4" s="1"/>
  <c r="F29" i="4"/>
  <c r="H29" i="4" s="1"/>
  <c r="D29" i="4"/>
  <c r="E29" i="4" s="1"/>
  <c r="C29" i="4"/>
  <c r="I28" i="4"/>
  <c r="J28" i="4" s="1"/>
  <c r="F28" i="4"/>
  <c r="H28" i="4" s="1"/>
  <c r="D28" i="4"/>
  <c r="E28" i="4" s="1"/>
  <c r="C28" i="4"/>
  <c r="J27" i="4"/>
  <c r="I27" i="4"/>
  <c r="F27" i="4"/>
  <c r="H27" i="4" s="1"/>
  <c r="E27" i="4"/>
  <c r="D27" i="4"/>
  <c r="C27" i="4"/>
  <c r="I26" i="4"/>
  <c r="J26" i="4" s="1"/>
  <c r="F26" i="4"/>
  <c r="H26" i="4" s="1"/>
  <c r="D26" i="4"/>
  <c r="E26" i="4" s="1"/>
  <c r="C26" i="4"/>
  <c r="I25" i="4"/>
  <c r="J25" i="4" s="1"/>
  <c r="H25" i="4"/>
  <c r="F25" i="4"/>
  <c r="D25" i="4"/>
  <c r="E25" i="4" s="1"/>
  <c r="C25" i="4"/>
  <c r="I24" i="4"/>
  <c r="J24" i="4" s="1"/>
  <c r="F24" i="4"/>
  <c r="H24" i="4" s="1"/>
  <c r="D24" i="4"/>
  <c r="E24" i="4" s="1"/>
  <c r="C24" i="4"/>
  <c r="J23" i="4"/>
  <c r="I23" i="4"/>
  <c r="F23" i="4"/>
  <c r="H23" i="4" s="1"/>
  <c r="D23" i="4"/>
  <c r="E23" i="4" s="1"/>
  <c r="C23" i="4"/>
  <c r="I22" i="4"/>
  <c r="J22" i="4" s="1"/>
  <c r="F22" i="4"/>
  <c r="H22" i="4" s="1"/>
  <c r="D22" i="4"/>
  <c r="E22" i="4" s="1"/>
  <c r="C22" i="4"/>
  <c r="I21" i="4"/>
  <c r="J21" i="4" s="1"/>
  <c r="F21" i="4"/>
  <c r="H21" i="4" s="1"/>
  <c r="D21" i="4"/>
  <c r="E21" i="4" s="1"/>
  <c r="C21" i="4"/>
  <c r="I20" i="4"/>
  <c r="J20" i="4" s="1"/>
  <c r="F20" i="4"/>
  <c r="H20" i="4" s="1"/>
  <c r="D20" i="4"/>
  <c r="E20" i="4" s="1"/>
  <c r="C20" i="4"/>
  <c r="J19" i="4"/>
  <c r="I19" i="4"/>
  <c r="F19" i="4"/>
  <c r="H19" i="4" s="1"/>
  <c r="D19" i="4"/>
  <c r="E19" i="4" s="1"/>
  <c r="C19" i="4"/>
  <c r="J18" i="4"/>
  <c r="I18" i="4"/>
  <c r="F18" i="4"/>
  <c r="H18" i="4" s="1"/>
  <c r="E18" i="4"/>
  <c r="D18" i="4"/>
  <c r="C18" i="4"/>
  <c r="J17" i="4"/>
  <c r="I17" i="4"/>
  <c r="F17" i="4"/>
  <c r="H17" i="4" s="1"/>
  <c r="D17" i="4"/>
  <c r="E17" i="4" s="1"/>
  <c r="C17" i="4"/>
  <c r="I16" i="4"/>
  <c r="J16" i="4" s="1"/>
  <c r="F16" i="4"/>
  <c r="H16" i="4" s="1"/>
  <c r="D16" i="4"/>
  <c r="E16" i="4" s="1"/>
  <c r="C16" i="4"/>
  <c r="I15" i="4"/>
  <c r="J15" i="4" s="1"/>
  <c r="F15" i="4"/>
  <c r="H15" i="4" s="1"/>
  <c r="D15" i="4"/>
  <c r="E15" i="4" s="1"/>
  <c r="C15" i="4"/>
  <c r="I14" i="4"/>
  <c r="J14" i="4" s="1"/>
  <c r="F14" i="4"/>
  <c r="H14" i="4" s="1"/>
  <c r="D14" i="4"/>
  <c r="E14" i="4" s="1"/>
  <c r="C14" i="4"/>
  <c r="J13" i="4"/>
  <c r="I13" i="4"/>
  <c r="F13" i="4"/>
  <c r="H13" i="4" s="1"/>
  <c r="D13" i="4"/>
  <c r="E13" i="4" s="1"/>
  <c r="C13" i="4"/>
  <c r="I12" i="4"/>
  <c r="J12" i="4" s="1"/>
  <c r="F12" i="4"/>
  <c r="H12" i="4" s="1"/>
  <c r="D12" i="4"/>
  <c r="E12" i="4" s="1"/>
  <c r="C12" i="4"/>
  <c r="I11" i="4"/>
  <c r="J11" i="4" s="1"/>
  <c r="F11" i="4"/>
  <c r="H11" i="4" s="1"/>
  <c r="D11" i="4"/>
  <c r="E11" i="4" s="1"/>
  <c r="C11" i="4"/>
  <c r="I10" i="4"/>
  <c r="J10" i="4" s="1"/>
  <c r="F10" i="4"/>
  <c r="H10" i="4" s="1"/>
  <c r="D10" i="4"/>
  <c r="C10" i="4"/>
  <c r="J9" i="4"/>
  <c r="I9" i="4"/>
  <c r="F9" i="4"/>
  <c r="H9" i="4" s="1"/>
  <c r="E9" i="4"/>
  <c r="D9" i="4"/>
  <c r="C9" i="4"/>
  <c r="I8" i="4"/>
  <c r="J8" i="4" s="1"/>
  <c r="F8" i="4"/>
  <c r="H8" i="4" s="1"/>
  <c r="D8" i="4"/>
  <c r="E8" i="4" s="1"/>
  <c r="C8" i="4"/>
  <c r="M11" i="5" l="1"/>
  <c r="N10" i="5"/>
  <c r="M10" i="5"/>
  <c r="N9" i="5"/>
  <c r="N12" i="5"/>
  <c r="M9" i="5"/>
  <c r="N8" i="5"/>
  <c r="M12" i="5"/>
  <c r="N11" i="5"/>
  <c r="M8" i="5"/>
  <c r="M18" i="4"/>
  <c r="E10" i="5"/>
  <c r="M17" i="5"/>
  <c r="M11" i="4"/>
  <c r="N10" i="4"/>
  <c r="M10" i="4"/>
  <c r="N9" i="4"/>
  <c r="N12" i="4"/>
  <c r="M9" i="4"/>
  <c r="N8" i="4"/>
  <c r="M12" i="4"/>
  <c r="N11" i="4"/>
  <c r="M8" i="4"/>
  <c r="E10" i="4"/>
  <c r="M17" i="4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8" i="1"/>
  <c r="H11" i="1"/>
  <c r="F9" i="1"/>
  <c r="H9" i="1" s="1"/>
  <c r="F10" i="1"/>
  <c r="H10" i="1" s="1"/>
  <c r="F11" i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8" i="1"/>
  <c r="H8" i="1" s="1"/>
  <c r="E14" i="1"/>
  <c r="E16" i="1"/>
  <c r="E30" i="1"/>
  <c r="D9" i="1"/>
  <c r="E9" i="1" s="1"/>
  <c r="D10" i="1"/>
  <c r="E10" i="1" s="1"/>
  <c r="D11" i="1"/>
  <c r="E11" i="1" s="1"/>
  <c r="D12" i="1"/>
  <c r="E12" i="1" s="1"/>
  <c r="D13" i="1"/>
  <c r="E13" i="1" s="1"/>
  <c r="D14" i="1"/>
  <c r="D15" i="1"/>
  <c r="E15" i="1" s="1"/>
  <c r="D16" i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D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8" i="1"/>
  <c r="M17" i="1" l="1"/>
  <c r="N10" i="1"/>
  <c r="N12" i="1"/>
  <c r="M9" i="1"/>
  <c r="M12" i="1"/>
  <c r="M10" i="1"/>
  <c r="M18" i="1"/>
  <c r="N8" i="1"/>
  <c r="N11" i="1"/>
  <c r="N9" i="1"/>
  <c r="E8" i="1"/>
  <c r="M8" i="1"/>
  <c r="M11" i="1"/>
</calcChain>
</file>

<file path=xl/sharedStrings.xml><?xml version="1.0" encoding="utf-8"?>
<sst xmlns="http://schemas.openxmlformats.org/spreadsheetml/2006/main" count="172" uniqueCount="64">
  <si>
    <t>ITスクール講座一覧</t>
    <rPh sb="6" eb="8">
      <t>コウザ</t>
    </rPh>
    <rPh sb="8" eb="10">
      <t>イチラン</t>
    </rPh>
    <phoneticPr fontId="1"/>
  </si>
  <si>
    <t>現在</t>
    <rPh sb="0" eb="2">
      <t>ゲンザイ</t>
    </rPh>
    <phoneticPr fontId="1"/>
  </si>
  <si>
    <t>講座番号</t>
    <rPh sb="0" eb="2">
      <t>コウザ</t>
    </rPh>
    <rPh sb="2" eb="4">
      <t>バンゴウ</t>
    </rPh>
    <phoneticPr fontId="1"/>
  </si>
  <si>
    <t>講座名</t>
    <rPh sb="0" eb="2">
      <t>コウザ</t>
    </rPh>
    <rPh sb="2" eb="3">
      <t>メイ</t>
    </rPh>
    <phoneticPr fontId="1"/>
  </si>
  <si>
    <t>受講形態</t>
    <rPh sb="0" eb="2">
      <t>ジュコウ</t>
    </rPh>
    <rPh sb="2" eb="4">
      <t>ケイタイ</t>
    </rPh>
    <phoneticPr fontId="1"/>
  </si>
  <si>
    <t>受講期間</t>
    <rPh sb="0" eb="2">
      <t>ジュコウ</t>
    </rPh>
    <rPh sb="2" eb="4">
      <t>キカン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</si>
  <si>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</si>
  <si>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</si>
  <si>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順位</t>
    <rPh sb="0" eb="2">
      <t>ジュンイ</t>
    </rPh>
    <phoneticPr fontId="1"/>
  </si>
  <si>
    <t>HK-TG-1</t>
  </si>
  <si>
    <t>DK-TS-2</t>
  </si>
  <si>
    <t>DO-TS-3</t>
  </si>
  <si>
    <t>HO-TG-1</t>
  </si>
  <si>
    <t>HK-TS-2</t>
  </si>
  <si>
    <t>◆受講形態別講座件数</t>
    <rPh sb="1" eb="3">
      <t>ジュコウ</t>
    </rPh>
    <rPh sb="3" eb="5">
      <t>ケイタイ</t>
    </rPh>
    <rPh sb="5" eb="6">
      <t>ベツ</t>
    </rPh>
    <rPh sb="6" eb="8">
      <t>コウザ</t>
    </rPh>
    <rPh sb="8" eb="10">
      <t>ケンスウ</t>
    </rPh>
    <phoneticPr fontId="1"/>
  </si>
  <si>
    <t>DO-TG-2</t>
  </si>
  <si>
    <t>通信講座</t>
    <rPh sb="0" eb="2">
      <t>ツウシン</t>
    </rPh>
    <rPh sb="2" eb="4">
      <t>コウザ</t>
    </rPh>
    <phoneticPr fontId="1"/>
  </si>
  <si>
    <t>HK-TG-2</t>
  </si>
  <si>
    <t>S-TS-3</t>
  </si>
  <si>
    <t>DK-TG-2</t>
  </si>
  <si>
    <t>S-TG-2</t>
  </si>
  <si>
    <t>講座一覧</t>
    <rPh sb="0" eb="2">
      <t>コウザ</t>
    </rPh>
    <rPh sb="2" eb="4">
      <t>イチラン</t>
    </rPh>
    <phoneticPr fontId="1"/>
  </si>
  <si>
    <t>講座コード</t>
    <rPh sb="0" eb="2">
      <t>コウザ</t>
    </rPh>
    <phoneticPr fontId="1"/>
  </si>
  <si>
    <t>講座名</t>
    <rPh sb="0" eb="2">
      <t>コウザ</t>
    </rPh>
    <rPh sb="2" eb="3">
      <t>メイ</t>
    </rPh>
    <phoneticPr fontId="1"/>
  </si>
  <si>
    <t>日数コード</t>
    <rPh sb="0" eb="2">
      <t>ニッスウ</t>
    </rPh>
    <phoneticPr fontId="1"/>
  </si>
  <si>
    <t>P</t>
    <phoneticPr fontId="1"/>
  </si>
  <si>
    <t>パソコン入門</t>
    <rPh sb="4" eb="6">
      <t>ニュウモン</t>
    </rPh>
    <phoneticPr fontId="1"/>
  </si>
  <si>
    <t>HK</t>
    <phoneticPr fontId="1"/>
  </si>
  <si>
    <t>表計算基礎</t>
    <rPh sb="0" eb="3">
      <t>ヒョウケイサン</t>
    </rPh>
    <rPh sb="3" eb="5">
      <t>キソ</t>
    </rPh>
    <phoneticPr fontId="1"/>
  </si>
  <si>
    <t>HO</t>
    <phoneticPr fontId="1"/>
  </si>
  <si>
    <t>表計算応用</t>
    <rPh sb="0" eb="3">
      <t>ヒョウケイサン</t>
    </rPh>
    <rPh sb="3" eb="5">
      <t>オウヨウ</t>
    </rPh>
    <phoneticPr fontId="1"/>
  </si>
  <si>
    <t>DK</t>
    <phoneticPr fontId="1"/>
  </si>
  <si>
    <t>データベース基礎</t>
    <rPh sb="6" eb="8">
      <t>キソ</t>
    </rPh>
    <phoneticPr fontId="1"/>
  </si>
  <si>
    <t>区分コード</t>
    <rPh sb="0" eb="2">
      <t>クブン</t>
    </rPh>
    <phoneticPr fontId="1"/>
  </si>
  <si>
    <t>TG</t>
    <phoneticPr fontId="1"/>
  </si>
  <si>
    <t>TS</t>
    <phoneticPr fontId="1"/>
  </si>
  <si>
    <t>DO</t>
    <phoneticPr fontId="1"/>
  </si>
  <si>
    <t>データベース応用</t>
    <rPh sb="6" eb="8">
      <t>オウヨウ</t>
    </rPh>
    <phoneticPr fontId="1"/>
  </si>
  <si>
    <t>受講形態</t>
    <rPh sb="0" eb="2">
      <t>ジュコウ</t>
    </rPh>
    <rPh sb="2" eb="4">
      <t>ケイタイ</t>
    </rPh>
    <phoneticPr fontId="1"/>
  </si>
  <si>
    <t>S</t>
    <phoneticPr fontId="1"/>
  </si>
  <si>
    <t>システムエンジニア養成</t>
    <rPh sb="9" eb="11">
      <t>ヨウセイ</t>
    </rPh>
    <phoneticPr fontId="1"/>
  </si>
  <si>
    <t>HK-TG-1</t>
    <phoneticPr fontId="1"/>
  </si>
  <si>
    <t>受講日数一覧</t>
    <rPh sb="0" eb="2">
      <t>ジュコウ</t>
    </rPh>
    <rPh sb="2" eb="4">
      <t>ニッスウ</t>
    </rPh>
    <rPh sb="4" eb="6">
      <t>イチラン</t>
    </rPh>
    <phoneticPr fontId="1"/>
  </si>
  <si>
    <t>本校</t>
    <rPh sb="0" eb="2">
      <t>ホンコウ</t>
    </rPh>
    <phoneticPr fontId="1"/>
  </si>
  <si>
    <t>通学校</t>
    <rPh sb="0" eb="2">
      <t>ツウガク</t>
    </rPh>
    <rPh sb="2" eb="3">
      <t>コウ</t>
    </rPh>
    <phoneticPr fontId="1"/>
  </si>
  <si>
    <t>通学校</t>
    <rPh sb="0" eb="2">
      <t>ツウガク</t>
    </rPh>
    <rPh sb="2" eb="3">
      <t>コウ</t>
    </rPh>
    <phoneticPr fontId="1"/>
  </si>
  <si>
    <t>東京校</t>
    <rPh sb="0" eb="2">
      <t>トウキョウ</t>
    </rPh>
    <rPh sb="2" eb="3">
      <t>コウ</t>
    </rPh>
    <phoneticPr fontId="1"/>
  </si>
  <si>
    <t>通学</t>
    <rPh sb="0" eb="2">
      <t>ツウガク</t>
    </rPh>
    <phoneticPr fontId="1"/>
  </si>
  <si>
    <t>状況</t>
    <rPh sb="0" eb="2">
      <t>ジョウキョウ</t>
    </rPh>
    <phoneticPr fontId="1"/>
  </si>
  <si>
    <t>受付期限</t>
    <rPh sb="0" eb="2">
      <t>ウケツケ</t>
    </rPh>
    <rPh sb="2" eb="4">
      <t>キゲン</t>
    </rPh>
    <phoneticPr fontId="1"/>
  </si>
  <si>
    <t>区分一覧</t>
    <rPh sb="0" eb="2">
      <t>クブン</t>
    </rPh>
    <rPh sb="2" eb="4">
      <t>イチラン</t>
    </rPh>
    <phoneticPr fontId="1"/>
  </si>
  <si>
    <t>◆終了日の日付が早い上位5位</t>
    <rPh sb="1" eb="4">
      <t>シュウリョウビ</t>
    </rPh>
    <rPh sb="5" eb="7">
      <t>ヒヅケ</t>
    </rPh>
    <rPh sb="8" eb="9">
      <t>ハヤ</t>
    </rPh>
    <rPh sb="10" eb="12">
      <t>ジョウイ</t>
    </rPh>
    <rPh sb="13" eb="14">
      <t>イ</t>
    </rPh>
    <phoneticPr fontId="1"/>
  </si>
  <si>
    <t>受講日数
(日)</t>
    <rPh sb="0" eb="2">
      <t>ジュコウ</t>
    </rPh>
    <rPh sb="2" eb="4">
      <t>ニッスウ</t>
    </rPh>
    <rPh sb="6" eb="7">
      <t>ニチ</t>
    </rPh>
    <phoneticPr fontId="1"/>
  </si>
  <si>
    <t>講座件数(件)</t>
    <rPh sb="0" eb="2">
      <t>コウザ</t>
    </rPh>
    <rPh sb="2" eb="4">
      <t>ケンスウ</t>
    </rPh>
    <rPh sb="5" eb="6">
      <t>ケン</t>
    </rPh>
    <phoneticPr fontId="1"/>
  </si>
  <si>
    <t>受講受付</t>
    <rPh sb="0" eb="2">
      <t>ジュコウ</t>
    </rPh>
    <rPh sb="2" eb="4">
      <t>ウケツケ</t>
    </rPh>
    <phoneticPr fontId="1"/>
  </si>
  <si>
    <t>受講日数(日)</t>
    <rPh sb="0" eb="2">
      <t>ジュコウ</t>
    </rPh>
    <rPh sb="2" eb="4">
      <t>ニッスウ</t>
    </rPh>
    <rPh sb="5" eb="6">
      <t>ニチ</t>
    </rPh>
    <phoneticPr fontId="1"/>
  </si>
  <si>
    <t>プログラミングPHP</t>
    <phoneticPr fontId="1"/>
  </si>
  <si>
    <t>N</t>
    <phoneticPr fontId="1"/>
  </si>
  <si>
    <t>N-TG-1</t>
    <phoneticPr fontId="1"/>
  </si>
  <si>
    <t>N-TG-1</t>
    <phoneticPr fontId="1"/>
  </si>
  <si>
    <t>N-TS-2</t>
    <phoneticPr fontId="1"/>
  </si>
  <si>
    <t>P-TG-2</t>
    <phoneticPr fontId="1"/>
  </si>
  <si>
    <t>P-TS-3</t>
    <phoneticPr fontId="1"/>
  </si>
  <si>
    <t>競技者氏名</t>
    <rPh sb="0" eb="3">
      <t>キョウギシャ</t>
    </rPh>
    <rPh sb="3" eb="5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</si>
</sst>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d&quot;日&quot;;@"/>
    <numFmt numFmtId="177" formatCode="m&quot;月&quot;d&quot;日&quot;&quot;ま&quot;&quot;で&quot;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i/>
      <sz val="16"/>
      <color rgb="FF00B050"/>
      <name val="ＭＳ Ｐゴシック"/>
      <family val="3"/>
      <charset val="128"/>
    </font>
    <font>
      <b/>
      <sz val="11"/>
      <color rgb="FF00B050"/>
      <name val="ＭＳ Ｐゴシック"/>
      <family val="3"/>
      <charset val="128"/>
    </font>
    <font>
      <sz val="11"/>
      <color rgb="FF00B05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1" xfId="0" applyNumberFormat="1" applyFont="1" applyBorder="1">
      <alignment vertical="center"/>
    </xf>
    <xf numFmtId="176" fontId="0" fillId="0" borderId="1" xfId="0" applyNumberFormat="1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NumberFormat="1" applyFont="1" applyAlignment="1">
      <alignment vertical="center"/>
    </xf>
    <xf numFmtId="0" fontId="0" fillId="0" borderId="1" xfId="0" applyNumberFormat="1" applyFont="1" applyBorder="1" applyAlignment="1">
      <alignment vertical="center"/>
    </xf>
    <xf numFmtId="0" fontId="0" fillId="0" borderId="1" xfId="0" applyNumberFormat="1" applyFont="1" applyFill="1" applyBorder="1" applyAlignment="1">
      <alignment vertical="center"/>
    </xf>
    <xf numFmtId="0" fontId="2" fillId="0" borderId="0" xfId="0" applyFont="1">
      <alignment vertical="center"/>
    </xf>
    <xf numFmtId="56" fontId="3" fillId="0" borderId="0" xfId="0" applyNumberFormat="1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NumberFormat="1" applyFont="1" applyAlignme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7" fontId="0" fillId="0" borderId="1" xfId="0" applyNumberFormat="1" applyFont="1" applyBorder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30"/>
  <sheetViews>
    <sheetView workbookViewId="0"/>
  </sheetViews>
  <sheetFormatPr defaultRowHeight="13.5"/>
  <cols>
    <col min="1" max="1" width="9" style="1"/>
    <col min="2" max="2" width="9.5" style="1" bestFit="1" customWidth="1"/>
    <col min="3" max="3" width="21.625" style="1" customWidth="1"/>
    <col min="4" max="4" width="9" style="1"/>
    <col min="5" max="5" width="7.125" style="1" bestFit="1" customWidth="1"/>
    <col min="6" max="6" width="10.375" style="1" bestFit="1" customWidth="1"/>
    <col min="7" max="7" width="9.625" style="1" customWidth="1"/>
    <col min="8" max="9" width="12.875" style="1" customWidth="1"/>
    <col min="10" max="10" width="11" style="1" bestFit="1" customWidth="1"/>
    <col min="11" max="11" width="5" style="1" customWidth="1"/>
    <col min="12" max="12" width="9" style="1"/>
    <col min="13" max="13" width="12.375" style="1" bestFit="1" customWidth="1"/>
    <col min="14" max="14" width="21.625" style="1" customWidth="1"/>
    <col min="15" max="16384" width="9" style="1"/>
  </cols>
  <sheetData>
    <row r="4" spans="2:14" ht="18.75">
      <c r="B4" s="9" t="s">
        <v>0</v>
      </c>
      <c r="I4" s="10">
        <v>42505</v>
      </c>
      <c r="J4" s="11" t="s">
        <v>1</v>
      </c>
    </row>
    <row r="6" spans="2:14">
      <c r="B6" s="19" t="s">
        <v>2</v>
      </c>
      <c r="C6" s="19" t="s">
        <v>3</v>
      </c>
      <c r="D6" s="19" t="s">
        <v>4</v>
      </c>
      <c r="E6" s="19" t="s">
        <v>44</v>
      </c>
      <c r="F6" s="19" t="s">
        <v>5</v>
      </c>
      <c r="G6" s="19"/>
      <c r="H6" s="19"/>
      <c r="I6" s="19" t="s">
        <v>54</v>
      </c>
      <c r="J6" s="19"/>
      <c r="L6" s="12" t="s">
        <v>51</v>
      </c>
    </row>
    <row r="7" spans="2:14" ht="27">
      <c r="B7" s="19"/>
      <c r="C7" s="19"/>
      <c r="D7" s="19"/>
      <c r="E7" s="19"/>
      <c r="F7" s="14" t="s">
        <v>52</v>
      </c>
      <c r="G7" s="15" t="s">
        <v>6</v>
      </c>
      <c r="H7" s="15" t="s">
        <v>7</v>
      </c>
      <c r="I7" s="15" t="s">
        <v>49</v>
      </c>
      <c r="J7" s="15" t="s">
        <v>48</v>
      </c>
      <c r="L7" s="15" t="s">
        <v>8</v>
      </c>
      <c r="M7" s="15" t="s">
        <v>7</v>
      </c>
      <c r="N7" s="15" t="s">
        <v>3</v>
      </c>
    </row>
    <row r="8" spans="2:14">
      <c r="B8" s="2" t="s">
        <v>41</v>
      </c>
      <c r="C8" s="2" t="str">
        <f t="shared" ref="C8:C30" si="0">VLOOKUP(LEFT(B8,FIND("-",B8,1)-1),講座,2,FALSE)</f>
        <v>表計算基礎</v>
      </c>
      <c r="D8" s="2" t="str">
        <f t="shared" ref="D8:D30" si="1">HLOOKUP(MID(B8,FIND("-",B8,1)+1,2),区分,2,FALSE)</f>
        <v>通学</v>
      </c>
      <c r="E8" s="2" t="str">
        <f t="shared" ref="E8:E30" si="2">IF(D8="通学",VLOOKUP(LEFT(B8,FIND("-",B8,1)-1),講座,3,FALSE),"×")</f>
        <v>本校</v>
      </c>
      <c r="F8" s="2">
        <f t="shared" ref="F8:F30" si="3">HLOOKUP(VALUE(RIGHT(B8,1)),日数,2,FALSE)</f>
        <v>10</v>
      </c>
      <c r="G8" s="4">
        <v>42519</v>
      </c>
      <c r="H8" s="18">
        <f>DATE(YEAR(G8),MONTH(G8),DAY(G8)+F8-1)</f>
        <v>42528</v>
      </c>
      <c r="I8" s="18">
        <f>DATE(YEAR(G8),MONTH(G8)-1,DAY(G8))</f>
        <v>42489</v>
      </c>
      <c r="J8" s="3" t="str">
        <f>IF(I8&lt;$I$4,"受付終了",IF(I8&lt;=$I$4+5,"締切間近",""))</f>
        <v>受付終了</v>
      </c>
      <c r="L8" s="2">
        <v>1</v>
      </c>
      <c r="M8" s="4">
        <f>INDEX($C$8:$H$30,MATCH(SMALL($H$8:$H$30,$L8),$H$8:$H$30,0),6)</f>
        <v>42470</v>
      </c>
      <c r="N8" s="4" t="str">
        <f>INDEX($C$8:$H$30,MATCH(SMALL($H$8:$H$30,$L8),$H$8:$H$30,0),1)</f>
        <v>パソコン入門</v>
      </c>
    </row>
    <row r="9" spans="2:14">
      <c r="B9" s="2" t="s">
        <v>10</v>
      </c>
      <c r="C9" s="2" t="str">
        <f t="shared" si="0"/>
        <v>データベース基礎</v>
      </c>
      <c r="D9" s="2" t="str">
        <f t="shared" si="1"/>
        <v>通信講座</v>
      </c>
      <c r="E9" s="2" t="str">
        <f t="shared" si="2"/>
        <v>×</v>
      </c>
      <c r="F9" s="2">
        <f t="shared" si="3"/>
        <v>30</v>
      </c>
      <c r="G9" s="4">
        <v>42614</v>
      </c>
      <c r="H9" s="18">
        <f t="shared" ref="H9:H30" si="4">DATE(YEAR(G9),MONTH(G9),DAY(G9)+F9-1)</f>
        <v>42643</v>
      </c>
      <c r="I9" s="18">
        <f t="shared" ref="I9:I30" si="5">DATE(YEAR(G9),MONTH(G9)-1,DAY(G9))</f>
        <v>42583</v>
      </c>
      <c r="J9" s="3" t="str">
        <f t="shared" ref="J9:J30" si="6">IF(I9&lt;$I$4,"受付終了",IF(I9&lt;=$I$4+5,"締切間近",""))</f>
        <v/>
      </c>
      <c r="L9" s="2">
        <v>2</v>
      </c>
      <c r="M9" s="4">
        <f t="shared" ref="M9:M12" si="7">INDEX($C$8:$H$30,MATCH(SMALL($H$8:$H$30,$L9),$H$8:$H$30,0),6)</f>
        <v>42489</v>
      </c>
      <c r="N9" s="4" t="str">
        <f t="shared" ref="N9:N12" si="8">INDEX($C$8:$H$30,MATCH(SMALL($H$8:$H$30,$L9),$H$8:$H$30,0),1)</f>
        <v>表計算基礎</v>
      </c>
    </row>
    <row r="10" spans="2:14">
      <c r="B10" s="2" t="s">
        <v>11</v>
      </c>
      <c r="C10" s="2" t="str">
        <f t="shared" si="0"/>
        <v>データベース応用</v>
      </c>
      <c r="D10" s="2" t="str">
        <f t="shared" si="1"/>
        <v>通信講座</v>
      </c>
      <c r="E10" s="2" t="str">
        <f t="shared" si="2"/>
        <v>×</v>
      </c>
      <c r="F10" s="2">
        <f t="shared" si="3"/>
        <v>90</v>
      </c>
      <c r="G10" s="4">
        <v>42644</v>
      </c>
      <c r="H10" s="18">
        <f t="shared" si="4"/>
        <v>42733</v>
      </c>
      <c r="I10" s="18">
        <f t="shared" si="5"/>
        <v>42614</v>
      </c>
      <c r="J10" s="3" t="str">
        <f t="shared" si="6"/>
        <v/>
      </c>
      <c r="L10" s="2">
        <v>3</v>
      </c>
      <c r="M10" s="4">
        <f t="shared" si="7"/>
        <v>42490</v>
      </c>
      <c r="N10" s="4" t="str">
        <f t="shared" si="8"/>
        <v>パソコン入門</v>
      </c>
    </row>
    <row r="11" spans="2:14">
      <c r="B11" s="2" t="s">
        <v>12</v>
      </c>
      <c r="C11" s="2" t="str">
        <f t="shared" si="0"/>
        <v>表計算応用</v>
      </c>
      <c r="D11" s="2" t="str">
        <f t="shared" si="1"/>
        <v>通学</v>
      </c>
      <c r="E11" s="2" t="str">
        <f t="shared" si="2"/>
        <v>本校</v>
      </c>
      <c r="F11" s="2">
        <f t="shared" si="3"/>
        <v>10</v>
      </c>
      <c r="G11" s="4">
        <v>42689</v>
      </c>
      <c r="H11" s="18">
        <f t="shared" si="4"/>
        <v>42698</v>
      </c>
      <c r="I11" s="18">
        <f t="shared" si="5"/>
        <v>42658</v>
      </c>
      <c r="J11" s="3" t="str">
        <f t="shared" si="6"/>
        <v/>
      </c>
      <c r="L11" s="2">
        <v>4</v>
      </c>
      <c r="M11" s="4">
        <f t="shared" si="7"/>
        <v>42519</v>
      </c>
      <c r="N11" s="4" t="str">
        <f t="shared" si="8"/>
        <v>パソコン入門</v>
      </c>
    </row>
    <row r="12" spans="2:14">
      <c r="B12" s="2" t="s">
        <v>13</v>
      </c>
      <c r="C12" s="2" t="str">
        <f t="shared" si="0"/>
        <v>表計算基礎</v>
      </c>
      <c r="D12" s="2" t="str">
        <f t="shared" si="1"/>
        <v>通信講座</v>
      </c>
      <c r="E12" s="2" t="str">
        <f t="shared" si="2"/>
        <v>×</v>
      </c>
      <c r="F12" s="2">
        <f t="shared" si="3"/>
        <v>30</v>
      </c>
      <c r="G12" s="4">
        <v>42602</v>
      </c>
      <c r="H12" s="18">
        <f t="shared" si="4"/>
        <v>42631</v>
      </c>
      <c r="I12" s="18">
        <f t="shared" si="5"/>
        <v>42571</v>
      </c>
      <c r="J12" s="3" t="str">
        <f t="shared" si="6"/>
        <v/>
      </c>
      <c r="L12" s="2">
        <v>5</v>
      </c>
      <c r="M12" s="4">
        <f t="shared" si="7"/>
        <v>42528</v>
      </c>
      <c r="N12" s="4" t="str">
        <f t="shared" si="8"/>
        <v>表計算基礎</v>
      </c>
    </row>
    <row r="13" spans="2:14">
      <c r="B13" s="2" t="s">
        <v>9</v>
      </c>
      <c r="C13" s="2" t="str">
        <f t="shared" si="0"/>
        <v>表計算基礎</v>
      </c>
      <c r="D13" s="2" t="str">
        <f t="shared" si="1"/>
        <v>通学</v>
      </c>
      <c r="E13" s="2" t="str">
        <f t="shared" si="2"/>
        <v>本校</v>
      </c>
      <c r="F13" s="2">
        <f t="shared" si="3"/>
        <v>10</v>
      </c>
      <c r="G13" s="4">
        <v>42480</v>
      </c>
      <c r="H13" s="18">
        <f t="shared" si="4"/>
        <v>42489</v>
      </c>
      <c r="I13" s="18">
        <f t="shared" si="5"/>
        <v>42449</v>
      </c>
      <c r="J13" s="3" t="str">
        <f t="shared" si="6"/>
        <v>受付終了</v>
      </c>
    </row>
    <row r="14" spans="2:14">
      <c r="B14" s="2" t="s">
        <v>58</v>
      </c>
      <c r="C14" s="2" t="str">
        <f t="shared" si="0"/>
        <v>パソコン入門</v>
      </c>
      <c r="D14" s="2" t="str">
        <f t="shared" si="1"/>
        <v>通学</v>
      </c>
      <c r="E14" s="2" t="str">
        <f t="shared" si="2"/>
        <v>本校</v>
      </c>
      <c r="F14" s="2">
        <f t="shared" si="3"/>
        <v>10</v>
      </c>
      <c r="G14" s="4">
        <v>42602</v>
      </c>
      <c r="H14" s="18">
        <f t="shared" si="4"/>
        <v>42611</v>
      </c>
      <c r="I14" s="18">
        <f t="shared" si="5"/>
        <v>42571</v>
      </c>
      <c r="J14" s="3" t="str">
        <f t="shared" si="6"/>
        <v/>
      </c>
    </row>
    <row r="15" spans="2:14">
      <c r="B15" s="2" t="s">
        <v>15</v>
      </c>
      <c r="C15" s="2" t="str">
        <f t="shared" si="0"/>
        <v>データベース応用</v>
      </c>
      <c r="D15" s="2" t="str">
        <f t="shared" si="1"/>
        <v>通学</v>
      </c>
      <c r="E15" s="2" t="str">
        <f t="shared" si="2"/>
        <v>東京校</v>
      </c>
      <c r="F15" s="2">
        <f t="shared" si="3"/>
        <v>30</v>
      </c>
      <c r="G15" s="4">
        <v>42658</v>
      </c>
      <c r="H15" s="18">
        <f t="shared" si="4"/>
        <v>42687</v>
      </c>
      <c r="I15" s="18">
        <f t="shared" si="5"/>
        <v>42628</v>
      </c>
      <c r="J15" s="3" t="str">
        <f t="shared" si="6"/>
        <v/>
      </c>
      <c r="L15" s="12" t="s">
        <v>14</v>
      </c>
    </row>
    <row r="16" spans="2:14">
      <c r="B16" s="2" t="s">
        <v>58</v>
      </c>
      <c r="C16" s="2" t="str">
        <f t="shared" si="0"/>
        <v>パソコン入門</v>
      </c>
      <c r="D16" s="2" t="str">
        <f t="shared" si="1"/>
        <v>通学</v>
      </c>
      <c r="E16" s="2" t="str">
        <f t="shared" si="2"/>
        <v>本校</v>
      </c>
      <c r="F16" s="2">
        <f t="shared" si="3"/>
        <v>10</v>
      </c>
      <c r="G16" s="4">
        <v>42461</v>
      </c>
      <c r="H16" s="18">
        <f t="shared" si="4"/>
        <v>42470</v>
      </c>
      <c r="I16" s="18">
        <f t="shared" si="5"/>
        <v>42430</v>
      </c>
      <c r="J16" s="3" t="str">
        <f t="shared" si="6"/>
        <v>受付終了</v>
      </c>
      <c r="L16" s="15" t="s">
        <v>4</v>
      </c>
      <c r="M16" s="15" t="s">
        <v>53</v>
      </c>
    </row>
    <row r="17" spans="2:13">
      <c r="B17" s="2" t="s">
        <v>9</v>
      </c>
      <c r="C17" s="2" t="str">
        <f t="shared" si="0"/>
        <v>表計算基礎</v>
      </c>
      <c r="D17" s="2" t="str">
        <f t="shared" si="1"/>
        <v>通学</v>
      </c>
      <c r="E17" s="2" t="str">
        <f t="shared" si="2"/>
        <v>本校</v>
      </c>
      <c r="F17" s="2">
        <f t="shared" si="3"/>
        <v>10</v>
      </c>
      <c r="G17" s="4">
        <v>42541</v>
      </c>
      <c r="H17" s="18">
        <f t="shared" si="4"/>
        <v>42550</v>
      </c>
      <c r="I17" s="18">
        <f t="shared" si="5"/>
        <v>42510</v>
      </c>
      <c r="J17" s="3" t="str">
        <f t="shared" si="6"/>
        <v>締切間近</v>
      </c>
      <c r="L17" s="2" t="s">
        <v>47</v>
      </c>
      <c r="M17" s="2">
        <f>COUNTIF($D$8:$D$30,L17)</f>
        <v>17</v>
      </c>
    </row>
    <row r="18" spans="2:13">
      <c r="B18" s="2" t="s">
        <v>12</v>
      </c>
      <c r="C18" s="2" t="str">
        <f t="shared" si="0"/>
        <v>表計算応用</v>
      </c>
      <c r="D18" s="2" t="str">
        <f t="shared" si="1"/>
        <v>通学</v>
      </c>
      <c r="E18" s="2" t="str">
        <f t="shared" si="2"/>
        <v>本校</v>
      </c>
      <c r="F18" s="2">
        <f t="shared" si="3"/>
        <v>10</v>
      </c>
      <c r="G18" s="4">
        <v>42628</v>
      </c>
      <c r="H18" s="18">
        <f t="shared" si="4"/>
        <v>42637</v>
      </c>
      <c r="I18" s="18">
        <f t="shared" si="5"/>
        <v>42597</v>
      </c>
      <c r="J18" s="3" t="str">
        <f t="shared" si="6"/>
        <v/>
      </c>
      <c r="L18" s="2" t="s">
        <v>16</v>
      </c>
      <c r="M18" s="2">
        <f>COUNTIF($D$8:$D$30,L18)</f>
        <v>6</v>
      </c>
    </row>
    <row r="19" spans="2:13">
      <c r="B19" s="2" t="s">
        <v>59</v>
      </c>
      <c r="C19" s="2" t="str">
        <f t="shared" si="0"/>
        <v>パソコン入門</v>
      </c>
      <c r="D19" s="2" t="str">
        <f t="shared" si="1"/>
        <v>通学</v>
      </c>
      <c r="E19" s="2" t="str">
        <f t="shared" si="2"/>
        <v>本校</v>
      </c>
      <c r="F19" s="2">
        <f t="shared" si="3"/>
        <v>10</v>
      </c>
      <c r="G19" s="4">
        <v>42541</v>
      </c>
      <c r="H19" s="18">
        <f t="shared" si="4"/>
        <v>42550</v>
      </c>
      <c r="I19" s="18">
        <f t="shared" si="5"/>
        <v>42510</v>
      </c>
      <c r="J19" s="3" t="str">
        <f t="shared" si="6"/>
        <v>締切間近</v>
      </c>
      <c r="L19" s="5"/>
    </row>
    <row r="20" spans="2:13">
      <c r="B20" s="2" t="s">
        <v>61</v>
      </c>
      <c r="C20" s="2" t="str">
        <f t="shared" si="0"/>
        <v>プログラミングPHP</v>
      </c>
      <c r="D20" s="2" t="str">
        <f t="shared" si="1"/>
        <v>通学</v>
      </c>
      <c r="E20" s="2" t="str">
        <f t="shared" si="2"/>
        <v>東京校</v>
      </c>
      <c r="F20" s="2">
        <f t="shared" si="3"/>
        <v>30</v>
      </c>
      <c r="G20" s="4">
        <v>42628</v>
      </c>
      <c r="H20" s="18">
        <f t="shared" si="4"/>
        <v>42657</v>
      </c>
      <c r="I20" s="18">
        <f t="shared" si="5"/>
        <v>42597</v>
      </c>
      <c r="J20" s="3" t="str">
        <f t="shared" si="6"/>
        <v/>
      </c>
    </row>
    <row r="21" spans="2:13">
      <c r="B21" s="2" t="s">
        <v>17</v>
      </c>
      <c r="C21" s="2" t="str">
        <f t="shared" si="0"/>
        <v>表計算基礎</v>
      </c>
      <c r="D21" s="2" t="str">
        <f t="shared" si="1"/>
        <v>通学</v>
      </c>
      <c r="E21" s="2" t="str">
        <f t="shared" si="2"/>
        <v>本校</v>
      </c>
      <c r="F21" s="2">
        <f t="shared" si="3"/>
        <v>30</v>
      </c>
      <c r="G21" s="4">
        <v>42571</v>
      </c>
      <c r="H21" s="18">
        <f t="shared" si="4"/>
        <v>42600</v>
      </c>
      <c r="I21" s="18">
        <f t="shared" si="5"/>
        <v>42541</v>
      </c>
      <c r="J21" s="3" t="str">
        <f t="shared" si="6"/>
        <v/>
      </c>
    </row>
    <row r="22" spans="2:13">
      <c r="B22" s="2" t="s">
        <v>12</v>
      </c>
      <c r="C22" s="2" t="str">
        <f t="shared" si="0"/>
        <v>表計算応用</v>
      </c>
      <c r="D22" s="2" t="str">
        <f t="shared" si="1"/>
        <v>通学</v>
      </c>
      <c r="E22" s="2" t="str">
        <f t="shared" si="2"/>
        <v>本校</v>
      </c>
      <c r="F22" s="2">
        <f t="shared" si="3"/>
        <v>10</v>
      </c>
      <c r="G22" s="4">
        <v>42658</v>
      </c>
      <c r="H22" s="18">
        <f t="shared" si="4"/>
        <v>42667</v>
      </c>
      <c r="I22" s="18">
        <f t="shared" si="5"/>
        <v>42628</v>
      </c>
      <c r="J22" s="3" t="str">
        <f t="shared" si="6"/>
        <v/>
      </c>
    </row>
    <row r="23" spans="2:13">
      <c r="B23" s="2" t="s">
        <v>58</v>
      </c>
      <c r="C23" s="2" t="str">
        <f t="shared" si="0"/>
        <v>パソコン入門</v>
      </c>
      <c r="D23" s="2" t="str">
        <f t="shared" si="1"/>
        <v>通学</v>
      </c>
      <c r="E23" s="2" t="str">
        <f t="shared" si="2"/>
        <v>本校</v>
      </c>
      <c r="F23" s="2">
        <f t="shared" si="3"/>
        <v>10</v>
      </c>
      <c r="G23" s="4">
        <v>42571</v>
      </c>
      <c r="H23" s="18">
        <f t="shared" si="4"/>
        <v>42580</v>
      </c>
      <c r="I23" s="18">
        <f t="shared" si="5"/>
        <v>42541</v>
      </c>
      <c r="J23" s="3" t="str">
        <f t="shared" si="6"/>
        <v/>
      </c>
    </row>
    <row r="24" spans="2:13">
      <c r="B24" s="2" t="s">
        <v>18</v>
      </c>
      <c r="C24" s="2" t="str">
        <f t="shared" si="0"/>
        <v>システムエンジニア養成</v>
      </c>
      <c r="D24" s="2" t="str">
        <f t="shared" si="1"/>
        <v>通信講座</v>
      </c>
      <c r="E24" s="2" t="str">
        <f t="shared" si="2"/>
        <v>×</v>
      </c>
      <c r="F24" s="2">
        <f t="shared" si="3"/>
        <v>90</v>
      </c>
      <c r="G24" s="4">
        <v>42552</v>
      </c>
      <c r="H24" s="18">
        <f t="shared" si="4"/>
        <v>42641</v>
      </c>
      <c r="I24" s="18">
        <f t="shared" si="5"/>
        <v>42522</v>
      </c>
      <c r="J24" s="3" t="str">
        <f t="shared" si="6"/>
        <v/>
      </c>
    </row>
    <row r="25" spans="2:13">
      <c r="B25" s="2" t="s">
        <v>60</v>
      </c>
      <c r="C25" s="2" t="str">
        <f t="shared" si="0"/>
        <v>パソコン入門</v>
      </c>
      <c r="D25" s="2" t="str">
        <f t="shared" si="1"/>
        <v>通信講座</v>
      </c>
      <c r="E25" s="2" t="str">
        <f t="shared" si="2"/>
        <v>×</v>
      </c>
      <c r="F25" s="2">
        <f t="shared" si="3"/>
        <v>30</v>
      </c>
      <c r="G25" s="4">
        <v>42461</v>
      </c>
      <c r="H25" s="18">
        <f t="shared" si="4"/>
        <v>42490</v>
      </c>
      <c r="I25" s="18">
        <f t="shared" si="5"/>
        <v>42430</v>
      </c>
      <c r="J25" s="3" t="str">
        <f t="shared" si="6"/>
        <v>受付終了</v>
      </c>
    </row>
    <row r="26" spans="2:13">
      <c r="B26" s="2" t="s">
        <v>19</v>
      </c>
      <c r="C26" s="2" t="str">
        <f t="shared" si="0"/>
        <v>データベース基礎</v>
      </c>
      <c r="D26" s="2" t="str">
        <f t="shared" si="1"/>
        <v>通学</v>
      </c>
      <c r="E26" s="2" t="str">
        <f t="shared" si="2"/>
        <v>東京校</v>
      </c>
      <c r="F26" s="2">
        <f t="shared" si="3"/>
        <v>30</v>
      </c>
      <c r="G26" s="4">
        <v>42628</v>
      </c>
      <c r="H26" s="18">
        <f t="shared" si="4"/>
        <v>42657</v>
      </c>
      <c r="I26" s="18">
        <f t="shared" si="5"/>
        <v>42597</v>
      </c>
      <c r="J26" s="3" t="str">
        <f t="shared" si="6"/>
        <v/>
      </c>
    </row>
    <row r="27" spans="2:13">
      <c r="B27" s="2" t="s">
        <v>58</v>
      </c>
      <c r="C27" s="2" t="str">
        <f t="shared" si="0"/>
        <v>パソコン入門</v>
      </c>
      <c r="D27" s="2" t="str">
        <f t="shared" si="1"/>
        <v>通学</v>
      </c>
      <c r="E27" s="2" t="str">
        <f t="shared" si="2"/>
        <v>本校</v>
      </c>
      <c r="F27" s="2">
        <f t="shared" si="3"/>
        <v>10</v>
      </c>
      <c r="G27" s="4">
        <v>42510</v>
      </c>
      <c r="H27" s="18">
        <f t="shared" si="4"/>
        <v>42519</v>
      </c>
      <c r="I27" s="18">
        <f t="shared" si="5"/>
        <v>42480</v>
      </c>
      <c r="J27" s="3" t="str">
        <f t="shared" si="6"/>
        <v>受付終了</v>
      </c>
    </row>
    <row r="28" spans="2:13">
      <c r="B28" s="2" t="s">
        <v>20</v>
      </c>
      <c r="C28" s="2" t="str">
        <f t="shared" si="0"/>
        <v>システムエンジニア養成</v>
      </c>
      <c r="D28" s="2" t="str">
        <f t="shared" si="1"/>
        <v>通学</v>
      </c>
      <c r="E28" s="2" t="str">
        <f t="shared" si="2"/>
        <v>東京校</v>
      </c>
      <c r="F28" s="2">
        <f t="shared" si="3"/>
        <v>30</v>
      </c>
      <c r="G28" s="4">
        <v>42571</v>
      </c>
      <c r="H28" s="18">
        <f t="shared" si="4"/>
        <v>42600</v>
      </c>
      <c r="I28" s="18">
        <f t="shared" si="5"/>
        <v>42541</v>
      </c>
      <c r="J28" s="3" t="str">
        <f t="shared" si="6"/>
        <v/>
      </c>
    </row>
    <row r="29" spans="2:13">
      <c r="B29" s="2" t="s">
        <v>12</v>
      </c>
      <c r="C29" s="2" t="str">
        <f t="shared" si="0"/>
        <v>表計算応用</v>
      </c>
      <c r="D29" s="2" t="str">
        <f t="shared" si="1"/>
        <v>通学</v>
      </c>
      <c r="E29" s="2" t="str">
        <f t="shared" si="2"/>
        <v>本校</v>
      </c>
      <c r="F29" s="2">
        <f t="shared" si="3"/>
        <v>10</v>
      </c>
      <c r="G29" s="4">
        <v>42719</v>
      </c>
      <c r="H29" s="18">
        <f t="shared" si="4"/>
        <v>42728</v>
      </c>
      <c r="I29" s="18">
        <f t="shared" si="5"/>
        <v>42689</v>
      </c>
      <c r="J29" s="3" t="str">
        <f t="shared" si="6"/>
        <v/>
      </c>
    </row>
    <row r="30" spans="2:13">
      <c r="B30" s="2" t="s">
        <v>62</v>
      </c>
      <c r="C30" s="2" t="str">
        <f t="shared" si="0"/>
        <v>プログラミングPHP</v>
      </c>
      <c r="D30" s="2" t="str">
        <f t="shared" si="1"/>
        <v>通信講座</v>
      </c>
      <c r="E30" s="2" t="str">
        <f t="shared" si="2"/>
        <v>×</v>
      </c>
      <c r="F30" s="2">
        <f t="shared" si="3"/>
        <v>90</v>
      </c>
      <c r="G30" s="4">
        <v>42614</v>
      </c>
      <c r="H30" s="18">
        <f t="shared" si="4"/>
        <v>42703</v>
      </c>
      <c r="I30" s="18">
        <f t="shared" si="5"/>
        <v>42583</v>
      </c>
      <c r="J30" s="3" t="str">
        <f t="shared" si="6"/>
        <v/>
      </c>
    </row>
  </sheetData>
  <mergeCells count="6">
    <mergeCell ref="I6:J6"/>
    <mergeCell ref="B6:B7"/>
    <mergeCell ref="C6:C7"/>
    <mergeCell ref="D6:D7"/>
    <mergeCell ref="F6:H6"/>
    <mergeCell ref="E6:E7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0"/>
  <sheetViews>
    <sheetView workbookViewId="0"/>
  </sheetViews>
  <sheetFormatPr defaultRowHeight="13.5"/>
  <cols>
    <col min="1" max="1" width="9" style="1"/>
    <col min="2" max="2" width="9.875" style="1" bestFit="1" customWidth="1"/>
    <col min="3" max="3" width="21.625" style="1" bestFit="1" customWidth="1"/>
    <col min="4" max="4" width="7.125" style="1" bestFit="1" customWidth="1"/>
    <col min="5" max="5" width="9" style="1"/>
    <col min="6" max="6" width="14.125" style="1" bestFit="1" customWidth="1"/>
    <col min="7" max="8" width="9" style="1"/>
    <col min="9" max="9" width="9" style="1" customWidth="1"/>
    <col min="10" max="16384" width="9" style="1"/>
  </cols>
  <sheetData>
    <row r="2" spans="2:9">
      <c r="B2" s="13" t="s">
        <v>21</v>
      </c>
      <c r="C2" s="6"/>
      <c r="D2" s="6"/>
      <c r="F2" s="13" t="s">
        <v>50</v>
      </c>
      <c r="G2" s="6"/>
      <c r="H2" s="6"/>
      <c r="I2" s="6"/>
    </row>
    <row r="3" spans="2:9">
      <c r="B3" s="16" t="s">
        <v>22</v>
      </c>
      <c r="C3" s="16" t="s">
        <v>23</v>
      </c>
      <c r="D3" s="16" t="s">
        <v>45</v>
      </c>
      <c r="F3" s="16" t="s">
        <v>33</v>
      </c>
      <c r="G3" s="7" t="s">
        <v>34</v>
      </c>
      <c r="H3" s="7" t="s">
        <v>35</v>
      </c>
      <c r="I3" s="6"/>
    </row>
    <row r="4" spans="2:9">
      <c r="B4" s="8" t="s">
        <v>57</v>
      </c>
      <c r="C4" s="7" t="s">
        <v>26</v>
      </c>
      <c r="D4" s="7" t="s">
        <v>43</v>
      </c>
      <c r="F4" s="16" t="s">
        <v>38</v>
      </c>
      <c r="G4" s="7" t="s">
        <v>47</v>
      </c>
      <c r="H4" s="7" t="s">
        <v>16</v>
      </c>
      <c r="I4" s="6"/>
    </row>
    <row r="5" spans="2:9">
      <c r="B5" s="8" t="s">
        <v>27</v>
      </c>
      <c r="C5" s="7" t="s">
        <v>28</v>
      </c>
      <c r="D5" s="7" t="s">
        <v>43</v>
      </c>
      <c r="F5" s="6"/>
      <c r="G5" s="6"/>
      <c r="H5" s="6"/>
      <c r="I5" s="6"/>
    </row>
    <row r="6" spans="2:9">
      <c r="B6" s="8" t="s">
        <v>29</v>
      </c>
      <c r="C6" s="7" t="s">
        <v>30</v>
      </c>
      <c r="D6" s="7" t="s">
        <v>43</v>
      </c>
      <c r="F6" s="13" t="s">
        <v>42</v>
      </c>
      <c r="G6" s="6"/>
      <c r="H6" s="6"/>
      <c r="I6" s="6"/>
    </row>
    <row r="7" spans="2:9">
      <c r="B7" s="8" t="s">
        <v>31</v>
      </c>
      <c r="C7" s="7" t="s">
        <v>32</v>
      </c>
      <c r="D7" s="7" t="s">
        <v>46</v>
      </c>
      <c r="F7" s="16" t="s">
        <v>24</v>
      </c>
      <c r="G7" s="7">
        <v>1</v>
      </c>
      <c r="H7" s="7">
        <v>2</v>
      </c>
      <c r="I7" s="7">
        <v>3</v>
      </c>
    </row>
    <row r="8" spans="2:9">
      <c r="B8" s="8" t="s">
        <v>36</v>
      </c>
      <c r="C8" s="7" t="s">
        <v>37</v>
      </c>
      <c r="D8" s="7" t="s">
        <v>46</v>
      </c>
      <c r="F8" s="16" t="s">
        <v>55</v>
      </c>
      <c r="G8" s="7">
        <v>10</v>
      </c>
      <c r="H8" s="7">
        <v>30</v>
      </c>
      <c r="I8" s="7">
        <v>90</v>
      </c>
    </row>
    <row r="9" spans="2:9">
      <c r="B9" s="8" t="s">
        <v>25</v>
      </c>
      <c r="C9" s="7" t="s">
        <v>56</v>
      </c>
      <c r="D9" s="7" t="s">
        <v>46</v>
      </c>
    </row>
    <row r="10" spans="2:9">
      <c r="B10" s="8" t="s">
        <v>39</v>
      </c>
      <c r="C10" s="7" t="s">
        <v>40</v>
      </c>
      <c r="D10" s="7" t="s">
        <v>46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zoomScaleNormal="100" workbookViewId="0"/>
  </sheetViews>
  <sheetFormatPr defaultRowHeight="13.5"/>
  <cols>
    <col min="1" max="1" width="9" style="1"/>
    <col min="2" max="2" width="9.5" style="1" bestFit="1" customWidth="1"/>
    <col min="3" max="3" width="21.625" style="1" customWidth="1"/>
    <col min="4" max="4" width="9" style="1"/>
    <col min="5" max="5" width="7.125" style="1" bestFit="1" customWidth="1"/>
    <col min="6" max="6" width="10.375" style="1" bestFit="1" customWidth="1"/>
    <col min="7" max="7" width="9.625" style="1" customWidth="1"/>
    <col min="8" max="9" width="12.875" style="1" customWidth="1"/>
    <col min="10" max="10" width="11" style="1" bestFit="1" customWidth="1"/>
    <col min="11" max="11" width="5" style="1" customWidth="1"/>
    <col min="12" max="12" width="9" style="1"/>
    <col min="13" max="13" width="12.375" style="1" bestFit="1" customWidth="1"/>
    <col min="14" max="14" width="21.625" style="1" customWidth="1"/>
    <col min="15" max="16384" width="9" style="1"/>
  </cols>
  <sheetData>
    <row r="1" spans="1:14">
      <c r="A1" s="1" t="s">
        <v>63</v>
      </c>
    </row>
    <row r="4" spans="1:14" ht="18.75">
      <c r="B4" s="9" t="s">
        <v>0</v>
      </c>
      <c r="I4" s="10">
        <v>42505</v>
      </c>
      <c r="J4" s="11" t="s">
        <v>1</v>
      </c>
    </row>
    <row r="6" spans="1:14">
      <c r="B6" s="19" t="s">
        <v>2</v>
      </c>
      <c r="C6" s="19" t="s">
        <v>3</v>
      </c>
      <c r="D6" s="19" t="s">
        <v>4</v>
      </c>
      <c r="E6" s="19" t="s">
        <v>44</v>
      </c>
      <c r="F6" s="19" t="s">
        <v>5</v>
      </c>
      <c r="G6" s="19"/>
      <c r="H6" s="19"/>
      <c r="I6" s="19" t="s">
        <v>54</v>
      </c>
      <c r="J6" s="19"/>
      <c r="L6" s="12" t="s">
        <v>51</v>
      </c>
    </row>
    <row r="7" spans="1:14" ht="27">
      <c r="B7" s="19"/>
      <c r="C7" s="19"/>
      <c r="D7" s="19"/>
      <c r="E7" s="19"/>
      <c r="F7" s="14" t="s">
        <v>52</v>
      </c>
      <c r="G7" s="17" t="s">
        <v>6</v>
      </c>
      <c r="H7" s="17" t="s">
        <v>7</v>
      </c>
      <c r="I7" s="17" t="s">
        <v>49</v>
      </c>
      <c r="J7" s="17" t="s">
        <v>48</v>
      </c>
      <c r="L7" s="17" t="s">
        <v>8</v>
      </c>
      <c r="M7" s="17" t="s">
        <v>7</v>
      </c>
      <c r="N7" s="17" t="s">
        <v>3</v>
      </c>
    </row>
    <row r="8" spans="1:14">
      <c r="B8" s="2" t="s">
        <v>41</v>
      </c>
      <c r="C8" s="2" t="str">
        <f t="shared" ref="C8:C30" si="0">VLOOKUP(LEFT(B8,FIND("-",B8,1)-1),講座,2,FALSE)</f>
        <v>表計算基礎</v>
      </c>
      <c r="D8" s="2" t="str">
        <f t="shared" ref="D8:D30" si="1">HLOOKUP(MID(B8,FIND("-",B8,1)+1,2),区分,2,FALSE)</f>
        <v>通学</v>
      </c>
      <c r="E8" s="2" t="str">
        <f t="shared" ref="E8:E30" si="2">IF(D8="通学",VLOOKUP(LEFT(B8,FIND("-",B8,1)-1),講座,3,FALSE),"×")</f>
        <v>本校</v>
      </c>
      <c r="F8" s="2">
        <f t="shared" ref="F8:F30" si="3">HLOOKUP(VALUE(RIGHT(B8,1)),日数,2,FALSE)</f>
        <v>10</v>
      </c>
      <c r="G8" s="4">
        <v>42519</v>
      </c>
      <c r="H8" s="18">
        <f>DATE(YEAR(G8),MONTH(G8),DAY(G8)+F8-1)</f>
        <v>42528</v>
      </c>
      <c r="I8" s="18">
        <f>DATE(YEAR(G8),MONTH(G8)-1,DAY(G8))</f>
        <v>42489</v>
      </c>
      <c r="J8" s="3" t="str">
        <f>IF(I8&lt;$I$4,"受付終了",IF(I8&lt;=$I$4+5,"締切間近",""))</f>
        <v>受付終了</v>
      </c>
      <c r="L8" s="2">
        <v>1</v>
      </c>
      <c r="M8" s="4">
        <f>INDEX($C$8:$H$30,MATCH(SMALL($H$8:$H$30,$L8),$H$8:$H$30,0),6)</f>
        <v>42470</v>
      </c>
      <c r="N8" s="4" t="str">
        <f>INDEX($C$8:$H$30,MATCH(SMALL($H$8:$H$30,$L8),$H$8:$H$30,0),1)</f>
        <v>パソコン入門</v>
      </c>
    </row>
    <row r="9" spans="1:14">
      <c r="B9" s="2" t="s">
        <v>10</v>
      </c>
      <c r="C9" s="2" t="str">
        <f t="shared" si="0"/>
        <v>データベース基礎</v>
      </c>
      <c r="D9" s="2" t="str">
        <f t="shared" si="1"/>
        <v>通信講座</v>
      </c>
      <c r="E9" s="2" t="str">
        <f t="shared" si="2"/>
        <v>×</v>
      </c>
      <c r="F9" s="2">
        <f t="shared" si="3"/>
        <v>30</v>
      </c>
      <c r="G9" s="4">
        <v>42614</v>
      </c>
      <c r="H9" s="18">
        <f t="shared" ref="H9:H30" si="4">DATE(YEAR(G9),MONTH(G9),DAY(G9)+F9-1)</f>
        <v>42643</v>
      </c>
      <c r="I9" s="18">
        <f t="shared" ref="I9:I30" si="5">DATE(YEAR(G9),MONTH(G9)-1,DAY(G9))</f>
        <v>42583</v>
      </c>
      <c r="J9" s="3" t="str">
        <f t="shared" ref="J9:J30" si="6">IF(I9&lt;$I$4,"受付終了",IF(I9&lt;=$I$4+5,"締切間近",""))</f>
        <v/>
      </c>
      <c r="L9" s="2">
        <v>2</v>
      </c>
      <c r="M9" s="4">
        <f t="shared" ref="M9:M12" si="7">INDEX($C$8:$H$30,MATCH(SMALL($H$8:$H$30,$L9),$H$8:$H$30,0),6)</f>
        <v>42489</v>
      </c>
      <c r="N9" s="4" t="str">
        <f t="shared" ref="N9:N12" si="8">INDEX($C$8:$H$30,MATCH(SMALL($H$8:$H$30,$L9),$H$8:$H$30,0),1)</f>
        <v>表計算基礎</v>
      </c>
    </row>
    <row r="10" spans="1:14">
      <c r="B10" s="2" t="s">
        <v>11</v>
      </c>
      <c r="C10" s="2" t="str">
        <f t="shared" si="0"/>
        <v>データベース応用</v>
      </c>
      <c r="D10" s="2" t="str">
        <f t="shared" si="1"/>
        <v>通信講座</v>
      </c>
      <c r="E10" s="2" t="str">
        <f t="shared" si="2"/>
        <v>×</v>
      </c>
      <c r="F10" s="2">
        <f t="shared" si="3"/>
        <v>90</v>
      </c>
      <c r="G10" s="4">
        <v>42644</v>
      </c>
      <c r="H10" s="18">
        <f t="shared" si="4"/>
        <v>42733</v>
      </c>
      <c r="I10" s="18">
        <f t="shared" si="5"/>
        <v>42614</v>
      </c>
      <c r="J10" s="3" t="str">
        <f t="shared" si="6"/>
        <v/>
      </c>
      <c r="L10" s="2">
        <v>3</v>
      </c>
      <c r="M10" s="4">
        <f t="shared" si="7"/>
        <v>42490</v>
      </c>
      <c r="N10" s="4" t="str">
        <f t="shared" si="8"/>
        <v>パソコン入門</v>
      </c>
    </row>
    <row r="11" spans="1:14">
      <c r="B11" s="2" t="s">
        <v>12</v>
      </c>
      <c r="C11" s="2" t="str">
        <f t="shared" si="0"/>
        <v>表計算応用</v>
      </c>
      <c r="D11" s="2" t="str">
        <f t="shared" si="1"/>
        <v>通学</v>
      </c>
      <c r="E11" s="2" t="str">
        <f t="shared" si="2"/>
        <v>本校</v>
      </c>
      <c r="F11" s="2">
        <f t="shared" si="3"/>
        <v>10</v>
      </c>
      <c r="G11" s="4">
        <v>42689</v>
      </c>
      <c r="H11" s="18">
        <f t="shared" si="4"/>
        <v>42698</v>
      </c>
      <c r="I11" s="18">
        <f t="shared" si="5"/>
        <v>42658</v>
      </c>
      <c r="J11" s="3" t="str">
        <f t="shared" si="6"/>
        <v/>
      </c>
      <c r="L11" s="2">
        <v>4</v>
      </c>
      <c r="M11" s="4">
        <f t="shared" si="7"/>
        <v>42519</v>
      </c>
      <c r="N11" s="4" t="str">
        <f t="shared" si="8"/>
        <v>パソコン入門</v>
      </c>
    </row>
    <row r="12" spans="1:14">
      <c r="B12" s="2" t="s">
        <v>13</v>
      </c>
      <c r="C12" s="2" t="str">
        <f t="shared" si="0"/>
        <v>表計算基礎</v>
      </c>
      <c r="D12" s="2" t="str">
        <f t="shared" si="1"/>
        <v>通信講座</v>
      </c>
      <c r="E12" s="2" t="str">
        <f t="shared" si="2"/>
        <v>×</v>
      </c>
      <c r="F12" s="2">
        <f t="shared" si="3"/>
        <v>30</v>
      </c>
      <c r="G12" s="4">
        <v>42602</v>
      </c>
      <c r="H12" s="18">
        <f t="shared" si="4"/>
        <v>42631</v>
      </c>
      <c r="I12" s="18">
        <f t="shared" si="5"/>
        <v>42571</v>
      </c>
      <c r="J12" s="3" t="str">
        <f t="shared" si="6"/>
        <v/>
      </c>
      <c r="L12" s="2">
        <v>5</v>
      </c>
      <c r="M12" s="4">
        <f t="shared" si="7"/>
        <v>42528</v>
      </c>
      <c r="N12" s="4" t="str">
        <f t="shared" si="8"/>
        <v>表計算基礎</v>
      </c>
    </row>
    <row r="13" spans="1:14">
      <c r="B13" s="2" t="s">
        <v>9</v>
      </c>
      <c r="C13" s="2" t="str">
        <f t="shared" si="0"/>
        <v>表計算基礎</v>
      </c>
      <c r="D13" s="2" t="str">
        <f t="shared" si="1"/>
        <v>通学</v>
      </c>
      <c r="E13" s="2" t="str">
        <f t="shared" si="2"/>
        <v>本校</v>
      </c>
      <c r="F13" s="2">
        <f t="shared" si="3"/>
        <v>10</v>
      </c>
      <c r="G13" s="4">
        <v>42480</v>
      </c>
      <c r="H13" s="18">
        <f t="shared" si="4"/>
        <v>42489</v>
      </c>
      <c r="I13" s="18">
        <f t="shared" si="5"/>
        <v>42449</v>
      </c>
      <c r="J13" s="3" t="str">
        <f t="shared" si="6"/>
        <v>受付終了</v>
      </c>
    </row>
    <row r="14" spans="1:14">
      <c r="B14" s="2" t="s">
        <v>58</v>
      </c>
      <c r="C14" s="2" t="str">
        <f t="shared" si="0"/>
        <v>パソコン入門</v>
      </c>
      <c r="D14" s="2" t="str">
        <f t="shared" si="1"/>
        <v>通学</v>
      </c>
      <c r="E14" s="2" t="str">
        <f t="shared" si="2"/>
        <v>本校</v>
      </c>
      <c r="F14" s="2">
        <f t="shared" si="3"/>
        <v>10</v>
      </c>
      <c r="G14" s="4">
        <v>42602</v>
      </c>
      <c r="H14" s="18">
        <f t="shared" si="4"/>
        <v>42611</v>
      </c>
      <c r="I14" s="18">
        <f t="shared" si="5"/>
        <v>42571</v>
      </c>
      <c r="J14" s="3" t="str">
        <f t="shared" si="6"/>
        <v/>
      </c>
    </row>
    <row r="15" spans="1:14">
      <c r="B15" s="2" t="s">
        <v>15</v>
      </c>
      <c r="C15" s="2" t="str">
        <f t="shared" si="0"/>
        <v>データベース応用</v>
      </c>
      <c r="D15" s="2" t="str">
        <f t="shared" si="1"/>
        <v>通学</v>
      </c>
      <c r="E15" s="2" t="str">
        <f t="shared" si="2"/>
        <v>東京校</v>
      </c>
      <c r="F15" s="2">
        <f t="shared" si="3"/>
        <v>30</v>
      </c>
      <c r="G15" s="4">
        <v>42658</v>
      </c>
      <c r="H15" s="18">
        <f t="shared" si="4"/>
        <v>42687</v>
      </c>
      <c r="I15" s="18">
        <f t="shared" si="5"/>
        <v>42628</v>
      </c>
      <c r="J15" s="3" t="str">
        <f t="shared" si="6"/>
        <v/>
      </c>
      <c r="L15" s="12" t="s">
        <v>14</v>
      </c>
    </row>
    <row r="16" spans="1:14">
      <c r="B16" s="2" t="s">
        <v>58</v>
      </c>
      <c r="C16" s="2" t="str">
        <f t="shared" si="0"/>
        <v>パソコン入門</v>
      </c>
      <c r="D16" s="2" t="str">
        <f t="shared" si="1"/>
        <v>通学</v>
      </c>
      <c r="E16" s="2" t="str">
        <f t="shared" si="2"/>
        <v>本校</v>
      </c>
      <c r="F16" s="2">
        <f t="shared" si="3"/>
        <v>10</v>
      </c>
      <c r="G16" s="4">
        <v>42461</v>
      </c>
      <c r="H16" s="18">
        <f t="shared" si="4"/>
        <v>42470</v>
      </c>
      <c r="I16" s="18">
        <f t="shared" si="5"/>
        <v>42430</v>
      </c>
      <c r="J16" s="3" t="str">
        <f t="shared" si="6"/>
        <v>受付終了</v>
      </c>
      <c r="L16" s="17" t="s">
        <v>4</v>
      </c>
      <c r="M16" s="17" t="s">
        <v>53</v>
      </c>
    </row>
    <row r="17" spans="2:13">
      <c r="B17" s="2" t="s">
        <v>9</v>
      </c>
      <c r="C17" s="2" t="str">
        <f t="shared" si="0"/>
        <v>表計算基礎</v>
      </c>
      <c r="D17" s="2" t="str">
        <f t="shared" si="1"/>
        <v>通学</v>
      </c>
      <c r="E17" s="2" t="str">
        <f t="shared" si="2"/>
        <v>本校</v>
      </c>
      <c r="F17" s="2">
        <f t="shared" si="3"/>
        <v>10</v>
      </c>
      <c r="G17" s="4">
        <v>42541</v>
      </c>
      <c r="H17" s="18">
        <f t="shared" si="4"/>
        <v>42550</v>
      </c>
      <c r="I17" s="18">
        <f t="shared" si="5"/>
        <v>42510</v>
      </c>
      <c r="J17" s="3" t="str">
        <f t="shared" si="6"/>
        <v>締切間近</v>
      </c>
      <c r="L17" s="2" t="s">
        <v>47</v>
      </c>
      <c r="M17" s="2">
        <f>COUNTIF($D$8:$D$30,L17)</f>
        <v>17</v>
      </c>
    </row>
    <row r="18" spans="2:13">
      <c r="B18" s="2" t="s">
        <v>12</v>
      </c>
      <c r="C18" s="2" t="str">
        <f t="shared" si="0"/>
        <v>表計算応用</v>
      </c>
      <c r="D18" s="2" t="str">
        <f t="shared" si="1"/>
        <v>通学</v>
      </c>
      <c r="E18" s="2" t="str">
        <f t="shared" si="2"/>
        <v>本校</v>
      </c>
      <c r="F18" s="2">
        <f t="shared" si="3"/>
        <v>10</v>
      </c>
      <c r="G18" s="4">
        <v>42628</v>
      </c>
      <c r="H18" s="18">
        <f t="shared" si="4"/>
        <v>42637</v>
      </c>
      <c r="I18" s="18">
        <f t="shared" si="5"/>
        <v>42597</v>
      </c>
      <c r="J18" s="3" t="str">
        <f t="shared" si="6"/>
        <v/>
      </c>
      <c r="L18" s="2" t="s">
        <v>16</v>
      </c>
      <c r="M18" s="2">
        <f>COUNTIF($D$8:$D$30,L18)</f>
        <v>6</v>
      </c>
    </row>
    <row r="19" spans="2:13">
      <c r="B19" s="2" t="s">
        <v>58</v>
      </c>
      <c r="C19" s="2" t="str">
        <f t="shared" si="0"/>
        <v>パソコン入門</v>
      </c>
      <c r="D19" s="2" t="str">
        <f t="shared" si="1"/>
        <v>通学</v>
      </c>
      <c r="E19" s="2" t="str">
        <f t="shared" si="2"/>
        <v>本校</v>
      </c>
      <c r="F19" s="2">
        <f t="shared" si="3"/>
        <v>10</v>
      </c>
      <c r="G19" s="4">
        <v>42541</v>
      </c>
      <c r="H19" s="18">
        <f t="shared" si="4"/>
        <v>42550</v>
      </c>
      <c r="I19" s="18">
        <f t="shared" si="5"/>
        <v>42510</v>
      </c>
      <c r="J19" s="3" t="str">
        <f t="shared" si="6"/>
        <v>締切間近</v>
      </c>
      <c r="L19" s="5"/>
    </row>
    <row r="20" spans="2:13">
      <c r="B20" s="2" t="s">
        <v>61</v>
      </c>
      <c r="C20" s="2" t="str">
        <f t="shared" si="0"/>
        <v>プログラミングPHP</v>
      </c>
      <c r="D20" s="2" t="str">
        <f t="shared" si="1"/>
        <v>通学</v>
      </c>
      <c r="E20" s="2" t="str">
        <f t="shared" si="2"/>
        <v>東京校</v>
      </c>
      <c r="F20" s="2">
        <f t="shared" si="3"/>
        <v>30</v>
      </c>
      <c r="G20" s="4">
        <v>42628</v>
      </c>
      <c r="H20" s="18">
        <f t="shared" si="4"/>
        <v>42657</v>
      </c>
      <c r="I20" s="18">
        <f t="shared" si="5"/>
        <v>42597</v>
      </c>
      <c r="J20" s="3" t="str">
        <f t="shared" si="6"/>
        <v/>
      </c>
    </row>
    <row r="21" spans="2:13">
      <c r="B21" s="2" t="s">
        <v>17</v>
      </c>
      <c r="C21" s="2" t="str">
        <f t="shared" si="0"/>
        <v>表計算基礎</v>
      </c>
      <c r="D21" s="2" t="str">
        <f t="shared" si="1"/>
        <v>通学</v>
      </c>
      <c r="E21" s="2" t="str">
        <f t="shared" si="2"/>
        <v>本校</v>
      </c>
      <c r="F21" s="2">
        <f t="shared" si="3"/>
        <v>30</v>
      </c>
      <c r="G21" s="4">
        <v>42571</v>
      </c>
      <c r="H21" s="18">
        <f t="shared" si="4"/>
        <v>42600</v>
      </c>
      <c r="I21" s="18">
        <f t="shared" si="5"/>
        <v>42541</v>
      </c>
      <c r="J21" s="3" t="str">
        <f t="shared" si="6"/>
        <v/>
      </c>
    </row>
    <row r="22" spans="2:13">
      <c r="B22" s="2" t="s">
        <v>12</v>
      </c>
      <c r="C22" s="2" t="str">
        <f t="shared" si="0"/>
        <v>表計算応用</v>
      </c>
      <c r="D22" s="2" t="str">
        <f t="shared" si="1"/>
        <v>通学</v>
      </c>
      <c r="E22" s="2" t="str">
        <f t="shared" si="2"/>
        <v>本校</v>
      </c>
      <c r="F22" s="2">
        <f t="shared" si="3"/>
        <v>10</v>
      </c>
      <c r="G22" s="4">
        <v>42658</v>
      </c>
      <c r="H22" s="18">
        <f t="shared" si="4"/>
        <v>42667</v>
      </c>
      <c r="I22" s="18">
        <f t="shared" si="5"/>
        <v>42628</v>
      </c>
      <c r="J22" s="3" t="str">
        <f t="shared" si="6"/>
        <v/>
      </c>
    </row>
    <row r="23" spans="2:13">
      <c r="B23" s="2" t="s">
        <v>58</v>
      </c>
      <c r="C23" s="2" t="str">
        <f t="shared" si="0"/>
        <v>パソコン入門</v>
      </c>
      <c r="D23" s="2" t="str">
        <f t="shared" si="1"/>
        <v>通学</v>
      </c>
      <c r="E23" s="2" t="str">
        <f t="shared" si="2"/>
        <v>本校</v>
      </c>
      <c r="F23" s="2">
        <f t="shared" si="3"/>
        <v>10</v>
      </c>
      <c r="G23" s="4">
        <v>42571</v>
      </c>
      <c r="H23" s="18">
        <f t="shared" si="4"/>
        <v>42580</v>
      </c>
      <c r="I23" s="18">
        <f t="shared" si="5"/>
        <v>42541</v>
      </c>
      <c r="J23" s="3" t="str">
        <f t="shared" si="6"/>
        <v/>
      </c>
    </row>
    <row r="24" spans="2:13">
      <c r="B24" s="2" t="s">
        <v>18</v>
      </c>
      <c r="C24" s="2" t="str">
        <f t="shared" si="0"/>
        <v>システムエンジニア養成</v>
      </c>
      <c r="D24" s="2" t="str">
        <f t="shared" si="1"/>
        <v>通信講座</v>
      </c>
      <c r="E24" s="2" t="str">
        <f t="shared" si="2"/>
        <v>×</v>
      </c>
      <c r="F24" s="2">
        <f t="shared" si="3"/>
        <v>90</v>
      </c>
      <c r="G24" s="4">
        <v>42552</v>
      </c>
      <c r="H24" s="18">
        <f t="shared" si="4"/>
        <v>42641</v>
      </c>
      <c r="I24" s="18">
        <f t="shared" si="5"/>
        <v>42522</v>
      </c>
      <c r="J24" s="3" t="str">
        <f t="shared" si="6"/>
        <v/>
      </c>
    </row>
    <row r="25" spans="2:13">
      <c r="B25" s="2" t="s">
        <v>60</v>
      </c>
      <c r="C25" s="2" t="str">
        <f t="shared" si="0"/>
        <v>パソコン入門</v>
      </c>
      <c r="D25" s="2" t="str">
        <f t="shared" si="1"/>
        <v>通信講座</v>
      </c>
      <c r="E25" s="2" t="str">
        <f t="shared" si="2"/>
        <v>×</v>
      </c>
      <c r="F25" s="2">
        <f t="shared" si="3"/>
        <v>30</v>
      </c>
      <c r="G25" s="4">
        <v>42461</v>
      </c>
      <c r="H25" s="18">
        <f t="shared" si="4"/>
        <v>42490</v>
      </c>
      <c r="I25" s="18">
        <f t="shared" si="5"/>
        <v>42430</v>
      </c>
      <c r="J25" s="3" t="str">
        <f t="shared" si="6"/>
        <v>受付終了</v>
      </c>
    </row>
    <row r="26" spans="2:13">
      <c r="B26" s="2" t="s">
        <v>19</v>
      </c>
      <c r="C26" s="2" t="str">
        <f t="shared" si="0"/>
        <v>データベース基礎</v>
      </c>
      <c r="D26" s="2" t="str">
        <f t="shared" si="1"/>
        <v>通学</v>
      </c>
      <c r="E26" s="2" t="str">
        <f t="shared" si="2"/>
        <v>東京校</v>
      </c>
      <c r="F26" s="2">
        <f t="shared" si="3"/>
        <v>30</v>
      </c>
      <c r="G26" s="4">
        <v>42628</v>
      </c>
      <c r="H26" s="18">
        <f t="shared" si="4"/>
        <v>42657</v>
      </c>
      <c r="I26" s="18">
        <f t="shared" si="5"/>
        <v>42597</v>
      </c>
      <c r="J26" s="3" t="str">
        <f t="shared" si="6"/>
        <v/>
      </c>
    </row>
    <row r="27" spans="2:13">
      <c r="B27" s="2" t="s">
        <v>58</v>
      </c>
      <c r="C27" s="2" t="str">
        <f t="shared" si="0"/>
        <v>パソコン入門</v>
      </c>
      <c r="D27" s="2" t="str">
        <f t="shared" si="1"/>
        <v>通学</v>
      </c>
      <c r="E27" s="2" t="str">
        <f t="shared" si="2"/>
        <v>本校</v>
      </c>
      <c r="F27" s="2">
        <f t="shared" si="3"/>
        <v>10</v>
      </c>
      <c r="G27" s="4">
        <v>42510</v>
      </c>
      <c r="H27" s="18">
        <f t="shared" si="4"/>
        <v>42519</v>
      </c>
      <c r="I27" s="18">
        <f t="shared" si="5"/>
        <v>42480</v>
      </c>
      <c r="J27" s="3" t="str">
        <f t="shared" si="6"/>
        <v>受付終了</v>
      </c>
    </row>
    <row r="28" spans="2:13">
      <c r="B28" s="2" t="s">
        <v>20</v>
      </c>
      <c r="C28" s="2" t="str">
        <f t="shared" si="0"/>
        <v>システムエンジニア養成</v>
      </c>
      <c r="D28" s="2" t="str">
        <f t="shared" si="1"/>
        <v>通学</v>
      </c>
      <c r="E28" s="2" t="str">
        <f t="shared" si="2"/>
        <v>東京校</v>
      </c>
      <c r="F28" s="2">
        <f t="shared" si="3"/>
        <v>30</v>
      </c>
      <c r="G28" s="4">
        <v>42571</v>
      </c>
      <c r="H28" s="18">
        <f t="shared" si="4"/>
        <v>42600</v>
      </c>
      <c r="I28" s="18">
        <f t="shared" si="5"/>
        <v>42541</v>
      </c>
      <c r="J28" s="3" t="str">
        <f t="shared" si="6"/>
        <v/>
      </c>
    </row>
    <row r="29" spans="2:13">
      <c r="B29" s="2" t="s">
        <v>12</v>
      </c>
      <c r="C29" s="2" t="str">
        <f t="shared" si="0"/>
        <v>表計算応用</v>
      </c>
      <c r="D29" s="2" t="str">
        <f t="shared" si="1"/>
        <v>通学</v>
      </c>
      <c r="E29" s="2" t="str">
        <f t="shared" si="2"/>
        <v>本校</v>
      </c>
      <c r="F29" s="2">
        <f t="shared" si="3"/>
        <v>10</v>
      </c>
      <c r="G29" s="4">
        <v>42719</v>
      </c>
      <c r="H29" s="18">
        <f t="shared" si="4"/>
        <v>42728</v>
      </c>
      <c r="I29" s="18">
        <f t="shared" si="5"/>
        <v>42689</v>
      </c>
      <c r="J29" s="3" t="str">
        <f t="shared" si="6"/>
        <v/>
      </c>
    </row>
    <row r="30" spans="2:13">
      <c r="B30" s="2" t="s">
        <v>62</v>
      </c>
      <c r="C30" s="2" t="str">
        <f t="shared" si="0"/>
        <v>プログラミングPHP</v>
      </c>
      <c r="D30" s="2" t="str">
        <f t="shared" si="1"/>
        <v>通信講座</v>
      </c>
      <c r="E30" s="2" t="str">
        <f t="shared" si="2"/>
        <v>×</v>
      </c>
      <c r="F30" s="2">
        <f t="shared" si="3"/>
        <v>90</v>
      </c>
      <c r="G30" s="4">
        <v>42614</v>
      </c>
      <c r="H30" s="18">
        <f t="shared" si="4"/>
        <v>42703</v>
      </c>
      <c r="I30" s="18">
        <f t="shared" si="5"/>
        <v>42583</v>
      </c>
      <c r="J30" s="3" t="str">
        <f t="shared" si="6"/>
        <v/>
      </c>
    </row>
  </sheetData>
  <mergeCells count="6">
    <mergeCell ref="I6:J6"/>
    <mergeCell ref="B6:B7"/>
    <mergeCell ref="C6:C7"/>
    <mergeCell ref="D6:D7"/>
    <mergeCell ref="E6:E7"/>
    <mergeCell ref="F6:H6"/>
  </mergeCells>
  <phoneticPr fontId="1"/>
  <printOptions horizontalCentered="1" headings="1"/>
  <pageMargins left="0.15748031496062992" right="0.15748031496062992" top="0.98425196850393704" bottom="0.98425196850393704" header="0.31496062992125984" footer="0.31496062992125984"/>
  <pageSetup paperSize="9" scale="88" orientation="landscape" r:id="rId1"/>
  <headerFooter>
    <oddHeader>&amp;L●課題2（解答例）&amp;R平成29年度　 表計算 競技課題 練習問題2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Formulas="1" zoomScaleNormal="100" workbookViewId="0"/>
  </sheetViews>
  <sheetFormatPr defaultRowHeight="13.5"/>
  <cols>
    <col min="1" max="1" width="4.875" style="1" customWidth="1"/>
    <col min="2" max="2" width="5.375" style="1" customWidth="1"/>
    <col min="3" max="3" width="25.875" style="1" bestFit="1" customWidth="1"/>
    <col min="4" max="4" width="26.125" style="1" bestFit="1" customWidth="1"/>
    <col min="5" max="5" width="35.5" style="1" bestFit="1" customWidth="1"/>
    <col min="6" max="6" width="24.25" style="1" bestFit="1" customWidth="1"/>
    <col min="7" max="7" width="3.625" style="1" bestFit="1" customWidth="1"/>
    <col min="8" max="8" width="23.25" style="1" bestFit="1" customWidth="1"/>
    <col min="9" max="9" width="21" style="1" bestFit="1" customWidth="1"/>
    <col min="10" max="10" width="25.875" style="1" bestFit="1" customWidth="1"/>
    <col min="11" max="11" width="5" style="1" customWidth="1"/>
    <col min="12" max="12" width="9" style="1"/>
    <col min="13" max="14" width="33.125" style="1" bestFit="1" customWidth="1"/>
    <col min="15" max="16384" width="9" style="1"/>
  </cols>
  <sheetData>
    <row r="1" spans="1:14">
      <c r="A1" s="1" t="s">
        <v>63</v>
      </c>
    </row>
    <row r="4" spans="1:14" ht="18.75">
      <c r="B4" s="9" t="s">
        <v>0</v>
      </c>
      <c r="I4" s="10">
        <v>42505</v>
      </c>
      <c r="J4" s="11" t="s">
        <v>1</v>
      </c>
    </row>
    <row r="6" spans="1:14">
      <c r="B6" s="19" t="s">
        <v>2</v>
      </c>
      <c r="C6" s="19" t="s">
        <v>3</v>
      </c>
      <c r="D6" s="19" t="s">
        <v>4</v>
      </c>
      <c r="E6" s="19" t="s">
        <v>44</v>
      </c>
      <c r="F6" s="19" t="s">
        <v>5</v>
      </c>
      <c r="G6" s="19"/>
      <c r="H6" s="19"/>
      <c r="I6" s="19" t="s">
        <v>54</v>
      </c>
      <c r="J6" s="19"/>
      <c r="L6" s="12" t="s">
        <v>51</v>
      </c>
    </row>
    <row r="7" spans="1:14" ht="27">
      <c r="B7" s="19"/>
      <c r="C7" s="19"/>
      <c r="D7" s="19"/>
      <c r="E7" s="19"/>
      <c r="F7" s="14" t="s">
        <v>52</v>
      </c>
      <c r="G7" s="17" t="s">
        <v>6</v>
      </c>
      <c r="H7" s="17" t="s">
        <v>7</v>
      </c>
      <c r="I7" s="17" t="s">
        <v>49</v>
      </c>
      <c r="J7" s="17" t="s">
        <v>48</v>
      </c>
      <c r="L7" s="17" t="s">
        <v>8</v>
      </c>
      <c r="M7" s="17" t="s">
        <v>7</v>
      </c>
      <c r="N7" s="17" t="s">
        <v>3</v>
      </c>
    </row>
    <row r="8" spans="1:14">
      <c r="B8" s="2" t="s">
        <v>41</v>
      </c>
      <c r="C8" s="2" t="str">
        <f t="shared" ref="C8:C30" si="0">VLOOKUP(LEFT(B8,FIND("-",B8,1)-1),講座,2,FALSE)</f>
        <v>表計算基礎</v>
      </c>
      <c r="D8" s="2" t="str">
        <f t="shared" ref="D8:D30" si="1">HLOOKUP(MID(B8,FIND("-",B8,1)+1,2),区分,2,FALSE)</f>
        <v>通学</v>
      </c>
      <c r="E8" s="2" t="str">
        <f t="shared" ref="E8:E30" si="2">IF(D8="通学",VLOOKUP(LEFT(B8,FIND("-",B8,1)-1),講座,3,FALSE),"×")</f>
        <v>本校</v>
      </c>
      <c r="F8" s="2">
        <f t="shared" ref="F8:F30" si="3">HLOOKUP(VALUE(RIGHT(B8,1)),日数,2,FALSE)</f>
        <v>10</v>
      </c>
      <c r="G8" s="4">
        <v>42519</v>
      </c>
      <c r="H8" s="18">
        <f>DATE(YEAR(G8),MONTH(G8),DAY(G8)+F8-1)</f>
        <v>42528</v>
      </c>
      <c r="I8" s="18">
        <f>DATE(YEAR(G8),MONTH(G8)-1,DAY(G8))</f>
        <v>42489</v>
      </c>
      <c r="J8" s="3" t="str">
        <f>IF(I8&lt;$I$4,"受付終了",IF(I8&lt;=$I$4+5,"締切間近",""))</f>
        <v>受付終了</v>
      </c>
      <c r="L8" s="2">
        <v>1</v>
      </c>
      <c r="M8" s="4">
        <f>INDEX($C$8:$H$30,MATCH(SMALL($H$8:$H$30,$L8),$H$8:$H$30,0),6)</f>
        <v>42470</v>
      </c>
      <c r="N8" s="4" t="str">
        <f>INDEX($C$8:$H$30,MATCH(SMALL($H$8:$H$30,$L8),$H$8:$H$30,0),1)</f>
        <v>パソコン入門</v>
      </c>
    </row>
    <row r="9" spans="1:14">
      <c r="B9" s="2" t="s">
        <v>10</v>
      </c>
      <c r="C9" s="2" t="str">
        <f t="shared" si="0"/>
        <v>データベース基礎</v>
      </c>
      <c r="D9" s="2" t="str">
        <f t="shared" si="1"/>
        <v>通信講座</v>
      </c>
      <c r="E9" s="2" t="str">
        <f t="shared" si="2"/>
        <v>×</v>
      </c>
      <c r="F9" s="2">
        <f t="shared" si="3"/>
        <v>30</v>
      </c>
      <c r="G9" s="4">
        <v>42614</v>
      </c>
      <c r="H9" s="18">
        <f t="shared" ref="H9:H30" si="4">DATE(YEAR(G9),MONTH(G9),DAY(G9)+F9-1)</f>
        <v>42643</v>
      </c>
      <c r="I9" s="18">
        <f t="shared" ref="I9:I30" si="5">DATE(YEAR(G9),MONTH(G9)-1,DAY(G9))</f>
        <v>42583</v>
      </c>
      <c r="J9" s="3" t="str">
        <f t="shared" ref="J9:J30" si="6">IF(I9&lt;$I$4,"受付終了",IF(I9&lt;=$I$4+5,"締切間近",""))</f>
        <v/>
      </c>
      <c r="L9" s="2">
        <v>2</v>
      </c>
      <c r="M9" s="4">
        <f t="shared" ref="M9:M12" si="7">INDEX($C$8:$H$30,MATCH(SMALL($H$8:$H$30,$L9),$H$8:$H$30,0),6)</f>
        <v>42489</v>
      </c>
      <c r="N9" s="4" t="str">
        <f t="shared" ref="N9:N12" si="8">INDEX($C$8:$H$30,MATCH(SMALL($H$8:$H$30,$L9),$H$8:$H$30,0),1)</f>
        <v>表計算基礎</v>
      </c>
    </row>
    <row r="10" spans="1:14">
      <c r="B10" s="2" t="s">
        <v>11</v>
      </c>
      <c r="C10" s="2" t="str">
        <f t="shared" si="0"/>
        <v>データベース応用</v>
      </c>
      <c r="D10" s="2" t="str">
        <f t="shared" si="1"/>
        <v>通信講座</v>
      </c>
      <c r="E10" s="2" t="str">
        <f t="shared" si="2"/>
        <v>×</v>
      </c>
      <c r="F10" s="2">
        <f t="shared" si="3"/>
        <v>90</v>
      </c>
      <c r="G10" s="4">
        <v>42644</v>
      </c>
      <c r="H10" s="18">
        <f t="shared" si="4"/>
        <v>42733</v>
      </c>
      <c r="I10" s="18">
        <f t="shared" si="5"/>
        <v>42614</v>
      </c>
      <c r="J10" s="3" t="str">
        <f t="shared" si="6"/>
        <v/>
      </c>
      <c r="L10" s="2">
        <v>3</v>
      </c>
      <c r="M10" s="4">
        <f t="shared" si="7"/>
        <v>42490</v>
      </c>
      <c r="N10" s="4" t="str">
        <f t="shared" si="8"/>
        <v>パソコン入門</v>
      </c>
    </row>
    <row r="11" spans="1:14">
      <c r="B11" s="2" t="s">
        <v>12</v>
      </c>
      <c r="C11" s="2" t="str">
        <f t="shared" si="0"/>
        <v>表計算応用</v>
      </c>
      <c r="D11" s="2" t="str">
        <f t="shared" si="1"/>
        <v>通学</v>
      </c>
      <c r="E11" s="2" t="str">
        <f t="shared" si="2"/>
        <v>本校</v>
      </c>
      <c r="F11" s="2">
        <f t="shared" si="3"/>
        <v>10</v>
      </c>
      <c r="G11" s="4">
        <v>42689</v>
      </c>
      <c r="H11" s="18">
        <f t="shared" si="4"/>
        <v>42698</v>
      </c>
      <c r="I11" s="18">
        <f t="shared" si="5"/>
        <v>42658</v>
      </c>
      <c r="J11" s="3" t="str">
        <f t="shared" si="6"/>
        <v/>
      </c>
      <c r="L11" s="2">
        <v>4</v>
      </c>
      <c r="M11" s="4">
        <f t="shared" si="7"/>
        <v>42519</v>
      </c>
      <c r="N11" s="4" t="str">
        <f t="shared" si="8"/>
        <v>パソコン入門</v>
      </c>
    </row>
    <row r="12" spans="1:14">
      <c r="B12" s="2" t="s">
        <v>13</v>
      </c>
      <c r="C12" s="2" t="str">
        <f t="shared" si="0"/>
        <v>表計算基礎</v>
      </c>
      <c r="D12" s="2" t="str">
        <f t="shared" si="1"/>
        <v>通信講座</v>
      </c>
      <c r="E12" s="2" t="str">
        <f t="shared" si="2"/>
        <v>×</v>
      </c>
      <c r="F12" s="2">
        <f t="shared" si="3"/>
        <v>30</v>
      </c>
      <c r="G12" s="4">
        <v>42602</v>
      </c>
      <c r="H12" s="18">
        <f t="shared" si="4"/>
        <v>42631</v>
      </c>
      <c r="I12" s="18">
        <f t="shared" si="5"/>
        <v>42571</v>
      </c>
      <c r="J12" s="3" t="str">
        <f t="shared" si="6"/>
        <v/>
      </c>
      <c r="L12" s="2">
        <v>5</v>
      </c>
      <c r="M12" s="4">
        <f t="shared" si="7"/>
        <v>42528</v>
      </c>
      <c r="N12" s="4" t="str">
        <f t="shared" si="8"/>
        <v>表計算基礎</v>
      </c>
    </row>
    <row r="13" spans="1:14">
      <c r="B13" s="2" t="s">
        <v>9</v>
      </c>
      <c r="C13" s="2" t="str">
        <f t="shared" si="0"/>
        <v>表計算基礎</v>
      </c>
      <c r="D13" s="2" t="str">
        <f t="shared" si="1"/>
        <v>通学</v>
      </c>
      <c r="E13" s="2" t="str">
        <f t="shared" si="2"/>
        <v>本校</v>
      </c>
      <c r="F13" s="2">
        <f t="shared" si="3"/>
        <v>10</v>
      </c>
      <c r="G13" s="4">
        <v>42480</v>
      </c>
      <c r="H13" s="18">
        <f t="shared" si="4"/>
        <v>42489</v>
      </c>
      <c r="I13" s="18">
        <f t="shared" si="5"/>
        <v>42449</v>
      </c>
      <c r="J13" s="3" t="str">
        <f t="shared" si="6"/>
        <v>受付終了</v>
      </c>
    </row>
    <row r="14" spans="1:14">
      <c r="B14" s="2" t="s">
        <v>58</v>
      </c>
      <c r="C14" s="2" t="str">
        <f t="shared" si="0"/>
        <v>パソコン入門</v>
      </c>
      <c r="D14" s="2" t="str">
        <f t="shared" si="1"/>
        <v>通学</v>
      </c>
      <c r="E14" s="2" t="str">
        <f t="shared" si="2"/>
        <v>本校</v>
      </c>
      <c r="F14" s="2">
        <f t="shared" si="3"/>
        <v>10</v>
      </c>
      <c r="G14" s="4">
        <v>42602</v>
      </c>
      <c r="H14" s="18">
        <f t="shared" si="4"/>
        <v>42611</v>
      </c>
      <c r="I14" s="18">
        <f t="shared" si="5"/>
        <v>42571</v>
      </c>
      <c r="J14" s="3" t="str">
        <f t="shared" si="6"/>
        <v/>
      </c>
    </row>
    <row r="15" spans="1:14">
      <c r="B15" s="2" t="s">
        <v>15</v>
      </c>
      <c r="C15" s="2" t="str">
        <f t="shared" si="0"/>
        <v>データベース応用</v>
      </c>
      <c r="D15" s="2" t="str">
        <f t="shared" si="1"/>
        <v>通学</v>
      </c>
      <c r="E15" s="2" t="str">
        <f t="shared" si="2"/>
        <v>東京校</v>
      </c>
      <c r="F15" s="2">
        <f t="shared" si="3"/>
        <v>30</v>
      </c>
      <c r="G15" s="4">
        <v>42658</v>
      </c>
      <c r="H15" s="18">
        <f t="shared" si="4"/>
        <v>42687</v>
      </c>
      <c r="I15" s="18">
        <f t="shared" si="5"/>
        <v>42628</v>
      </c>
      <c r="J15" s="3" t="str">
        <f t="shared" si="6"/>
        <v/>
      </c>
      <c r="L15" s="12" t="s">
        <v>14</v>
      </c>
    </row>
    <row r="16" spans="1:14">
      <c r="B16" s="2" t="s">
        <v>58</v>
      </c>
      <c r="C16" s="2" t="str">
        <f t="shared" si="0"/>
        <v>パソコン入門</v>
      </c>
      <c r="D16" s="2" t="str">
        <f t="shared" si="1"/>
        <v>通学</v>
      </c>
      <c r="E16" s="2" t="str">
        <f t="shared" si="2"/>
        <v>本校</v>
      </c>
      <c r="F16" s="2">
        <f t="shared" si="3"/>
        <v>10</v>
      </c>
      <c r="G16" s="4">
        <v>42461</v>
      </c>
      <c r="H16" s="18">
        <f t="shared" si="4"/>
        <v>42470</v>
      </c>
      <c r="I16" s="18">
        <f t="shared" si="5"/>
        <v>42430</v>
      </c>
      <c r="J16" s="3" t="str">
        <f t="shared" si="6"/>
        <v>受付終了</v>
      </c>
      <c r="L16" s="17" t="s">
        <v>4</v>
      </c>
      <c r="M16" s="17" t="s">
        <v>53</v>
      </c>
    </row>
    <row r="17" spans="2:13">
      <c r="B17" s="2" t="s">
        <v>9</v>
      </c>
      <c r="C17" s="2" t="str">
        <f t="shared" si="0"/>
        <v>表計算基礎</v>
      </c>
      <c r="D17" s="2" t="str">
        <f t="shared" si="1"/>
        <v>通学</v>
      </c>
      <c r="E17" s="2" t="str">
        <f t="shared" si="2"/>
        <v>本校</v>
      </c>
      <c r="F17" s="2">
        <f t="shared" si="3"/>
        <v>10</v>
      </c>
      <c r="G17" s="4">
        <v>42541</v>
      </c>
      <c r="H17" s="18">
        <f t="shared" si="4"/>
        <v>42550</v>
      </c>
      <c r="I17" s="18">
        <f t="shared" si="5"/>
        <v>42510</v>
      </c>
      <c r="J17" s="3" t="str">
        <f t="shared" si="6"/>
        <v>締切間近</v>
      </c>
      <c r="L17" s="2" t="s">
        <v>47</v>
      </c>
      <c r="M17" s="2">
        <f>COUNTIF($D$8:$D$30,L17)</f>
        <v>17</v>
      </c>
    </row>
    <row r="18" spans="2:13">
      <c r="B18" s="2" t="s">
        <v>12</v>
      </c>
      <c r="C18" s="2" t="str">
        <f t="shared" si="0"/>
        <v>表計算応用</v>
      </c>
      <c r="D18" s="2" t="str">
        <f t="shared" si="1"/>
        <v>通学</v>
      </c>
      <c r="E18" s="2" t="str">
        <f t="shared" si="2"/>
        <v>本校</v>
      </c>
      <c r="F18" s="2">
        <f t="shared" si="3"/>
        <v>10</v>
      </c>
      <c r="G18" s="4">
        <v>42628</v>
      </c>
      <c r="H18" s="18">
        <f t="shared" si="4"/>
        <v>42637</v>
      </c>
      <c r="I18" s="18">
        <f t="shared" si="5"/>
        <v>42597</v>
      </c>
      <c r="J18" s="3" t="str">
        <f t="shared" si="6"/>
        <v/>
      </c>
      <c r="L18" s="2" t="s">
        <v>16</v>
      </c>
      <c r="M18" s="2">
        <f>COUNTIF($D$8:$D$30,L18)</f>
        <v>6</v>
      </c>
    </row>
    <row r="19" spans="2:13">
      <c r="B19" s="2" t="s">
        <v>58</v>
      </c>
      <c r="C19" s="2" t="str">
        <f t="shared" si="0"/>
        <v>パソコン入門</v>
      </c>
      <c r="D19" s="2" t="str">
        <f t="shared" si="1"/>
        <v>通学</v>
      </c>
      <c r="E19" s="2" t="str">
        <f t="shared" si="2"/>
        <v>本校</v>
      </c>
      <c r="F19" s="2">
        <f t="shared" si="3"/>
        <v>10</v>
      </c>
      <c r="G19" s="4">
        <v>42541</v>
      </c>
      <c r="H19" s="18">
        <f t="shared" si="4"/>
        <v>42550</v>
      </c>
      <c r="I19" s="18">
        <f t="shared" si="5"/>
        <v>42510</v>
      </c>
      <c r="J19" s="3" t="str">
        <f t="shared" si="6"/>
        <v>締切間近</v>
      </c>
      <c r="L19" s="5"/>
    </row>
    <row r="20" spans="2:13">
      <c r="B20" s="2" t="s">
        <v>61</v>
      </c>
      <c r="C20" s="2" t="str">
        <f t="shared" si="0"/>
        <v>プログラミングPHP</v>
      </c>
      <c r="D20" s="2" t="str">
        <f t="shared" si="1"/>
        <v>通学</v>
      </c>
      <c r="E20" s="2" t="str">
        <f t="shared" si="2"/>
        <v>東京校</v>
      </c>
      <c r="F20" s="2">
        <f t="shared" si="3"/>
        <v>30</v>
      </c>
      <c r="G20" s="4">
        <v>42628</v>
      </c>
      <c r="H20" s="18">
        <f t="shared" si="4"/>
        <v>42657</v>
      </c>
      <c r="I20" s="18">
        <f t="shared" si="5"/>
        <v>42597</v>
      </c>
      <c r="J20" s="3" t="str">
        <f t="shared" si="6"/>
        <v/>
      </c>
    </row>
    <row r="21" spans="2:13">
      <c r="B21" s="2" t="s">
        <v>17</v>
      </c>
      <c r="C21" s="2" t="str">
        <f t="shared" si="0"/>
        <v>表計算基礎</v>
      </c>
      <c r="D21" s="2" t="str">
        <f t="shared" si="1"/>
        <v>通学</v>
      </c>
      <c r="E21" s="2" t="str">
        <f t="shared" si="2"/>
        <v>本校</v>
      </c>
      <c r="F21" s="2">
        <f t="shared" si="3"/>
        <v>30</v>
      </c>
      <c r="G21" s="4">
        <v>42571</v>
      </c>
      <c r="H21" s="18">
        <f t="shared" si="4"/>
        <v>42600</v>
      </c>
      <c r="I21" s="18">
        <f t="shared" si="5"/>
        <v>42541</v>
      </c>
      <c r="J21" s="3" t="str">
        <f t="shared" si="6"/>
        <v/>
      </c>
    </row>
    <row r="22" spans="2:13">
      <c r="B22" s="2" t="s">
        <v>12</v>
      </c>
      <c r="C22" s="2" t="str">
        <f t="shared" si="0"/>
        <v>表計算応用</v>
      </c>
      <c r="D22" s="2" t="str">
        <f t="shared" si="1"/>
        <v>通学</v>
      </c>
      <c r="E22" s="2" t="str">
        <f t="shared" si="2"/>
        <v>本校</v>
      </c>
      <c r="F22" s="2">
        <f t="shared" si="3"/>
        <v>10</v>
      </c>
      <c r="G22" s="4">
        <v>42658</v>
      </c>
      <c r="H22" s="18">
        <f t="shared" si="4"/>
        <v>42667</v>
      </c>
      <c r="I22" s="18">
        <f t="shared" si="5"/>
        <v>42628</v>
      </c>
      <c r="J22" s="3" t="str">
        <f t="shared" si="6"/>
        <v/>
      </c>
    </row>
    <row r="23" spans="2:13">
      <c r="B23" s="2" t="s">
        <v>58</v>
      </c>
      <c r="C23" s="2" t="str">
        <f t="shared" si="0"/>
        <v>パソコン入門</v>
      </c>
      <c r="D23" s="2" t="str">
        <f t="shared" si="1"/>
        <v>通学</v>
      </c>
      <c r="E23" s="2" t="str">
        <f t="shared" si="2"/>
        <v>本校</v>
      </c>
      <c r="F23" s="2">
        <f t="shared" si="3"/>
        <v>10</v>
      </c>
      <c r="G23" s="4">
        <v>42571</v>
      </c>
      <c r="H23" s="18">
        <f t="shared" si="4"/>
        <v>42580</v>
      </c>
      <c r="I23" s="18">
        <f t="shared" si="5"/>
        <v>42541</v>
      </c>
      <c r="J23" s="3" t="str">
        <f t="shared" si="6"/>
        <v/>
      </c>
    </row>
    <row r="24" spans="2:13">
      <c r="B24" s="2" t="s">
        <v>18</v>
      </c>
      <c r="C24" s="2" t="str">
        <f t="shared" si="0"/>
        <v>システムエンジニア養成</v>
      </c>
      <c r="D24" s="2" t="str">
        <f t="shared" si="1"/>
        <v>通信講座</v>
      </c>
      <c r="E24" s="2" t="str">
        <f t="shared" si="2"/>
        <v>×</v>
      </c>
      <c r="F24" s="2">
        <f t="shared" si="3"/>
        <v>90</v>
      </c>
      <c r="G24" s="4">
        <v>42552</v>
      </c>
      <c r="H24" s="18">
        <f t="shared" si="4"/>
        <v>42641</v>
      </c>
      <c r="I24" s="18">
        <f t="shared" si="5"/>
        <v>42522</v>
      </c>
      <c r="J24" s="3" t="str">
        <f t="shared" si="6"/>
        <v/>
      </c>
    </row>
    <row r="25" spans="2:13">
      <c r="B25" s="2" t="s">
        <v>60</v>
      </c>
      <c r="C25" s="2" t="str">
        <f t="shared" si="0"/>
        <v>パソコン入門</v>
      </c>
      <c r="D25" s="2" t="str">
        <f t="shared" si="1"/>
        <v>通信講座</v>
      </c>
      <c r="E25" s="2" t="str">
        <f t="shared" si="2"/>
        <v>×</v>
      </c>
      <c r="F25" s="2">
        <f t="shared" si="3"/>
        <v>30</v>
      </c>
      <c r="G25" s="4">
        <v>42461</v>
      </c>
      <c r="H25" s="18">
        <f t="shared" si="4"/>
        <v>42490</v>
      </c>
      <c r="I25" s="18">
        <f t="shared" si="5"/>
        <v>42430</v>
      </c>
      <c r="J25" s="3" t="str">
        <f t="shared" si="6"/>
        <v>受付終了</v>
      </c>
    </row>
    <row r="26" spans="2:13">
      <c r="B26" s="2" t="s">
        <v>19</v>
      </c>
      <c r="C26" s="2" t="str">
        <f t="shared" si="0"/>
        <v>データベース基礎</v>
      </c>
      <c r="D26" s="2" t="str">
        <f t="shared" si="1"/>
        <v>通学</v>
      </c>
      <c r="E26" s="2" t="str">
        <f t="shared" si="2"/>
        <v>東京校</v>
      </c>
      <c r="F26" s="2">
        <f t="shared" si="3"/>
        <v>30</v>
      </c>
      <c r="G26" s="4">
        <v>42628</v>
      </c>
      <c r="H26" s="18">
        <f t="shared" si="4"/>
        <v>42657</v>
      </c>
      <c r="I26" s="18">
        <f t="shared" si="5"/>
        <v>42597</v>
      </c>
      <c r="J26" s="3" t="str">
        <f t="shared" si="6"/>
        <v/>
      </c>
    </row>
    <row r="27" spans="2:13">
      <c r="B27" s="2" t="s">
        <v>58</v>
      </c>
      <c r="C27" s="2" t="str">
        <f t="shared" si="0"/>
        <v>パソコン入門</v>
      </c>
      <c r="D27" s="2" t="str">
        <f t="shared" si="1"/>
        <v>通学</v>
      </c>
      <c r="E27" s="2" t="str">
        <f t="shared" si="2"/>
        <v>本校</v>
      </c>
      <c r="F27" s="2">
        <f t="shared" si="3"/>
        <v>10</v>
      </c>
      <c r="G27" s="4">
        <v>42510</v>
      </c>
      <c r="H27" s="18">
        <f t="shared" si="4"/>
        <v>42519</v>
      </c>
      <c r="I27" s="18">
        <f t="shared" si="5"/>
        <v>42480</v>
      </c>
      <c r="J27" s="3" t="str">
        <f t="shared" si="6"/>
        <v>受付終了</v>
      </c>
    </row>
    <row r="28" spans="2:13">
      <c r="B28" s="2" t="s">
        <v>20</v>
      </c>
      <c r="C28" s="2" t="str">
        <f t="shared" si="0"/>
        <v>システムエンジニア養成</v>
      </c>
      <c r="D28" s="2" t="str">
        <f t="shared" si="1"/>
        <v>通学</v>
      </c>
      <c r="E28" s="2" t="str">
        <f t="shared" si="2"/>
        <v>東京校</v>
      </c>
      <c r="F28" s="2">
        <f t="shared" si="3"/>
        <v>30</v>
      </c>
      <c r="G28" s="4">
        <v>42571</v>
      </c>
      <c r="H28" s="18">
        <f t="shared" si="4"/>
        <v>42600</v>
      </c>
      <c r="I28" s="18">
        <f t="shared" si="5"/>
        <v>42541</v>
      </c>
      <c r="J28" s="3" t="str">
        <f t="shared" si="6"/>
        <v/>
      </c>
    </row>
    <row r="29" spans="2:13">
      <c r="B29" s="2" t="s">
        <v>12</v>
      </c>
      <c r="C29" s="2" t="str">
        <f t="shared" si="0"/>
        <v>表計算応用</v>
      </c>
      <c r="D29" s="2" t="str">
        <f t="shared" si="1"/>
        <v>通学</v>
      </c>
      <c r="E29" s="2" t="str">
        <f t="shared" si="2"/>
        <v>本校</v>
      </c>
      <c r="F29" s="2">
        <f t="shared" si="3"/>
        <v>10</v>
      </c>
      <c r="G29" s="4">
        <v>42719</v>
      </c>
      <c r="H29" s="18">
        <f t="shared" si="4"/>
        <v>42728</v>
      </c>
      <c r="I29" s="18">
        <f t="shared" si="5"/>
        <v>42689</v>
      </c>
      <c r="J29" s="3" t="str">
        <f t="shared" si="6"/>
        <v/>
      </c>
    </row>
    <row r="30" spans="2:13">
      <c r="B30" s="2" t="s">
        <v>62</v>
      </c>
      <c r="C30" s="2" t="str">
        <f t="shared" si="0"/>
        <v>プログラミングPHP</v>
      </c>
      <c r="D30" s="2" t="str">
        <f t="shared" si="1"/>
        <v>通信講座</v>
      </c>
      <c r="E30" s="2" t="str">
        <f t="shared" si="2"/>
        <v>×</v>
      </c>
      <c r="F30" s="2">
        <f t="shared" si="3"/>
        <v>90</v>
      </c>
      <c r="G30" s="4">
        <v>42614</v>
      </c>
      <c r="H30" s="18">
        <f t="shared" si="4"/>
        <v>42703</v>
      </c>
      <c r="I30" s="18">
        <f t="shared" si="5"/>
        <v>42583</v>
      </c>
      <c r="J30" s="3" t="str">
        <f t="shared" si="6"/>
        <v/>
      </c>
    </row>
  </sheetData>
  <mergeCells count="6">
    <mergeCell ref="I6:J6"/>
    <mergeCell ref="B6:B7"/>
    <mergeCell ref="C6:C7"/>
    <mergeCell ref="D6:D7"/>
    <mergeCell ref="E6:E7"/>
    <mergeCell ref="F6:H6"/>
  </mergeCells>
  <phoneticPr fontId="1"/>
  <printOptions horizontalCentered="1" headings="1"/>
  <pageMargins left="0.15748031496062992" right="0.15748031496062992" top="0.98425196850393704" bottom="0.98425196850393704" header="0.31496062992125984" footer="0.31496062992125984"/>
  <pageSetup paperSize="9" scale="96" orientation="landscape" r:id="rId1"/>
  <headerFooter>
    <oddHeader>&amp;L●課題2（数式例）&amp;R平成29年度　 表計算 競技課題 練習問題2</oddHeader>
  </headerFooter>
  <colBreaks count="1" manualBreakCount="1">
    <brk id="4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とりまとめ表</vt:lpstr>
      <vt:lpstr>リスト一覧</vt:lpstr>
      <vt:lpstr>解答例</vt:lpstr>
      <vt:lpstr>数式</vt:lpstr>
      <vt:lpstr>解答例!Print_Area</vt:lpstr>
      <vt:lpstr>数式!Print_Area</vt:lpstr>
      <vt:lpstr>区分</vt:lpstr>
      <vt:lpstr>講座</vt:lpstr>
      <vt:lpstr>日数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（独）高齢・障害・求職者雇用支援機構</dc:creator>
  <cp:lastPrinted>2017-07-27T23:39:22Z</cp:lastPrinted>
  <dcterms:created xsi:type="dcterms:W3CDTF">2013-02-26T09:23:32Z</dcterms:created>
  <dcterms:modified xsi:type="dcterms:W3CDTF">2019-07-12T06:08:35Z</dcterms:modified>
</cp:coreProperties>
</file>