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7.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comments8.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omments9.xml" ContentType="application/vnd.openxmlformats-officedocument.spreadsheetml.comments+xml"/>
  <Override PartName="/xl/drawings/drawing25.xml" ContentType="application/vnd.openxmlformats-officedocument.drawing+xml"/>
  <Override PartName="/xl/comments10.xml" ContentType="application/vnd.openxmlformats-officedocument.spreadsheetml.comments+xml"/>
  <Override PartName="/xl/drawings/drawing26.xml" ContentType="application/vnd.openxmlformats-officedocument.drawing+xml"/>
  <Override PartName="/xl/drawings/drawing27.xml" ContentType="application/vnd.openxmlformats-officedocument.drawing+xml"/>
  <Override PartName="/xl/comments11.xml" ContentType="application/vnd.openxmlformats-officedocument.spreadsheetml.comments+xml"/>
  <Override PartName="/xl/drawings/drawing2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9.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mc:AlternateContent xmlns:mc="http://schemas.openxmlformats.org/markup-compatibility/2006">
    <mc:Choice Requires="x15">
      <x15ac:absPath xmlns:x15ac="http://schemas.microsoft.com/office/spreadsheetml/2010/11/ac" url="\\Cl-flsv17w\求職者支援訓練部\●訓練認定課\令和６年度\210_企画係\02_申請の留意事項\R7.3.31改正（eラン）\発出版\"/>
    </mc:Choice>
  </mc:AlternateContent>
  <bookViews>
    <workbookView xWindow="-105" yWindow="0" windowWidth="12705" windowHeight="450" tabRatio="726"/>
  </bookViews>
  <sheets>
    <sheet name="一覧表 " sheetId="91" r:id="rId1"/>
    <sheet name="様式1" sheetId="2" r:id="rId2"/>
    <sheet name="様式2" sheetId="24" r:id="rId3"/>
    <sheet name="様式3" sheetId="88" r:id="rId4"/>
    <sheet name="様式4" sheetId="5" r:id="rId5"/>
    <sheet name="様式5" sheetId="78" r:id="rId6"/>
    <sheet name="様式5  (記載例)" sheetId="84" r:id="rId7"/>
    <sheet name="様式５添付１" sheetId="92" r:id="rId8"/>
    <sheet name="様式５添付２" sheetId="98" r:id="rId9"/>
    <sheet name="様式５添付３" sheetId="101" r:id="rId10"/>
    <sheet name="様式５添付４" sheetId="115" r:id="rId11"/>
    <sheet name="様式５添付４別表" sheetId="116" r:id="rId12"/>
    <sheet name="様式6 " sheetId="106" r:id="rId13"/>
    <sheet name="様式6 (記載例) " sheetId="107" r:id="rId14"/>
    <sheet name="様式６添付１" sheetId="103" r:id="rId15"/>
    <sheet name="様式６添付１ (記載例)" sheetId="112" r:id="rId16"/>
    <sheet name="様式7の1 " sheetId="117" r:id="rId17"/>
    <sheet name="様式7の1 （記入例）" sheetId="123" r:id="rId18"/>
    <sheet name="様式7の3 ～6月30日" sheetId="124" r:id="rId19"/>
    <sheet name="様式7の3 ～6月30日 (記入例)" sheetId="125" r:id="rId20"/>
    <sheet name="様式7の3　7月1日～" sheetId="126" r:id="rId21"/>
    <sheet name="様式7の3　7月1日～ (記入例)" sheetId="127" r:id="rId22"/>
    <sheet name="様式8" sheetId="11" r:id="rId23"/>
    <sheet name="様式8 (記載例)" sheetId="100" r:id="rId24"/>
    <sheet name="様式9" sheetId="63" r:id="rId25"/>
    <sheet name="様式10 " sheetId="113" r:id="rId26"/>
    <sheet name="様式12" sheetId="15" r:id="rId27"/>
    <sheet name="様式13の１" sheetId="29" r:id="rId28"/>
    <sheet name="様式14" sheetId="38" r:id="rId29"/>
    <sheet name="様式15の１" sheetId="64" r:id="rId30"/>
    <sheet name="様式15の２" sheetId="65" r:id="rId31"/>
    <sheet name="様式16の２" sheetId="21" r:id="rId32"/>
    <sheet name="様式17 " sheetId="114" r:id="rId33"/>
    <sheet name="様式　別紙１ " sheetId="110" r:id="rId34"/>
    <sheet name="様式　別紙２" sheetId="105" r:id="rId35"/>
    <sheet name="登録用" sheetId="23" state="hidden" r:id="rId36"/>
  </sheets>
  <definedNames>
    <definedName name="_key" localSheetId="33" hidden="1">#REF!</definedName>
    <definedName name="_key" localSheetId="25" hidden="1">#REF!</definedName>
    <definedName name="_key" localSheetId="15" hidden="1">#REF!</definedName>
    <definedName name="_key" hidden="1">#REF!</definedName>
    <definedName name="_Key1" localSheetId="33" hidden="1">#REF!</definedName>
    <definedName name="_Key1" localSheetId="15" hidden="1">#REF!</definedName>
    <definedName name="_Key1" hidden="1">#REF!</definedName>
    <definedName name="_Key2" localSheetId="33" hidden="1">#REF!</definedName>
    <definedName name="_Key2" localSheetId="15" hidden="1">#REF!</definedName>
    <definedName name="_Key2" hidden="1">#REF!</definedName>
    <definedName name="_Order1" hidden="1">255</definedName>
    <definedName name="_Order2" hidden="1">255</definedName>
    <definedName name="_sor" localSheetId="33" hidden="1">#REF!</definedName>
    <definedName name="_sor" localSheetId="15" hidden="1">#REF!</definedName>
    <definedName name="_sor" hidden="1">#REF!</definedName>
    <definedName name="_Sort" localSheetId="33" hidden="1">#REF!</definedName>
    <definedName name="_Sort" localSheetId="15" hidden="1">#REF!</definedName>
    <definedName name="_Sort" hidden="1">#REF!</definedName>
    <definedName name="a" localSheetId="33" hidden="1">#REF!</definedName>
    <definedName name="a" localSheetId="15" hidden="1">#REF!</definedName>
    <definedName name="a" hidden="1">#REF!</definedName>
    <definedName name="aa" localSheetId="33" hidden="1">#REF!</definedName>
    <definedName name="aa" localSheetId="15" hidden="1">#REF!</definedName>
    <definedName name="aa" hidden="1">#REF!</definedName>
    <definedName name="aaa" localSheetId="33" hidden="1">#REF!</definedName>
    <definedName name="aaa" localSheetId="15" hidden="1">#REF!</definedName>
    <definedName name="aaa" hidden="1">#REF!</definedName>
    <definedName name="aaaa" localSheetId="33" hidden="1">#REF!</definedName>
    <definedName name="aaaa" localSheetId="15" hidden="1">#REF!</definedName>
    <definedName name="aaaa" hidden="1">#REF!</definedName>
    <definedName name="aaaaa" localSheetId="33" hidden="1">#REF!</definedName>
    <definedName name="aaaaa" localSheetId="15" hidden="1">#REF!</definedName>
    <definedName name="aaaaa" hidden="1">#REF!</definedName>
    <definedName name="aaaaaa" localSheetId="33" hidden="1">#REF!</definedName>
    <definedName name="aaaaaa" localSheetId="15" hidden="1">#REF!</definedName>
    <definedName name="aaaaaa" hidden="1">#REF!</definedName>
    <definedName name="abc" localSheetId="33" hidden="1">#REF!</definedName>
    <definedName name="abc" localSheetId="15" hidden="1">#REF!</definedName>
    <definedName name="abc" hidden="1">#REF!</definedName>
    <definedName name="ass" localSheetId="33" hidden="1">#REF!</definedName>
    <definedName name="ass" localSheetId="15" hidden="1">#REF!</definedName>
    <definedName name="ass" hidden="1">#REF!</definedName>
    <definedName name="b" localSheetId="33" hidden="1">#REF!</definedName>
    <definedName name="b" localSheetId="15" hidden="1">#REF!</definedName>
    <definedName name="b" hidden="1">#REF!</definedName>
    <definedName name="bb" localSheetId="33" hidden="1">#REF!</definedName>
    <definedName name="bb" localSheetId="15" hidden="1">#REF!</definedName>
    <definedName name="bb" hidden="1">#REF!</definedName>
    <definedName name="bbb" localSheetId="33" hidden="1">#REF!</definedName>
    <definedName name="bbb" localSheetId="15" hidden="1">#REF!</definedName>
    <definedName name="bbb" hidden="1">#REF!</definedName>
    <definedName name="bhgh" localSheetId="33" hidden="1">#REF!</definedName>
    <definedName name="bhgh" localSheetId="15" hidden="1">#REF!</definedName>
    <definedName name="bhgh" hidden="1">#REF!</definedName>
    <definedName name="bjh" localSheetId="33" hidden="1">#REF!</definedName>
    <definedName name="bjh" localSheetId="15" hidden="1">#REF!</definedName>
    <definedName name="bjh" hidden="1">#REF!</definedName>
    <definedName name="d" localSheetId="33" hidden="1">#REF!</definedName>
    <definedName name="d" localSheetId="15" hidden="1">#REF!</definedName>
    <definedName name="d" hidden="1">#REF!</definedName>
    <definedName name="dd" localSheetId="33" hidden="1">#REF!</definedName>
    <definedName name="dd" localSheetId="15" hidden="1">#REF!</definedName>
    <definedName name="dd" hidden="1">#REF!</definedName>
    <definedName name="dfd" localSheetId="33" hidden="1">#REF!</definedName>
    <definedName name="dfd" localSheetId="15" hidden="1">#REF!</definedName>
    <definedName name="dfd" hidden="1">#REF!</definedName>
    <definedName name="dfdf" localSheetId="33" hidden="1">#REF!</definedName>
    <definedName name="dfdf" localSheetId="15" hidden="1">#REF!</definedName>
    <definedName name="dfdf" hidden="1">#REF!</definedName>
    <definedName name="dfdfdf" localSheetId="33" hidden="1">#REF!</definedName>
    <definedName name="dfdfdf" localSheetId="15" hidden="1">#REF!</definedName>
    <definedName name="dfdfdf" hidden="1">#REF!</definedName>
    <definedName name="dfdfdfd" localSheetId="33" hidden="1">#REF!</definedName>
    <definedName name="dfdfdfd" localSheetId="15" hidden="1">#REF!</definedName>
    <definedName name="dfdfdfd" hidden="1">#REF!</definedName>
    <definedName name="dfdff" localSheetId="33" hidden="1">#REF!</definedName>
    <definedName name="dfdff" localSheetId="15" hidden="1">#REF!</definedName>
    <definedName name="dfdff" hidden="1">#REF!</definedName>
    <definedName name="dw" localSheetId="33" hidden="1">#REF!</definedName>
    <definedName name="dw" localSheetId="15" hidden="1">#REF!</definedName>
    <definedName name="dw" hidden="1">#REF!</definedName>
    <definedName name="dwd" localSheetId="33" hidden="1">#REF!</definedName>
    <definedName name="dwd" localSheetId="15" hidden="1">#REF!</definedName>
    <definedName name="dwd" hidden="1">#REF!</definedName>
    <definedName name="dwdw" localSheetId="33" hidden="1">#REF!</definedName>
    <definedName name="dwdw" localSheetId="15" hidden="1">#REF!</definedName>
    <definedName name="dwdw" hidden="1">#REF!</definedName>
    <definedName name="dwdwd" localSheetId="33" hidden="1">#REF!</definedName>
    <definedName name="dwdwd" localSheetId="15" hidden="1">#REF!</definedName>
    <definedName name="dwdwd" hidden="1">#REF!</definedName>
    <definedName name="e" localSheetId="33" hidden="1">#REF!</definedName>
    <definedName name="e" localSheetId="15" hidden="1">#REF!</definedName>
    <definedName name="e" hidden="1">#REF!</definedName>
    <definedName name="ee" localSheetId="33" hidden="1">#REF!</definedName>
    <definedName name="ee" localSheetId="15" hidden="1">#REF!</definedName>
    <definedName name="ee" hidden="1">#REF!</definedName>
    <definedName name="eee" localSheetId="33" hidden="1">#REF!</definedName>
    <definedName name="eee" localSheetId="15" hidden="1">#REF!</definedName>
    <definedName name="eee" hidden="1">#REF!</definedName>
    <definedName name="eeee" localSheetId="33" hidden="1">#REF!</definedName>
    <definedName name="eeee" localSheetId="15" hidden="1">#REF!</definedName>
    <definedName name="eeee" hidden="1">#REF!</definedName>
    <definedName name="eeeee" localSheetId="33" hidden="1">#REF!</definedName>
    <definedName name="eeeee" localSheetId="15" hidden="1">#REF!</definedName>
    <definedName name="eeeee" hidden="1">#REF!</definedName>
    <definedName name="eeeeee" localSheetId="33" hidden="1">#REF!</definedName>
    <definedName name="eeeeee" localSheetId="15" hidden="1">#REF!</definedName>
    <definedName name="eeeeee" hidden="1">#REF!</definedName>
    <definedName name="eeeeeee" localSheetId="33" hidden="1">#REF!</definedName>
    <definedName name="eeeeeee" localSheetId="15" hidden="1">#REF!</definedName>
    <definedName name="eeeeeee" hidden="1">#REF!</definedName>
    <definedName name="eeeeeeee" localSheetId="33" hidden="1">#REF!</definedName>
    <definedName name="eeeeeeee" localSheetId="15" hidden="1">#REF!</definedName>
    <definedName name="eeeeeeee" hidden="1">#REF!</definedName>
    <definedName name="eeeeeeeee" localSheetId="33" hidden="1">#REF!</definedName>
    <definedName name="eeeeeeeee" localSheetId="15" hidden="1">#REF!</definedName>
    <definedName name="eeeeeeeee" hidden="1">#REF!</definedName>
    <definedName name="eeeeeeeeee" localSheetId="33" hidden="1">#REF!</definedName>
    <definedName name="eeeeeeeeee" localSheetId="15" hidden="1">#REF!</definedName>
    <definedName name="eeeeeeeeee" hidden="1">#REF!</definedName>
    <definedName name="esub" localSheetId="33" hidden="1">#REF!</definedName>
    <definedName name="esub" localSheetId="15" hidden="1">#REF!</definedName>
    <definedName name="esub" hidden="1">#REF!</definedName>
    <definedName name="Esub一覧" localSheetId="33" hidden="1">#REF!</definedName>
    <definedName name="Esub一覧" localSheetId="15" hidden="1">#REF!</definedName>
    <definedName name="Esub一覧" hidden="1">#REF!</definedName>
    <definedName name="f" localSheetId="33" hidden="1">#REF!</definedName>
    <definedName name="f" localSheetId="15" hidden="1">#REF!</definedName>
    <definedName name="f" hidden="1">#REF!</definedName>
    <definedName name="fd" localSheetId="33" hidden="1">#REF!</definedName>
    <definedName name="fd" localSheetId="15" hidden="1">#REF!</definedName>
    <definedName name="fd" hidden="1">#REF!</definedName>
    <definedName name="fdf" localSheetId="33" hidden="1">#REF!</definedName>
    <definedName name="fdf" localSheetId="15" hidden="1">#REF!</definedName>
    <definedName name="fdf" hidden="1">#REF!</definedName>
    <definedName name="fdfdf" localSheetId="33" hidden="1">#REF!</definedName>
    <definedName name="fdfdf" localSheetId="15" hidden="1">#REF!</definedName>
    <definedName name="fdfdf" hidden="1">#REF!</definedName>
    <definedName name="fdfdfdfdf" localSheetId="33" hidden="1">#REF!</definedName>
    <definedName name="fdfdfdfdf" localSheetId="15" hidden="1">#REF!</definedName>
    <definedName name="fdfdfdfdf" hidden="1">#REF!</definedName>
    <definedName name="fdfdffd" localSheetId="33" hidden="1">#REF!</definedName>
    <definedName name="fdfdffd" localSheetId="15" hidden="1">#REF!</definedName>
    <definedName name="fdfdffd" hidden="1">#REF!</definedName>
    <definedName name="frf" localSheetId="33" hidden="1">#REF!</definedName>
    <definedName name="frf" localSheetId="15" hidden="1">#REF!</definedName>
    <definedName name="frf" hidden="1">#REF!</definedName>
    <definedName name="frfr" localSheetId="33" hidden="1">#REF!</definedName>
    <definedName name="frfr" localSheetId="15" hidden="1">#REF!</definedName>
    <definedName name="frfr" hidden="1">#REF!</definedName>
    <definedName name="ｇ" localSheetId="33" hidden="1">#REF!</definedName>
    <definedName name="ｇ" localSheetId="15" hidden="1">#REF!</definedName>
    <definedName name="ｇ" hidden="1">#REF!</definedName>
    <definedName name="ggt" localSheetId="33" hidden="1">#REF!</definedName>
    <definedName name="ggt" localSheetId="15" hidden="1">#REF!</definedName>
    <definedName name="ggt" hidden="1">#REF!</definedName>
    <definedName name="gh" localSheetId="33" hidden="1">#REF!</definedName>
    <definedName name="gh" localSheetId="15" hidden="1">#REF!</definedName>
    <definedName name="gh" hidden="1">#REF!</definedName>
    <definedName name="ghghgh" localSheetId="33" hidden="1">#REF!</definedName>
    <definedName name="ghghgh" localSheetId="15" hidden="1">#REF!</definedName>
    <definedName name="ghghgh" hidden="1">#REF!</definedName>
    <definedName name="hghgh" localSheetId="33" hidden="1">#REF!</definedName>
    <definedName name="hghgh" localSheetId="15" hidden="1">#REF!</definedName>
    <definedName name="hghgh" hidden="1">#REF!</definedName>
    <definedName name="hghghh" localSheetId="33" hidden="1">#REF!</definedName>
    <definedName name="hghghh" localSheetId="15" hidden="1">#REF!</definedName>
    <definedName name="hghghh" hidden="1">#REF!</definedName>
    <definedName name="hh" localSheetId="33" hidden="1">#REF!</definedName>
    <definedName name="hh" localSheetId="15" hidden="1">#REF!</definedName>
    <definedName name="hh" hidden="1">#REF!</definedName>
    <definedName name="hhhh" localSheetId="33" hidden="1">#REF!</definedName>
    <definedName name="hhhh" localSheetId="15" hidden="1">#REF!</definedName>
    <definedName name="hhhh" hidden="1">#REF!</definedName>
    <definedName name="hu" localSheetId="33" hidden="1">#REF!</definedName>
    <definedName name="hu" localSheetId="15" hidden="1">#REF!</definedName>
    <definedName name="hu" hidden="1">#REF!</definedName>
    <definedName name="hujh" localSheetId="33" hidden="1">#REF!</definedName>
    <definedName name="hujh" localSheetId="15" hidden="1">#REF!</definedName>
    <definedName name="hujh" hidden="1">#REF!</definedName>
    <definedName name="ＨＵＵ" localSheetId="33" hidden="1">#REF!</definedName>
    <definedName name="ＨＵＵ" localSheetId="15" hidden="1">#REF!</definedName>
    <definedName name="ＨＵＵ" hidden="1">#REF!</definedName>
    <definedName name="hyhy" localSheetId="33" hidden="1">#REF!</definedName>
    <definedName name="hyhy" localSheetId="15" hidden="1">#REF!</definedName>
    <definedName name="hyhy" hidden="1">#REF!</definedName>
    <definedName name="i" localSheetId="33" hidden="1">#REF!</definedName>
    <definedName name="i" localSheetId="15" hidden="1">#REF!</definedName>
    <definedName name="i" hidden="1">#REF!</definedName>
    <definedName name="ii" localSheetId="33" hidden="1">#REF!</definedName>
    <definedName name="ii" localSheetId="15" hidden="1">#REF!</definedName>
    <definedName name="ii" hidden="1">#REF!</definedName>
    <definedName name="iii" localSheetId="33" hidden="1">#REF!</definedName>
    <definedName name="iii" localSheetId="15" hidden="1">#REF!</definedName>
    <definedName name="iii" hidden="1">#REF!</definedName>
    <definedName name="iiii" localSheetId="33" hidden="1">#REF!</definedName>
    <definedName name="iiii" localSheetId="15" hidden="1">#REF!</definedName>
    <definedName name="iiii" hidden="1">#REF!</definedName>
    <definedName name="iiiii" localSheetId="33" hidden="1">#REF!</definedName>
    <definedName name="iiiii" localSheetId="15" hidden="1">#REF!</definedName>
    <definedName name="iiiii" hidden="1">#REF!</definedName>
    <definedName name="iiiiii" localSheetId="33" hidden="1">#REF!</definedName>
    <definedName name="iiiiii" localSheetId="15" hidden="1">#REF!</definedName>
    <definedName name="iiiiii" hidden="1">#REF!</definedName>
    <definedName name="iiiiiii" localSheetId="33" hidden="1">#REF!</definedName>
    <definedName name="iiiiiii" localSheetId="15" hidden="1">#REF!</definedName>
    <definedName name="iiiiiii" hidden="1">#REF!</definedName>
    <definedName name="iiiiiiii" localSheetId="33" hidden="1">#REF!</definedName>
    <definedName name="iiiiiiii" localSheetId="15" hidden="1">#REF!</definedName>
    <definedName name="iiiiiiii" hidden="1">#REF!</definedName>
    <definedName name="iiiiiiiii" localSheetId="33" hidden="1">#REF!</definedName>
    <definedName name="iiiiiiiii" localSheetId="15" hidden="1">#REF!</definedName>
    <definedName name="iiiiiiiii" hidden="1">#REF!</definedName>
    <definedName name="iiijj" localSheetId="33" hidden="1">#REF!</definedName>
    <definedName name="iiijj" localSheetId="15" hidden="1">#REF!</definedName>
    <definedName name="iiijj" hidden="1">#REF!</definedName>
    <definedName name="iio" localSheetId="33" hidden="1">#REF!</definedName>
    <definedName name="iio" localSheetId="15" hidden="1">#REF!</definedName>
    <definedName name="iio" hidden="1">#REF!</definedName>
    <definedName name="iiuii" localSheetId="33" hidden="1">#REF!</definedName>
    <definedName name="iiuii" localSheetId="15" hidden="1">#REF!</definedName>
    <definedName name="iiuii" hidden="1">#REF!</definedName>
    <definedName name="iiuu" localSheetId="33" hidden="1">#REF!</definedName>
    <definedName name="iiuu" localSheetId="15" hidden="1">#REF!</definedName>
    <definedName name="iiuu" hidden="1">#REF!</definedName>
    <definedName name="iiuuii" localSheetId="33" hidden="1">#REF!</definedName>
    <definedName name="iiuuii" localSheetId="15" hidden="1">#REF!</definedName>
    <definedName name="iiuuii" hidden="1">#REF!</definedName>
    <definedName name="iiuuyu" localSheetId="33" hidden="1">#REF!</definedName>
    <definedName name="iiuuyu" localSheetId="15" hidden="1">#REF!</definedName>
    <definedName name="iiuuyu" hidden="1">#REF!</definedName>
    <definedName name="ijh" localSheetId="33" hidden="1">#REF!</definedName>
    <definedName name="ijh" localSheetId="15" hidden="1">#REF!</definedName>
    <definedName name="ijh" hidden="1">#REF!</definedName>
    <definedName name="ijhk" localSheetId="33" hidden="1">#REF!</definedName>
    <definedName name="ijhk" localSheetId="15" hidden="1">#REF!</definedName>
    <definedName name="ijhk" hidden="1">#REF!</definedName>
    <definedName name="io" localSheetId="33" hidden="1">#REF!</definedName>
    <definedName name="io" localSheetId="15" hidden="1">#REF!</definedName>
    <definedName name="io" hidden="1">#REF!</definedName>
    <definedName name="ioio" localSheetId="33" hidden="1">#REF!</definedName>
    <definedName name="ioio" localSheetId="15" hidden="1">#REF!</definedName>
    <definedName name="ioio" hidden="1">#REF!</definedName>
    <definedName name="ioioi" localSheetId="33" hidden="1">#REF!</definedName>
    <definedName name="ioioi" localSheetId="15" hidden="1">#REF!</definedName>
    <definedName name="ioioi" hidden="1">#REF!</definedName>
    <definedName name="ioioioio" localSheetId="33" hidden="1">#REF!</definedName>
    <definedName name="ioioioio" localSheetId="15" hidden="1">#REF!</definedName>
    <definedName name="ioioioio" hidden="1">#REF!</definedName>
    <definedName name="ioioiou" localSheetId="33" hidden="1">#REF!</definedName>
    <definedName name="ioioiou" localSheetId="15" hidden="1">#REF!</definedName>
    <definedName name="ioioiou" hidden="1">#REF!</definedName>
    <definedName name="ioiou" localSheetId="33" hidden="1">#REF!</definedName>
    <definedName name="ioiou" localSheetId="15" hidden="1">#REF!</definedName>
    <definedName name="ioiou" hidden="1">#REF!</definedName>
    <definedName name="iuji" localSheetId="33" hidden="1">#REF!</definedName>
    <definedName name="iuji" localSheetId="15" hidden="1">#REF!</definedName>
    <definedName name="iuji" hidden="1">#REF!</definedName>
    <definedName name="iyi" localSheetId="33" hidden="1">#REF!</definedName>
    <definedName name="iyi" localSheetId="15" hidden="1">#REF!</definedName>
    <definedName name="iyi" hidden="1">#REF!</definedName>
    <definedName name="iyjku" localSheetId="33" hidden="1">#REF!</definedName>
    <definedName name="iyjku" localSheetId="15" hidden="1">#REF!</definedName>
    <definedName name="iyjku" hidden="1">#REF!</definedName>
    <definedName name="jhgg" localSheetId="33" hidden="1">#REF!</definedName>
    <definedName name="jhgg" localSheetId="15" hidden="1">#REF!</definedName>
    <definedName name="jhgg" hidden="1">#REF!</definedName>
    <definedName name="jhhk" localSheetId="33" hidden="1">#REF!</definedName>
    <definedName name="jhhk" localSheetId="15" hidden="1">#REF!</definedName>
    <definedName name="jhhk" hidden="1">#REF!</definedName>
    <definedName name="jj" localSheetId="33" hidden="1">#REF!</definedName>
    <definedName name="jj" localSheetId="15" hidden="1">#REF!</definedName>
    <definedName name="jj" hidden="1">#REF!</definedName>
    <definedName name="jjj" localSheetId="33" hidden="1">#REF!</definedName>
    <definedName name="jjj" localSheetId="15" hidden="1">#REF!</definedName>
    <definedName name="jjj" hidden="1">#REF!</definedName>
    <definedName name="jjjj" localSheetId="33" hidden="1">#REF!</definedName>
    <definedName name="jjjj" localSheetId="15" hidden="1">#REF!</definedName>
    <definedName name="jjjj" hidden="1">#REF!</definedName>
    <definedName name="jjjjj" localSheetId="33" hidden="1">#REF!</definedName>
    <definedName name="jjjjj" localSheetId="15" hidden="1">#REF!</definedName>
    <definedName name="jjjjj" hidden="1">#REF!</definedName>
    <definedName name="jjjjjj" localSheetId="33" hidden="1">#REF!</definedName>
    <definedName name="jjjjjj" localSheetId="15" hidden="1">#REF!</definedName>
    <definedName name="jjjjjj" hidden="1">#REF!</definedName>
    <definedName name="jjjjjjj" localSheetId="33" hidden="1">#REF!</definedName>
    <definedName name="jjjjjjj" localSheetId="15" hidden="1">#REF!</definedName>
    <definedName name="jjjjjjj" hidden="1">#REF!</definedName>
    <definedName name="jjuu" localSheetId="33" hidden="1">#REF!</definedName>
    <definedName name="jjuu" localSheetId="15" hidden="1">#REF!</definedName>
    <definedName name="jjuu" hidden="1">#REF!</definedName>
    <definedName name="juju" localSheetId="33" hidden="1">#REF!</definedName>
    <definedName name="juju" localSheetId="15" hidden="1">#REF!</definedName>
    <definedName name="juju" hidden="1">#REF!</definedName>
    <definedName name="ｋ" localSheetId="33" hidden="1">#REF!</definedName>
    <definedName name="ｋ" localSheetId="15" hidden="1">#REF!</definedName>
    <definedName name="ｋ" hidden="1">#REF!</definedName>
    <definedName name="kjui" localSheetId="33" hidden="1">#REF!</definedName>
    <definedName name="kjui" localSheetId="15" hidden="1">#REF!</definedName>
    <definedName name="kjui" hidden="1">#REF!</definedName>
    <definedName name="kk" localSheetId="33" hidden="1">#REF!</definedName>
    <definedName name="kk" localSheetId="15" hidden="1">#REF!</definedName>
    <definedName name="kk" hidden="1">#REF!</definedName>
    <definedName name="kkk" localSheetId="33" hidden="1">#REF!</definedName>
    <definedName name="kkk" localSheetId="15" hidden="1">#REF!</definedName>
    <definedName name="kkk" hidden="1">#REF!</definedName>
    <definedName name="kkkk" localSheetId="33" hidden="1">#REF!</definedName>
    <definedName name="kkkk" localSheetId="15" hidden="1">#REF!</definedName>
    <definedName name="kkkk" hidden="1">#REF!</definedName>
    <definedName name="kkkkk" localSheetId="33" hidden="1">#REF!</definedName>
    <definedName name="kkkkk" localSheetId="15" hidden="1">#REF!</definedName>
    <definedName name="kkkkk" hidden="1">#REF!</definedName>
    <definedName name="kkkkkk" localSheetId="33" hidden="1">#REF!</definedName>
    <definedName name="kkkkkk" localSheetId="15" hidden="1">#REF!</definedName>
    <definedName name="kkkkkk" hidden="1">#REF!</definedName>
    <definedName name="kkkkkkk" localSheetId="33" hidden="1">#REF!</definedName>
    <definedName name="kkkkkkk" localSheetId="15" hidden="1">#REF!</definedName>
    <definedName name="kkkkkkk" hidden="1">#REF!</definedName>
    <definedName name="kkkkkkkk" localSheetId="33" hidden="1">#REF!</definedName>
    <definedName name="kkkkkkkk" localSheetId="15" hidden="1">#REF!</definedName>
    <definedName name="kkkkkkkk" hidden="1">#REF!</definedName>
    <definedName name="kkkkkkkkk" localSheetId="33" hidden="1">#REF!</definedName>
    <definedName name="kkkkkkkkk" localSheetId="15" hidden="1">#REF!</definedName>
    <definedName name="kkkkkkkkk" hidden="1">#REF!</definedName>
    <definedName name="kkkkkkkkkk" localSheetId="33" hidden="1">#REF!</definedName>
    <definedName name="kkkkkkkkkk" localSheetId="15" hidden="1">#REF!</definedName>
    <definedName name="kkkkkkkkkk" hidden="1">#REF!</definedName>
    <definedName name="l" localSheetId="33" hidden="1">#REF!</definedName>
    <definedName name="l" localSheetId="15" hidden="1">#REF!</definedName>
    <definedName name="l" hidden="1">#REF!</definedName>
    <definedName name="ll" localSheetId="33" hidden="1">#REF!</definedName>
    <definedName name="ll" localSheetId="15" hidden="1">#REF!</definedName>
    <definedName name="ll" hidden="1">#REF!</definedName>
    <definedName name="lll" localSheetId="33" hidden="1">#REF!</definedName>
    <definedName name="lll" localSheetId="15" hidden="1">#REF!</definedName>
    <definedName name="lll" hidden="1">#REF!</definedName>
    <definedName name="llll" localSheetId="33" hidden="1">#REF!</definedName>
    <definedName name="llll" localSheetId="15" hidden="1">#REF!</definedName>
    <definedName name="llll" hidden="1">#REF!</definedName>
    <definedName name="ｍ" localSheetId="33" hidden="1">#REF!</definedName>
    <definedName name="ｍ" localSheetId="15" hidden="1">#REF!</definedName>
    <definedName name="ｍ" hidden="1">#REF!</definedName>
    <definedName name="mmn" localSheetId="33" hidden="1">#REF!</definedName>
    <definedName name="mmn" localSheetId="15" hidden="1">#REF!</definedName>
    <definedName name="mmn" hidden="1">#REF!</definedName>
    <definedName name="mn" localSheetId="33" hidden="1">#REF!</definedName>
    <definedName name="mn" localSheetId="15" hidden="1">#REF!</definedName>
    <definedName name="mn" hidden="1">#REF!</definedName>
    <definedName name="n" localSheetId="33" hidden="1">#REF!</definedName>
    <definedName name="n" localSheetId="15" hidden="1">#REF!</definedName>
    <definedName name="n" hidden="1">#REF!</definedName>
    <definedName name="ngu" localSheetId="33" hidden="1">#REF!</definedName>
    <definedName name="ngu" localSheetId="15" hidden="1">#REF!</definedName>
    <definedName name="ngu" hidden="1">#REF!</definedName>
    <definedName name="nn" localSheetId="33" hidden="1">#REF!</definedName>
    <definedName name="nn" localSheetId="15" hidden="1">#REF!</definedName>
    <definedName name="nn" hidden="1">#REF!</definedName>
    <definedName name="nnn" localSheetId="33" hidden="1">#REF!</definedName>
    <definedName name="nnn" localSheetId="15" hidden="1">#REF!</definedName>
    <definedName name="nnn" hidden="1">#REF!</definedName>
    <definedName name="o" localSheetId="33" hidden="1">#REF!</definedName>
    <definedName name="o" localSheetId="15" hidden="1">#REF!</definedName>
    <definedName name="o" hidden="1">#REF!</definedName>
    <definedName name="oioioi" localSheetId="33" hidden="1">#REF!</definedName>
    <definedName name="oioioi" localSheetId="15" hidden="1">#REF!</definedName>
    <definedName name="oioioi" hidden="1">#REF!</definedName>
    <definedName name="oiui" localSheetId="33" hidden="1">#REF!</definedName>
    <definedName name="oiui" localSheetId="15" hidden="1">#REF!</definedName>
    <definedName name="oiui" hidden="1">#REF!</definedName>
    <definedName name="oo" localSheetId="33" hidden="1">#REF!</definedName>
    <definedName name="oo" localSheetId="15" hidden="1">#REF!</definedName>
    <definedName name="oo" hidden="1">#REF!</definedName>
    <definedName name="oooo" localSheetId="33" hidden="1">#REF!</definedName>
    <definedName name="oooo" localSheetId="15" hidden="1">#REF!</definedName>
    <definedName name="oooo" hidden="1">#REF!</definedName>
    <definedName name="oooooo" localSheetId="33" hidden="1">#REF!</definedName>
    <definedName name="oooooo" localSheetId="15" hidden="1">#REF!</definedName>
    <definedName name="oooooo" hidden="1">#REF!</definedName>
    <definedName name="ooooooo" localSheetId="33" hidden="1">#REF!</definedName>
    <definedName name="ooooooo" localSheetId="15" hidden="1">#REF!</definedName>
    <definedName name="ooooooo" hidden="1">#REF!</definedName>
    <definedName name="oooooooo" localSheetId="33" hidden="1">#REF!</definedName>
    <definedName name="oooooooo" localSheetId="15" hidden="1">#REF!</definedName>
    <definedName name="oooooooo" hidden="1">#REF!</definedName>
    <definedName name="ooooooooo" localSheetId="33" hidden="1">#REF!</definedName>
    <definedName name="ooooooooo" localSheetId="15" hidden="1">#REF!</definedName>
    <definedName name="ooooooooo" hidden="1">#REF!</definedName>
    <definedName name="oooooooooo" localSheetId="33" hidden="1">#REF!</definedName>
    <definedName name="oooooooooo" localSheetId="15" hidden="1">#REF!</definedName>
    <definedName name="oooooooooo" hidden="1">#REF!</definedName>
    <definedName name="ooui" localSheetId="33" hidden="1">#REF!</definedName>
    <definedName name="ooui" localSheetId="15" hidden="1">#REF!</definedName>
    <definedName name="ooui" hidden="1">#REF!</definedName>
    <definedName name="p" localSheetId="33" hidden="1">#REF!</definedName>
    <definedName name="p" localSheetId="15" hidden="1">#REF!</definedName>
    <definedName name="p" hidden="1">#REF!</definedName>
    <definedName name="pp" localSheetId="33" hidden="1">#REF!</definedName>
    <definedName name="pp" localSheetId="15" hidden="1">#REF!</definedName>
    <definedName name="pp" hidden="1">#REF!</definedName>
    <definedName name="ppp" localSheetId="33" hidden="1">#REF!</definedName>
    <definedName name="ppp" localSheetId="15" hidden="1">#REF!</definedName>
    <definedName name="ppp" hidden="1">#REF!</definedName>
    <definedName name="pppp" localSheetId="33" hidden="1">#REF!</definedName>
    <definedName name="pppp" localSheetId="15" hidden="1">#REF!</definedName>
    <definedName name="pppp" hidden="1">#REF!</definedName>
    <definedName name="ppppp" localSheetId="33" hidden="1">#REF!</definedName>
    <definedName name="ppppp" localSheetId="15" hidden="1">#REF!</definedName>
    <definedName name="ppppp" hidden="1">#REF!</definedName>
    <definedName name="pppppp" localSheetId="33" hidden="1">#REF!</definedName>
    <definedName name="pppppp" localSheetId="15" hidden="1">#REF!</definedName>
    <definedName name="pppppp" hidden="1">#REF!</definedName>
    <definedName name="ppppppp" localSheetId="33" hidden="1">#REF!</definedName>
    <definedName name="ppppppp" localSheetId="15" hidden="1">#REF!</definedName>
    <definedName name="ppppppp" hidden="1">#REF!</definedName>
    <definedName name="pppppppp" localSheetId="33" hidden="1">#REF!</definedName>
    <definedName name="pppppppp" localSheetId="15" hidden="1">#REF!</definedName>
    <definedName name="pppppppp" hidden="1">#REF!</definedName>
    <definedName name="ppppppppp" localSheetId="33" hidden="1">#REF!</definedName>
    <definedName name="ppppppppp" localSheetId="15" hidden="1">#REF!</definedName>
    <definedName name="ppppppppp" hidden="1">#REF!</definedName>
    <definedName name="pppppppppp" localSheetId="33" hidden="1">#REF!</definedName>
    <definedName name="pppppppppp" localSheetId="15" hidden="1">#REF!</definedName>
    <definedName name="pppppppppp" hidden="1">#REF!</definedName>
    <definedName name="_xlnm.Print_Area" localSheetId="0">'一覧表 '!$A$1:$H$29</definedName>
    <definedName name="_xlnm.Print_Area" localSheetId="35">登録用!$A$1:$B$49</definedName>
    <definedName name="_xlnm.Print_Area" localSheetId="33">'様式　別紙１ '!$A$1:$K$20</definedName>
    <definedName name="_xlnm.Print_Area" localSheetId="34">'様式　別紙２'!$A$1:$J$18</definedName>
    <definedName name="_xlnm.Print_Area" localSheetId="1">様式1!$A$1:$S$66</definedName>
    <definedName name="_xlnm.Print_Area" localSheetId="25">'様式10 '!$A$1:$O$46</definedName>
    <definedName name="_xlnm.Print_Area" localSheetId="26">様式12!$A$1:$P$28</definedName>
    <definedName name="_xlnm.Print_Area" localSheetId="27">様式13の１!$A$1:$AI$56</definedName>
    <definedName name="_xlnm.Print_Area" localSheetId="28">様式14!$A$1:$R$30</definedName>
    <definedName name="_xlnm.Print_Area" localSheetId="29">様式15の１!$A$1:$R$62</definedName>
    <definedName name="_xlnm.Print_Area" localSheetId="30">様式15の２!$A$1:$U$100</definedName>
    <definedName name="_xlnm.Print_Area" localSheetId="31">様式16の２!$A$1:$H$47</definedName>
    <definedName name="_xlnm.Print_Area" localSheetId="32">'様式17 '!$A$1:$AD$127</definedName>
    <definedName name="_xlnm.Print_Area" localSheetId="2">様式2!$A$1:$AA$43</definedName>
    <definedName name="_xlnm.Print_Area" localSheetId="3">様式3!$A$1:$Y$105</definedName>
    <definedName name="_xlnm.Print_Area" localSheetId="4">様式4!$A$1:$S$54</definedName>
    <definedName name="_xlnm.Print_Area" localSheetId="5">様式5!$A$1:$AK$72</definedName>
    <definedName name="_xlnm.Print_Area" localSheetId="6">'様式5  (記載例)'!$A$1:$AK$72</definedName>
    <definedName name="_xlnm.Print_Area" localSheetId="7">様式５添付１!$A$1:$X$24</definedName>
    <definedName name="_xlnm.Print_Area" localSheetId="8">様式５添付２!$A$1:$W$24</definedName>
    <definedName name="_xlnm.Print_Area" localSheetId="9">様式５添付３!$A$1:$E$46</definedName>
    <definedName name="_xlnm.Print_Area" localSheetId="10">様式５添付４!$A$1:$C$32</definedName>
    <definedName name="_xlnm.Print_Area" localSheetId="11">様式５添付４別表!$A$1:$G$54</definedName>
    <definedName name="_xlnm.Print_Area" localSheetId="12">'様式6 '!$A$1:$AJ$119</definedName>
    <definedName name="_xlnm.Print_Area" localSheetId="13">'様式6 (記載例) '!$A$1:$AJ$109</definedName>
    <definedName name="_xlnm.Print_Area" localSheetId="15">'様式６添付１ (記載例)'!$A$1:$R$110</definedName>
    <definedName name="_xlnm.Print_Area" localSheetId="16">'様式7の1 '!$A$1:$L$60</definedName>
    <definedName name="_xlnm.Print_Area" localSheetId="17">'様式7の1 （記入例）'!$A$1:$L$60</definedName>
    <definedName name="_xlnm.Print_Area" localSheetId="18">'様式7の3 ～6月30日'!$A$1:$Y$23</definedName>
    <definedName name="_xlnm.Print_Area" localSheetId="19">'様式7の3 ～6月30日 (記入例)'!$A$1:$Y$23</definedName>
    <definedName name="_xlnm.Print_Area" localSheetId="20">'様式7の3　7月1日～'!$A$1:$AA$23</definedName>
    <definedName name="_xlnm.Print_Area" localSheetId="21">'様式7の3　7月1日～ (記入例)'!$A$1:$AA$26</definedName>
    <definedName name="_xlnm.Print_Area" localSheetId="22">様式8!$A$1:$F$40</definedName>
    <definedName name="_xlnm.Print_Area" localSheetId="23">'様式8 (記載例)'!$A$1:$F$41</definedName>
    <definedName name="_xlnm.Print_Area" localSheetId="24">様式9!$A$1:$AO$47</definedName>
    <definedName name="_xlnm.Print_Titles" localSheetId="3">様式3!$6:$6</definedName>
    <definedName name="_xlnm.Print_Titles" localSheetId="5">様式5!$1:$4</definedName>
    <definedName name="_xlnm.Print_Titles" localSheetId="6">'様式5  (記載例)'!$1:$4</definedName>
    <definedName name="ｑ" localSheetId="33" hidden="1">#REF!</definedName>
    <definedName name="ｑ" localSheetId="15" hidden="1">#REF!</definedName>
    <definedName name="ｑ" hidden="1">#REF!</definedName>
    <definedName name="rf" localSheetId="33" hidden="1">#REF!</definedName>
    <definedName name="rf" localSheetId="15" hidden="1">#REF!</definedName>
    <definedName name="rf" hidden="1">#REF!</definedName>
    <definedName name="rff" localSheetId="33" hidden="1">#REF!</definedName>
    <definedName name="rff" localSheetId="15" hidden="1">#REF!</definedName>
    <definedName name="rff" hidden="1">#REF!</definedName>
    <definedName name="rffrfr" localSheetId="33" hidden="1">#REF!</definedName>
    <definedName name="rffrfr" localSheetId="15" hidden="1">#REF!</definedName>
    <definedName name="rffrfr" hidden="1">#REF!</definedName>
    <definedName name="rr" localSheetId="33" hidden="1">#REF!</definedName>
    <definedName name="rr" localSheetId="15" hidden="1">#REF!</definedName>
    <definedName name="rr" hidden="1">#REF!</definedName>
    <definedName name="rre" localSheetId="33" hidden="1">#REF!</definedName>
    <definedName name="rre" localSheetId="15" hidden="1">#REF!</definedName>
    <definedName name="rre" hidden="1">#REF!</definedName>
    <definedName name="rree" localSheetId="33" hidden="1">#REF!</definedName>
    <definedName name="rree" localSheetId="15" hidden="1">#REF!</definedName>
    <definedName name="rree" hidden="1">#REF!</definedName>
    <definedName name="rreee" localSheetId="33" hidden="1">#REF!</definedName>
    <definedName name="rreee" localSheetId="15" hidden="1">#REF!</definedName>
    <definedName name="rreee" hidden="1">#REF!</definedName>
    <definedName name="rreeee" localSheetId="33" hidden="1">#REF!</definedName>
    <definedName name="rreeee" localSheetId="15" hidden="1">#REF!</definedName>
    <definedName name="rreeee" hidden="1">#REF!</definedName>
    <definedName name="rreeeee" localSheetId="33" hidden="1">#REF!</definedName>
    <definedName name="rreeeee" localSheetId="15" hidden="1">#REF!</definedName>
    <definedName name="rreeeee" hidden="1">#REF!</definedName>
    <definedName name="rrr" localSheetId="33" hidden="1">#REF!</definedName>
    <definedName name="rrr" localSheetId="15" hidden="1">#REF!</definedName>
    <definedName name="rrr" hidden="1">#REF!</definedName>
    <definedName name="rrre" localSheetId="33" hidden="1">#REF!</definedName>
    <definedName name="rrre" localSheetId="15" hidden="1">#REF!</definedName>
    <definedName name="rrre" hidden="1">#REF!</definedName>
    <definedName name="rrree" localSheetId="33" hidden="1">#REF!</definedName>
    <definedName name="rrree" localSheetId="15" hidden="1">#REF!</definedName>
    <definedName name="rrree" hidden="1">#REF!</definedName>
    <definedName name="rrreee" localSheetId="33" hidden="1">#REF!</definedName>
    <definedName name="rrreee" localSheetId="15" hidden="1">#REF!</definedName>
    <definedName name="rrreee" hidden="1">#REF!</definedName>
    <definedName name="rrrre" localSheetId="33" hidden="1">#REF!</definedName>
    <definedName name="rrrre" localSheetId="15" hidden="1">#REF!</definedName>
    <definedName name="rrrre" hidden="1">#REF!</definedName>
    <definedName name="rrrree" localSheetId="33" hidden="1">#REF!</definedName>
    <definedName name="rrrree" localSheetId="15" hidden="1">#REF!</definedName>
    <definedName name="rrrree" hidden="1">#REF!</definedName>
    <definedName name="rrrreee" localSheetId="33" hidden="1">#REF!</definedName>
    <definedName name="rrrreee" localSheetId="15" hidden="1">#REF!</definedName>
    <definedName name="rrrreee" hidden="1">#REF!</definedName>
    <definedName name="rrrreeee" localSheetId="33" hidden="1">#REF!</definedName>
    <definedName name="rrrreeee" localSheetId="15" hidden="1">#REF!</definedName>
    <definedName name="rrrreeee" hidden="1">#REF!</definedName>
    <definedName name="rrrrre" localSheetId="33" hidden="1">#REF!</definedName>
    <definedName name="rrrrre" localSheetId="15" hidden="1">#REF!</definedName>
    <definedName name="rrrrre" hidden="1">#REF!</definedName>
    <definedName name="rrrrree" localSheetId="33" hidden="1">#REF!</definedName>
    <definedName name="rrrrree" localSheetId="15" hidden="1">#REF!</definedName>
    <definedName name="rrrrree" hidden="1">#REF!</definedName>
    <definedName name="rrrrreee" localSheetId="33" hidden="1">#REF!</definedName>
    <definedName name="rrrrreee" localSheetId="15" hidden="1">#REF!</definedName>
    <definedName name="rrrrreee" hidden="1">#REF!</definedName>
    <definedName name="rrrrreeee" localSheetId="33" hidden="1">#REF!</definedName>
    <definedName name="rrrrreeee" localSheetId="15" hidden="1">#REF!</definedName>
    <definedName name="rrrrreeee" hidden="1">#REF!</definedName>
    <definedName name="rrrrreeeee" localSheetId="33" hidden="1">#REF!</definedName>
    <definedName name="rrrrreeeee" localSheetId="15" hidden="1">#REF!</definedName>
    <definedName name="rrrrreeeee" hidden="1">#REF!</definedName>
    <definedName name="rrrrreeeeee" localSheetId="33" hidden="1">#REF!</definedName>
    <definedName name="rrrrreeeeee" localSheetId="15" hidden="1">#REF!</definedName>
    <definedName name="rrrrreeeeee" hidden="1">#REF!</definedName>
    <definedName name="rrrrrre" localSheetId="33" hidden="1">#REF!</definedName>
    <definedName name="rrrrrre" localSheetId="15" hidden="1">#REF!</definedName>
    <definedName name="rrrrrre" hidden="1">#REF!</definedName>
    <definedName name="rrrrrree" localSheetId="33" hidden="1">#REF!</definedName>
    <definedName name="rrrrrree" localSheetId="15" hidden="1">#REF!</definedName>
    <definedName name="rrrrrree" hidden="1">#REF!</definedName>
    <definedName name="rrrrrreee" localSheetId="33" hidden="1">#REF!</definedName>
    <definedName name="rrrrrreee" localSheetId="15" hidden="1">#REF!</definedName>
    <definedName name="rrrrrreee" hidden="1">#REF!</definedName>
    <definedName name="rrrrrreeee" localSheetId="33" hidden="1">#REF!</definedName>
    <definedName name="rrrrrreeee" localSheetId="15" hidden="1">#REF!</definedName>
    <definedName name="rrrrrreeee" hidden="1">#REF!</definedName>
    <definedName name="rrrrrreeeee" localSheetId="33" hidden="1">#REF!</definedName>
    <definedName name="rrrrrreeeee" localSheetId="15" hidden="1">#REF!</definedName>
    <definedName name="rrrrrreeeee" hidden="1">#REF!</definedName>
    <definedName name="rrrrrreeeeee" localSheetId="33" hidden="1">#REF!</definedName>
    <definedName name="rrrrrreeeeee" localSheetId="15" hidden="1">#REF!</definedName>
    <definedName name="rrrrrreeeeee" hidden="1">#REF!</definedName>
    <definedName name="rrrrrreeeeeee" localSheetId="33" hidden="1">#REF!</definedName>
    <definedName name="rrrrrreeeeeee" localSheetId="15" hidden="1">#REF!</definedName>
    <definedName name="rrrrrreeeeeee" hidden="1">#REF!</definedName>
    <definedName name="rrrrrrre" localSheetId="33" hidden="1">#REF!</definedName>
    <definedName name="rrrrrrre" localSheetId="15" hidden="1">#REF!</definedName>
    <definedName name="rrrrrrre" hidden="1">#REF!</definedName>
    <definedName name="rrrrrrree" localSheetId="33" hidden="1">#REF!</definedName>
    <definedName name="rrrrrrree" localSheetId="15" hidden="1">#REF!</definedName>
    <definedName name="rrrrrrree" hidden="1">#REF!</definedName>
    <definedName name="rrrrrrreee" localSheetId="33" hidden="1">#REF!</definedName>
    <definedName name="rrrrrrreee" localSheetId="15" hidden="1">#REF!</definedName>
    <definedName name="rrrrrrreee" hidden="1">#REF!</definedName>
    <definedName name="rrrrrrreeee" localSheetId="33" hidden="1">#REF!</definedName>
    <definedName name="rrrrrrreeee" localSheetId="15" hidden="1">#REF!</definedName>
    <definedName name="rrrrrrreeee" hidden="1">#REF!</definedName>
    <definedName name="rrrrrrreeeee" localSheetId="33" hidden="1">#REF!</definedName>
    <definedName name="rrrrrrreeeee" localSheetId="15" hidden="1">#REF!</definedName>
    <definedName name="rrrrrrreeeee" hidden="1">#REF!</definedName>
    <definedName name="rrrrrrreeeeee" localSheetId="33" hidden="1">#REF!</definedName>
    <definedName name="rrrrrrreeeeee" localSheetId="15" hidden="1">#REF!</definedName>
    <definedName name="rrrrrrreeeeee" hidden="1">#REF!</definedName>
    <definedName name="rrrrrrreeeeeee" localSheetId="33" hidden="1">#REF!</definedName>
    <definedName name="rrrrrrreeeeeee" localSheetId="15" hidden="1">#REF!</definedName>
    <definedName name="rrrrrrreeeeeee" hidden="1">#REF!</definedName>
    <definedName name="rrrrrrreeeeeeee" localSheetId="33" hidden="1">#REF!</definedName>
    <definedName name="rrrrrrreeeeeeee" localSheetId="15" hidden="1">#REF!</definedName>
    <definedName name="rrrrrrreeeeeeee" hidden="1">#REF!</definedName>
    <definedName name="rrrrrrrre" localSheetId="33" hidden="1">#REF!</definedName>
    <definedName name="rrrrrrrre" localSheetId="15" hidden="1">#REF!</definedName>
    <definedName name="rrrrrrrre" hidden="1">#REF!</definedName>
    <definedName name="rrrrrrrree" localSheetId="33" hidden="1">#REF!</definedName>
    <definedName name="rrrrrrrree" localSheetId="15" hidden="1">#REF!</definedName>
    <definedName name="rrrrrrrree" hidden="1">#REF!</definedName>
    <definedName name="rrrrrrrreee" localSheetId="33" hidden="1">#REF!</definedName>
    <definedName name="rrrrrrrreee" localSheetId="15" hidden="1">#REF!</definedName>
    <definedName name="rrrrrrrreee" hidden="1">#REF!</definedName>
    <definedName name="rrrrrrrreeee" localSheetId="33" hidden="1">#REF!</definedName>
    <definedName name="rrrrrrrreeee" localSheetId="15" hidden="1">#REF!</definedName>
    <definedName name="rrrrrrrreeee" hidden="1">#REF!</definedName>
    <definedName name="rrrrrrrreeeee" localSheetId="33" hidden="1">#REF!</definedName>
    <definedName name="rrrrrrrreeeee" localSheetId="15" hidden="1">#REF!</definedName>
    <definedName name="rrrrrrrreeeee" hidden="1">#REF!</definedName>
    <definedName name="rrrrrrrreeeeee" localSheetId="33" hidden="1">#REF!</definedName>
    <definedName name="rrrrrrrreeeeee" localSheetId="15" hidden="1">#REF!</definedName>
    <definedName name="rrrrrrrreeeeee" hidden="1">#REF!</definedName>
    <definedName name="rrrrrrrreeeeeee" localSheetId="33" hidden="1">#REF!</definedName>
    <definedName name="rrrrrrrreeeeeee" localSheetId="15" hidden="1">#REF!</definedName>
    <definedName name="rrrrrrrreeeeeee" hidden="1">#REF!</definedName>
    <definedName name="rrrrrrrreeeeeeee" localSheetId="33" hidden="1">#REF!</definedName>
    <definedName name="rrrrrrrreeeeeeee" localSheetId="15" hidden="1">#REF!</definedName>
    <definedName name="rrrrrrrreeeeeeee" hidden="1">#REF!</definedName>
    <definedName name="rtj" localSheetId="33" hidden="1">#REF!</definedName>
    <definedName name="rtj" localSheetId="15" hidden="1">#REF!</definedName>
    <definedName name="rtj" hidden="1">#REF!</definedName>
    <definedName name="ryfgv" localSheetId="33" hidden="1">#REF!</definedName>
    <definedName name="ryfgv" localSheetId="15" hidden="1">#REF!</definedName>
    <definedName name="ryfgv" hidden="1">#REF!</definedName>
    <definedName name="ryh" localSheetId="33" hidden="1">#REF!</definedName>
    <definedName name="ryh" localSheetId="15" hidden="1">#REF!</definedName>
    <definedName name="ryh" hidden="1">#REF!</definedName>
    <definedName name="ryhtg" localSheetId="33" hidden="1">#REF!</definedName>
    <definedName name="ryhtg" localSheetId="15" hidden="1">#REF!</definedName>
    <definedName name="ryhtg" hidden="1">#REF!</definedName>
    <definedName name="s" localSheetId="33" hidden="1">#REF!</definedName>
    <definedName name="s" localSheetId="15" hidden="1">#REF!</definedName>
    <definedName name="s" hidden="1">#REF!</definedName>
    <definedName name="t" localSheetId="33" hidden="1">#REF!</definedName>
    <definedName name="t" localSheetId="15" hidden="1">#REF!</definedName>
    <definedName name="t" hidden="1">#REF!</definedName>
    <definedName name="th" localSheetId="33" hidden="1">#REF!</definedName>
    <definedName name="th" localSheetId="15" hidden="1">#REF!</definedName>
    <definedName name="th" hidden="1">#REF!</definedName>
    <definedName name="tjh" localSheetId="33" hidden="1">#REF!</definedName>
    <definedName name="tjh" localSheetId="15" hidden="1">#REF!</definedName>
    <definedName name="tjh" hidden="1">#REF!</definedName>
    <definedName name="tt" localSheetId="33" hidden="1">#REF!</definedName>
    <definedName name="tt" localSheetId="15" hidden="1">#REF!</definedName>
    <definedName name="tt" hidden="1">#REF!</definedName>
    <definedName name="ttr" localSheetId="33" hidden="1">#REF!</definedName>
    <definedName name="ttr" localSheetId="15" hidden="1">#REF!</definedName>
    <definedName name="ttr" hidden="1">#REF!</definedName>
    <definedName name="ttrr" localSheetId="33" hidden="1">#REF!</definedName>
    <definedName name="ttrr" localSheetId="15" hidden="1">#REF!</definedName>
    <definedName name="ttrr" hidden="1">#REF!</definedName>
    <definedName name="ttrrr" localSheetId="33" hidden="1">#REF!</definedName>
    <definedName name="ttrrr" localSheetId="15" hidden="1">#REF!</definedName>
    <definedName name="ttrrr" hidden="1">#REF!</definedName>
    <definedName name="ttt" localSheetId="33" hidden="1">#REF!</definedName>
    <definedName name="ttt" localSheetId="15" hidden="1">#REF!</definedName>
    <definedName name="ttt" hidden="1">#REF!</definedName>
    <definedName name="tttr" localSheetId="33" hidden="1">#REF!</definedName>
    <definedName name="tttr" localSheetId="15" hidden="1">#REF!</definedName>
    <definedName name="tttr" hidden="1">#REF!</definedName>
    <definedName name="tttt" localSheetId="33" hidden="1">#REF!</definedName>
    <definedName name="tttt" localSheetId="15" hidden="1">#REF!</definedName>
    <definedName name="tttt" hidden="1">#REF!</definedName>
    <definedName name="ttttt" localSheetId="33" hidden="1">#REF!</definedName>
    <definedName name="ttttt" localSheetId="15" hidden="1">#REF!</definedName>
    <definedName name="ttttt" hidden="1">#REF!</definedName>
    <definedName name="tttttt" localSheetId="33" hidden="1">#REF!</definedName>
    <definedName name="tttttt" localSheetId="15" hidden="1">#REF!</definedName>
    <definedName name="tttttt" hidden="1">#REF!</definedName>
    <definedName name="ttttttt" localSheetId="33" hidden="1">#REF!</definedName>
    <definedName name="ttttttt" localSheetId="15" hidden="1">#REF!</definedName>
    <definedName name="ttttttt" hidden="1">#REF!</definedName>
    <definedName name="tttttttt" localSheetId="33" hidden="1">#REF!</definedName>
    <definedName name="tttttttt" localSheetId="15" hidden="1">#REF!</definedName>
    <definedName name="tttttttt" hidden="1">#REF!</definedName>
    <definedName name="ttttttttt" localSheetId="33" hidden="1">#REF!</definedName>
    <definedName name="ttttttttt" localSheetId="15" hidden="1">#REF!</definedName>
    <definedName name="ttttttttt" hidden="1">#REF!</definedName>
    <definedName name="ttttttttttt" localSheetId="33" hidden="1">#REF!</definedName>
    <definedName name="ttttttttttt" localSheetId="15" hidden="1">#REF!</definedName>
    <definedName name="ttttttttttt" hidden="1">#REF!</definedName>
    <definedName name="tyuy" localSheetId="33" hidden="1">#REF!</definedName>
    <definedName name="tyuy" localSheetId="15" hidden="1">#REF!</definedName>
    <definedName name="tyuy" hidden="1">#REF!</definedName>
    <definedName name="u" localSheetId="33" hidden="1">#REF!</definedName>
    <definedName name="u" localSheetId="15" hidden="1">#REF!</definedName>
    <definedName name="u" hidden="1">#REF!</definedName>
    <definedName name="uij" localSheetId="33" hidden="1">#REF!</definedName>
    <definedName name="uij" localSheetId="15" hidden="1">#REF!</definedName>
    <definedName name="uij" hidden="1">#REF!</definedName>
    <definedName name="uiouo" localSheetId="33" hidden="1">#REF!</definedName>
    <definedName name="uiouo" localSheetId="15" hidden="1">#REF!</definedName>
    <definedName name="uiouo" hidden="1">#REF!</definedName>
    <definedName name="uiuo" localSheetId="33" hidden="1">#REF!</definedName>
    <definedName name="uiuo" localSheetId="15" hidden="1">#REF!</definedName>
    <definedName name="uiuo" hidden="1">#REF!</definedName>
    <definedName name="ujhu" localSheetId="33" hidden="1">#REF!</definedName>
    <definedName name="ujhu" localSheetId="15" hidden="1">#REF!</definedName>
    <definedName name="ujhu" hidden="1">#REF!</definedName>
    <definedName name="uu" localSheetId="33" hidden="1">#REF!</definedName>
    <definedName name="uu" localSheetId="15" hidden="1">#REF!</definedName>
    <definedName name="uu" hidden="1">#REF!</definedName>
    <definedName name="uuii" localSheetId="33" hidden="1">#REF!</definedName>
    <definedName name="uuii" localSheetId="15" hidden="1">#REF!</definedName>
    <definedName name="uuii" hidden="1">#REF!</definedName>
    <definedName name="uuu" localSheetId="33" hidden="1">#REF!</definedName>
    <definedName name="uuu" localSheetId="15" hidden="1">#REF!</definedName>
    <definedName name="uuu" hidden="1">#REF!</definedName>
    <definedName name="uuuu" localSheetId="33" hidden="1">#REF!</definedName>
    <definedName name="uuuu" localSheetId="15" hidden="1">#REF!</definedName>
    <definedName name="uuuu" hidden="1">#REF!</definedName>
    <definedName name="uuuuu" localSheetId="33" hidden="1">#REF!</definedName>
    <definedName name="uuuuu" localSheetId="15" hidden="1">#REF!</definedName>
    <definedName name="uuuuu" hidden="1">#REF!</definedName>
    <definedName name="uuuuuu" localSheetId="33" hidden="1">#REF!</definedName>
    <definedName name="uuuuuu" localSheetId="15" hidden="1">#REF!</definedName>
    <definedName name="uuuuuu" hidden="1">#REF!</definedName>
    <definedName name="uuuuuuu" localSheetId="33" hidden="1">#REF!</definedName>
    <definedName name="uuuuuuu" localSheetId="15" hidden="1">#REF!</definedName>
    <definedName name="uuuuuuu" hidden="1">#REF!</definedName>
    <definedName name="uuuuuuuu" localSheetId="33" hidden="1">#REF!</definedName>
    <definedName name="uuuuuuuu" localSheetId="15" hidden="1">#REF!</definedName>
    <definedName name="uuuuuuuu" hidden="1">#REF!</definedName>
    <definedName name="uuuuuuuuu" localSheetId="33" hidden="1">#REF!</definedName>
    <definedName name="uuuuuuuuu" localSheetId="15" hidden="1">#REF!</definedName>
    <definedName name="uuuuuuuuu" hidden="1">#REF!</definedName>
    <definedName name="uuuuuuuuuu" localSheetId="33" hidden="1">#REF!</definedName>
    <definedName name="uuuuuuuuuu" localSheetId="15" hidden="1">#REF!</definedName>
    <definedName name="uuuuuuuuuu" hidden="1">#REF!</definedName>
    <definedName name="uuuuuuuuuuu" localSheetId="33" hidden="1">#REF!</definedName>
    <definedName name="uuuuuuuuuuu" localSheetId="15" hidden="1">#REF!</definedName>
    <definedName name="uuuuuuuuuuu" hidden="1">#REF!</definedName>
    <definedName name="uuyyi" localSheetId="33" hidden="1">#REF!</definedName>
    <definedName name="uuyyi" localSheetId="15" hidden="1">#REF!</definedName>
    <definedName name="uuyyi" hidden="1">#REF!</definedName>
    <definedName name="uyjh" localSheetId="33" hidden="1">#REF!</definedName>
    <definedName name="uyjh" localSheetId="15" hidden="1">#REF!</definedName>
    <definedName name="uyjh" hidden="1">#REF!</definedName>
    <definedName name="uyjhu" localSheetId="33" hidden="1">#REF!</definedName>
    <definedName name="uyjhu" localSheetId="15" hidden="1">#REF!</definedName>
    <definedName name="uyjhu" hidden="1">#REF!</definedName>
    <definedName name="ｗ" localSheetId="33" hidden="1">#REF!</definedName>
    <definedName name="ｗ" localSheetId="15" hidden="1">#REF!</definedName>
    <definedName name="ｗ" hidden="1">#REF!</definedName>
    <definedName name="wdwd" localSheetId="33" hidden="1">#REF!</definedName>
    <definedName name="wdwd" localSheetId="15" hidden="1">#REF!</definedName>
    <definedName name="wdwd" hidden="1">#REF!</definedName>
    <definedName name="ww" localSheetId="33" hidden="1">#REF!</definedName>
    <definedName name="ww" localSheetId="15" hidden="1">#REF!</definedName>
    <definedName name="ww" hidden="1">#REF!</definedName>
    <definedName name="www" localSheetId="33" hidden="1">#REF!</definedName>
    <definedName name="www" localSheetId="15" hidden="1">#REF!</definedName>
    <definedName name="www" hidden="1">#REF!</definedName>
    <definedName name="wwww" localSheetId="33" hidden="1">#REF!</definedName>
    <definedName name="wwww" localSheetId="15" hidden="1">#REF!</definedName>
    <definedName name="wwww" hidden="1">#REF!</definedName>
    <definedName name="wwwww" localSheetId="33" hidden="1">#REF!</definedName>
    <definedName name="wwwww" localSheetId="15" hidden="1">#REF!</definedName>
    <definedName name="wwwww" hidden="1">#REF!</definedName>
    <definedName name="wwwwww" localSheetId="33" hidden="1">#REF!</definedName>
    <definedName name="wwwwww" localSheetId="15" hidden="1">#REF!</definedName>
    <definedName name="wwwwww" hidden="1">#REF!</definedName>
    <definedName name="wwwwwww" localSheetId="33" hidden="1">#REF!</definedName>
    <definedName name="wwwwwww" localSheetId="15" hidden="1">#REF!</definedName>
    <definedName name="wwwwwww" hidden="1">#REF!</definedName>
    <definedName name="wwwwwwww" localSheetId="33" hidden="1">#REF!</definedName>
    <definedName name="wwwwwwww" localSheetId="15" hidden="1">#REF!</definedName>
    <definedName name="wwwwwwww" hidden="1">#REF!</definedName>
    <definedName name="wwwwwwwww" localSheetId="33" hidden="1">#REF!</definedName>
    <definedName name="wwwwwwwww" localSheetId="15" hidden="1">#REF!</definedName>
    <definedName name="wwwwwwwww" hidden="1">#REF!</definedName>
    <definedName name="wwwwwwwwww" localSheetId="33" hidden="1">#REF!</definedName>
    <definedName name="wwwwwwwwww" localSheetId="15" hidden="1">#REF!</definedName>
    <definedName name="wwwwwwwwww" hidden="1">#REF!</definedName>
    <definedName name="y" localSheetId="33" hidden="1">#REF!</definedName>
    <definedName name="y" localSheetId="15" hidden="1">#REF!</definedName>
    <definedName name="y" hidden="1">#REF!</definedName>
    <definedName name="yh" localSheetId="33" hidden="1">#REF!</definedName>
    <definedName name="yh" localSheetId="15" hidden="1">#REF!</definedName>
    <definedName name="yh" hidden="1">#REF!</definedName>
    <definedName name="yhh" localSheetId="33" hidden="1">#REF!</definedName>
    <definedName name="yhh" localSheetId="15" hidden="1">#REF!</definedName>
    <definedName name="yhh" hidden="1">#REF!</definedName>
    <definedName name="yhy" localSheetId="33" hidden="1">#REF!</definedName>
    <definedName name="yhy" localSheetId="15" hidden="1">#REF!</definedName>
    <definedName name="yhy" hidden="1">#REF!</definedName>
    <definedName name="yhyhy" localSheetId="33" hidden="1">#REF!</definedName>
    <definedName name="yhyhy" localSheetId="15" hidden="1">#REF!</definedName>
    <definedName name="yhyhy" hidden="1">#REF!</definedName>
    <definedName name="yjhu" localSheetId="33" hidden="1">#REF!</definedName>
    <definedName name="yjhu" localSheetId="15" hidden="1">#REF!</definedName>
    <definedName name="yjhu" hidden="1">#REF!</definedName>
    <definedName name="yt" localSheetId="33" hidden="1">#REF!</definedName>
    <definedName name="yt" localSheetId="15" hidden="1">#REF!</definedName>
    <definedName name="yt" hidden="1">#REF!</definedName>
    <definedName name="yty" localSheetId="33" hidden="1">#REF!</definedName>
    <definedName name="yty" localSheetId="15" hidden="1">#REF!</definedName>
    <definedName name="yty" hidden="1">#REF!</definedName>
    <definedName name="ytyt" localSheetId="33" hidden="1">#REF!</definedName>
    <definedName name="ytyt" localSheetId="15" hidden="1">#REF!</definedName>
    <definedName name="ytyt" hidden="1">#REF!</definedName>
    <definedName name="yujj" localSheetId="33" hidden="1">#REF!</definedName>
    <definedName name="yujj" localSheetId="15" hidden="1">#REF!</definedName>
    <definedName name="yujj" hidden="1">#REF!</definedName>
    <definedName name="yuyi" localSheetId="33" hidden="1">#REF!</definedName>
    <definedName name="yuyi" localSheetId="15" hidden="1">#REF!</definedName>
    <definedName name="yuyi" hidden="1">#REF!</definedName>
    <definedName name="yyy" localSheetId="33" hidden="1">#REF!</definedName>
    <definedName name="yyy" localSheetId="15" hidden="1">#REF!</definedName>
    <definedName name="yyy" hidden="1">#REF!</definedName>
    <definedName name="yyyy" localSheetId="33" hidden="1">#REF!</definedName>
    <definedName name="yyyy" localSheetId="15" hidden="1">#REF!</definedName>
    <definedName name="yyyy" hidden="1">#REF!</definedName>
    <definedName name="yyyyy" localSheetId="33" hidden="1">#REF!</definedName>
    <definedName name="yyyyy" localSheetId="15" hidden="1">#REF!</definedName>
    <definedName name="yyyyy" hidden="1">#REF!</definedName>
    <definedName name="yyyyyy" localSheetId="33" hidden="1">#REF!</definedName>
    <definedName name="yyyyyy" localSheetId="15" hidden="1">#REF!</definedName>
    <definedName name="yyyyyy" hidden="1">#REF!</definedName>
    <definedName name="yyyyyyy" localSheetId="33" hidden="1">#REF!</definedName>
    <definedName name="yyyyyyy" localSheetId="15" hidden="1">#REF!</definedName>
    <definedName name="yyyyyyy" hidden="1">#REF!</definedName>
    <definedName name="yyyyyyyy" localSheetId="33" hidden="1">#REF!</definedName>
    <definedName name="yyyyyyyy" localSheetId="15" hidden="1">#REF!</definedName>
    <definedName name="yyyyyyyy" hidden="1">#REF!</definedName>
    <definedName name="yyyyyyyyy" localSheetId="33" hidden="1">#REF!</definedName>
    <definedName name="yyyyyyyyy" localSheetId="15" hidden="1">#REF!</definedName>
    <definedName name="yyyyyyyyy" hidden="1">#REF!</definedName>
    <definedName name="yyyyyyyyyy" localSheetId="33" hidden="1">#REF!</definedName>
    <definedName name="yyyyyyyyyy" localSheetId="15" hidden="1">#REF!</definedName>
    <definedName name="yyyyyyyyyy" hidden="1">#REF!</definedName>
    <definedName name="あ" localSheetId="33" hidden="1">#REF!</definedName>
    <definedName name="あ" localSheetId="15" hidden="1">#REF!</definedName>
    <definedName name="あ" hidden="1">#REF!</definedName>
    <definedName name="い" localSheetId="33" hidden="1">#REF!</definedName>
    <definedName name="い" localSheetId="15" hidden="1">#REF!</definedName>
    <definedName name="い" hidden="1">#REF!</definedName>
    <definedName name="いお" localSheetId="33" hidden="1">#REF!</definedName>
    <definedName name="いお" localSheetId="15" hidden="1">#REF!</definedName>
    <definedName name="いお" hidden="1">#REF!</definedName>
    <definedName name="う" localSheetId="33" hidden="1">#REF!</definedName>
    <definedName name="う" localSheetId="15" hidden="1">#REF!</definedName>
    <definedName name="う" hidden="1">#REF!</definedName>
    <definedName name="え" localSheetId="33" hidden="1">#REF!</definedName>
    <definedName name="え" localSheetId="15" hidden="1">#REF!</definedName>
    <definedName name="え" hidden="1">#REF!</definedName>
    <definedName name="ぉ" localSheetId="33" hidden="1">#REF!</definedName>
    <definedName name="ぉ" localSheetId="15" hidden="1">#REF!</definedName>
    <definedName name="ぉ" hidden="1">#REF!</definedName>
    <definedName name="お" localSheetId="33" hidden="1">#REF!</definedName>
    <definedName name="お" localSheetId="15" hidden="1">#REF!</definedName>
    <definedName name="お" hidden="1">#REF!</definedName>
    <definedName name="さ" localSheetId="33" hidden="1">#REF!</definedName>
    <definedName name="さ" localSheetId="15" hidden="1">#REF!</definedName>
    <definedName name="さ" hidden="1">#REF!</definedName>
    <definedName name="し" localSheetId="33" hidden="1">#REF!</definedName>
    <definedName name="し" localSheetId="15" hidden="1">#REF!</definedName>
    <definedName name="し" hidden="1">#REF!</definedName>
    <definedName name="じ" localSheetId="33" hidden="1">#REF!</definedName>
    <definedName name="じ" localSheetId="15" hidden="1">#REF!</definedName>
    <definedName name="じ" hidden="1">#REF!</definedName>
    <definedName name="す" localSheetId="33" hidden="1">#REF!</definedName>
    <definedName name="す" localSheetId="15" hidden="1">#REF!</definedName>
    <definedName name="す" hidden="1">#REF!</definedName>
    <definedName name="せ" localSheetId="33" hidden="1">#REF!</definedName>
    <definedName name="せ" localSheetId="15" hidden="1">#REF!</definedName>
    <definedName name="せ" hidden="1">#REF!</definedName>
    <definedName name="そ" localSheetId="33" hidden="1">#REF!</definedName>
    <definedName name="そ" localSheetId="15" hidden="1">#REF!</definedName>
    <definedName name="そ" hidden="1">#REF!</definedName>
    <definedName name="た" localSheetId="33" hidden="1">#REF!</definedName>
    <definedName name="た" localSheetId="15" hidden="1">#REF!</definedName>
    <definedName name="た" hidden="1">#REF!</definedName>
    <definedName name="ち" localSheetId="33" hidden="1">#REF!</definedName>
    <definedName name="ち" localSheetId="15" hidden="1">#REF!</definedName>
    <definedName name="ち" hidden="1">#REF!</definedName>
    <definedName name="つ" localSheetId="33" hidden="1">#REF!</definedName>
    <definedName name="つ" localSheetId="15" hidden="1">#REF!</definedName>
    <definedName name="つ" hidden="1">#REF!</definedName>
    <definedName name="て" localSheetId="33" hidden="1">#REF!</definedName>
    <definedName name="て" localSheetId="15" hidden="1">#REF!</definedName>
    <definedName name="て" hidden="1">#REF!</definedName>
    <definedName name="訓練分野" localSheetId="5">様式5!$AO$1:$AO$21</definedName>
    <definedName name="訓練分野" localSheetId="6">'様式5  (記載例)'!$AO$1:$AO$21</definedName>
  </definedNames>
  <calcPr calcId="162913"/>
</workbook>
</file>

<file path=xl/calcChain.xml><?xml version="1.0" encoding="utf-8"?>
<calcChain xmlns="http://schemas.openxmlformats.org/spreadsheetml/2006/main">
  <c r="C4" i="117" l="1"/>
  <c r="G4" i="117"/>
  <c r="K8" i="114" l="1"/>
  <c r="K7" i="114"/>
  <c r="X4" i="114"/>
  <c r="P4" i="114"/>
  <c r="E4" i="114"/>
  <c r="D3" i="113"/>
  <c r="O3" i="113"/>
  <c r="AI114" i="106" l="1"/>
  <c r="AI76" i="107"/>
  <c r="AI77" i="107"/>
  <c r="AI78" i="107"/>
  <c r="AI79" i="107"/>
  <c r="K106" i="112" l="1"/>
  <c r="J106" i="112"/>
  <c r="I106" i="112"/>
  <c r="H106" i="112"/>
  <c r="G106" i="112"/>
  <c r="F106" i="112"/>
  <c r="E106" i="112"/>
  <c r="D106" i="112"/>
  <c r="C106" i="112"/>
  <c r="B106" i="112"/>
  <c r="K105" i="112"/>
  <c r="J105" i="112"/>
  <c r="I105" i="112"/>
  <c r="H105" i="112"/>
  <c r="G105" i="112"/>
  <c r="F105" i="112"/>
  <c r="E105" i="112"/>
  <c r="D105" i="112"/>
  <c r="C105" i="112"/>
  <c r="B105" i="112"/>
  <c r="E107" i="103"/>
  <c r="F107" i="103"/>
  <c r="G107" i="103"/>
  <c r="H107" i="103"/>
  <c r="I107" i="103"/>
  <c r="J107" i="103"/>
  <c r="L107" i="103"/>
  <c r="M107" i="103"/>
  <c r="N107" i="103"/>
  <c r="O107" i="103"/>
  <c r="P107" i="103"/>
  <c r="Q107" i="103"/>
  <c r="R107" i="103"/>
  <c r="S107" i="103"/>
  <c r="T107" i="103"/>
  <c r="U107" i="103"/>
  <c r="V107" i="103"/>
  <c r="W107" i="103"/>
  <c r="X107" i="103"/>
  <c r="Y107" i="103"/>
  <c r="Z107" i="103"/>
  <c r="AA107" i="103"/>
  <c r="AB107" i="103"/>
  <c r="AC107" i="103"/>
  <c r="AD107" i="103"/>
  <c r="AE107" i="103"/>
  <c r="C106" i="103"/>
  <c r="D106" i="103"/>
  <c r="E106" i="103"/>
  <c r="F106" i="103"/>
  <c r="G106" i="103"/>
  <c r="H106" i="103"/>
  <c r="I106" i="103"/>
  <c r="J106" i="103"/>
  <c r="K106" i="103"/>
  <c r="L106" i="103"/>
  <c r="M106" i="103"/>
  <c r="N106" i="103"/>
  <c r="O106" i="103"/>
  <c r="P106" i="103"/>
  <c r="Q106" i="103"/>
  <c r="R106" i="103"/>
  <c r="S106" i="103"/>
  <c r="T106" i="103"/>
  <c r="U106" i="103"/>
  <c r="V106" i="103"/>
  <c r="W106" i="103"/>
  <c r="X106" i="103"/>
  <c r="Y106" i="103"/>
  <c r="Z106" i="103"/>
  <c r="AA106" i="103"/>
  <c r="AB106" i="103"/>
  <c r="AC106" i="103"/>
  <c r="AD106" i="103"/>
  <c r="AE106" i="103"/>
  <c r="B106" i="103"/>
  <c r="B105" i="103"/>
  <c r="C105" i="103"/>
  <c r="D105" i="103"/>
  <c r="D107" i="103" s="1"/>
  <c r="E105" i="103"/>
  <c r="F105" i="103"/>
  <c r="G105" i="103"/>
  <c r="H105" i="103"/>
  <c r="I105" i="103"/>
  <c r="J105" i="103"/>
  <c r="K105" i="103"/>
  <c r="L105" i="103"/>
  <c r="M105" i="103"/>
  <c r="N105" i="103"/>
  <c r="O105" i="103"/>
  <c r="P105" i="103"/>
  <c r="Q105" i="103"/>
  <c r="R105" i="103"/>
  <c r="S105" i="103"/>
  <c r="T105" i="103"/>
  <c r="U105" i="103"/>
  <c r="V105" i="103"/>
  <c r="W105" i="103"/>
  <c r="X105" i="103"/>
  <c r="Y105" i="103"/>
  <c r="Z105" i="103"/>
  <c r="AA105" i="103"/>
  <c r="AB105" i="103"/>
  <c r="AC105" i="103"/>
  <c r="AD105" i="103"/>
  <c r="AE105" i="103"/>
  <c r="B107" i="112" l="1"/>
  <c r="D107" i="112"/>
  <c r="F107" i="112"/>
  <c r="H107" i="112"/>
  <c r="J107" i="112"/>
  <c r="C107" i="112"/>
  <c r="E107" i="112"/>
  <c r="G107" i="112"/>
  <c r="I107" i="112"/>
  <c r="K107" i="112"/>
  <c r="B107" i="103"/>
  <c r="C107" i="103"/>
  <c r="K107" i="103"/>
  <c r="AN9" i="106"/>
  <c r="AM9" i="106"/>
  <c r="Q7" i="65" l="1"/>
  <c r="P7" i="64"/>
  <c r="E31" i="100" l="1"/>
  <c r="X4" i="106" l="1"/>
  <c r="G4" i="106"/>
  <c r="G32" i="88" l="1"/>
  <c r="AF56" i="84" l="1"/>
  <c r="Z56" i="84"/>
  <c r="T56" i="84"/>
  <c r="N56" i="84"/>
  <c r="G56" i="84" s="1"/>
  <c r="AI81" i="107" l="1"/>
  <c r="AI80" i="107"/>
  <c r="AI49" i="107"/>
  <c r="AI48" i="107"/>
  <c r="AI43" i="107"/>
  <c r="AI34" i="107"/>
  <c r="AI33" i="107"/>
  <c r="AI28" i="107"/>
  <c r="AC21" i="107" s="1"/>
  <c r="AI19" i="107"/>
  <c r="AI18" i="107"/>
  <c r="AI13" i="107"/>
  <c r="AC6" i="107" s="1"/>
  <c r="AI88" i="106"/>
  <c r="AI87" i="106"/>
  <c r="AI82" i="106"/>
  <c r="AI74" i="106"/>
  <c r="AI73" i="106"/>
  <c r="AI68" i="106"/>
  <c r="AI60" i="106"/>
  <c r="AI59" i="106"/>
  <c r="AI54" i="106"/>
  <c r="AC48" i="106" s="1"/>
  <c r="AI46" i="106"/>
  <c r="AI45" i="106"/>
  <c r="AI40" i="106"/>
  <c r="AI32" i="106"/>
  <c r="AI31" i="106"/>
  <c r="AI26" i="106"/>
  <c r="AI18" i="106"/>
  <c r="AI17" i="106"/>
  <c r="AI12" i="106"/>
  <c r="AM12" i="106"/>
  <c r="AC36" i="107" l="1"/>
  <c r="AC20" i="106"/>
  <c r="AM60" i="106"/>
  <c r="AC117" i="106" s="1"/>
  <c r="AC62" i="106"/>
  <c r="AM13" i="106"/>
  <c r="R114" i="106" s="1"/>
  <c r="F114" i="106"/>
  <c r="AM18" i="106"/>
  <c r="AC114" i="106" s="1"/>
  <c r="AC6" i="106"/>
  <c r="AM32" i="106"/>
  <c r="AC115" i="106" s="1"/>
  <c r="AM46" i="106"/>
  <c r="AC116" i="106" s="1"/>
  <c r="AC34" i="106"/>
  <c r="D8" i="106"/>
  <c r="AN12" i="106"/>
  <c r="F115" i="106" s="1"/>
  <c r="AI115" i="106" s="1"/>
  <c r="AM74" i="106"/>
  <c r="AC118" i="106" s="1"/>
  <c r="AM88" i="106"/>
  <c r="AC119" i="106" s="1"/>
  <c r="AC76" i="106"/>
  <c r="D22" i="106" l="1"/>
  <c r="AO12" i="106"/>
  <c r="F116" i="106" s="1"/>
  <c r="AI116" i="106" s="1"/>
  <c r="AN13" i="106"/>
  <c r="R115" i="106" s="1"/>
  <c r="AG92" i="106"/>
  <c r="Z92" i="106"/>
  <c r="D9" i="106"/>
  <c r="AG8" i="106"/>
  <c r="AG9" i="106" s="1"/>
  <c r="AE8" i="106"/>
  <c r="AE9" i="106" s="1"/>
  <c r="AC8" i="106"/>
  <c r="AC9" i="106" s="1"/>
  <c r="AA8" i="106"/>
  <c r="AA9" i="106" s="1"/>
  <c r="Y8" i="106"/>
  <c r="Y9" i="106" s="1"/>
  <c r="W8" i="106"/>
  <c r="W9" i="106" s="1"/>
  <c r="U8" i="106"/>
  <c r="U9" i="106" s="1"/>
  <c r="S8" i="106"/>
  <c r="S9" i="106" s="1"/>
  <c r="Q8" i="106"/>
  <c r="Q9" i="106" s="1"/>
  <c r="O8" i="106"/>
  <c r="O9" i="106" s="1"/>
  <c r="M8" i="106"/>
  <c r="M9" i="106" s="1"/>
  <c r="K8" i="106"/>
  <c r="K9" i="106" s="1"/>
  <c r="I8" i="106"/>
  <c r="I9" i="106" s="1"/>
  <c r="G8" i="106"/>
  <c r="G9" i="106" s="1"/>
  <c r="E8" i="106"/>
  <c r="E9" i="106" s="1"/>
  <c r="AF8" i="106"/>
  <c r="AF9" i="106" s="1"/>
  <c r="AB8" i="106"/>
  <c r="AB9" i="106" s="1"/>
  <c r="X8" i="106"/>
  <c r="X9" i="106" s="1"/>
  <c r="T8" i="106"/>
  <c r="T9" i="106" s="1"/>
  <c r="P8" i="106"/>
  <c r="P9" i="106" s="1"/>
  <c r="L8" i="106"/>
  <c r="L9" i="106" s="1"/>
  <c r="H8" i="106"/>
  <c r="H9" i="106" s="1"/>
  <c r="AH8" i="106"/>
  <c r="AH9" i="106" s="1"/>
  <c r="AD8" i="106"/>
  <c r="AD9" i="106" s="1"/>
  <c r="Z8" i="106"/>
  <c r="Z9" i="106" s="1"/>
  <c r="V8" i="106"/>
  <c r="V9" i="106" s="1"/>
  <c r="R8" i="106"/>
  <c r="R9" i="106" s="1"/>
  <c r="N8" i="106"/>
  <c r="N9" i="106" s="1"/>
  <c r="J8" i="106"/>
  <c r="J9" i="106" s="1"/>
  <c r="F8" i="106"/>
  <c r="F9" i="106" s="1"/>
  <c r="AO13" i="106" l="1"/>
  <c r="R116" i="106" s="1"/>
  <c r="D36" i="106"/>
  <c r="AP12" i="106"/>
  <c r="F117" i="106" s="1"/>
  <c r="AI117" i="106" s="1"/>
  <c r="AH22" i="106"/>
  <c r="AH23" i="106" s="1"/>
  <c r="AF22" i="106"/>
  <c r="AF23" i="106" s="1"/>
  <c r="AD22" i="106"/>
  <c r="AD23" i="106" s="1"/>
  <c r="AB22" i="106"/>
  <c r="AB23" i="106" s="1"/>
  <c r="Z22" i="106"/>
  <c r="Z23" i="106" s="1"/>
  <c r="X22" i="106"/>
  <c r="X23" i="106" s="1"/>
  <c r="V22" i="106"/>
  <c r="V23" i="106" s="1"/>
  <c r="T22" i="106"/>
  <c r="T23" i="106" s="1"/>
  <c r="R22" i="106"/>
  <c r="R23" i="106" s="1"/>
  <c r="P22" i="106"/>
  <c r="P23" i="106" s="1"/>
  <c r="N22" i="106"/>
  <c r="N23" i="106" s="1"/>
  <c r="L22" i="106"/>
  <c r="L23" i="106" s="1"/>
  <c r="J22" i="106"/>
  <c r="J23" i="106" s="1"/>
  <c r="H22" i="106"/>
  <c r="H23" i="106" s="1"/>
  <c r="F22" i="106"/>
  <c r="F23" i="106" s="1"/>
  <c r="D23" i="106"/>
  <c r="AE22" i="106"/>
  <c r="AE23" i="106" s="1"/>
  <c r="AA22" i="106"/>
  <c r="AA23" i="106" s="1"/>
  <c r="W22" i="106"/>
  <c r="W23" i="106" s="1"/>
  <c r="S22" i="106"/>
  <c r="S23" i="106" s="1"/>
  <c r="O22" i="106"/>
  <c r="O23" i="106" s="1"/>
  <c r="K22" i="106"/>
  <c r="K23" i="106" s="1"/>
  <c r="G22" i="106"/>
  <c r="G23" i="106" s="1"/>
  <c r="AG22" i="106"/>
  <c r="AG23" i="106" s="1"/>
  <c r="AC22" i="106"/>
  <c r="AC23" i="106" s="1"/>
  <c r="Y22" i="106"/>
  <c r="Y23" i="106" s="1"/>
  <c r="U22" i="106"/>
  <c r="U23" i="106" s="1"/>
  <c r="Q22" i="106"/>
  <c r="Q23" i="106" s="1"/>
  <c r="M22" i="106"/>
  <c r="M23" i="106" s="1"/>
  <c r="I22" i="106"/>
  <c r="I23" i="106" s="1"/>
  <c r="E22" i="106"/>
  <c r="E23" i="106" s="1"/>
  <c r="D50" i="106" l="1"/>
  <c r="AQ12" i="106"/>
  <c r="AP13" i="106"/>
  <c r="R117" i="106" s="1"/>
  <c r="D37" i="106"/>
  <c r="AG36" i="106"/>
  <c r="AG37" i="106" s="1"/>
  <c r="AE36" i="106"/>
  <c r="AE37" i="106" s="1"/>
  <c r="AC36" i="106"/>
  <c r="AC37" i="106" s="1"/>
  <c r="AA36" i="106"/>
  <c r="AA37" i="106" s="1"/>
  <c r="Y36" i="106"/>
  <c r="Y37" i="106" s="1"/>
  <c r="W36" i="106"/>
  <c r="W37" i="106" s="1"/>
  <c r="U36" i="106"/>
  <c r="U37" i="106" s="1"/>
  <c r="S36" i="106"/>
  <c r="S37" i="106" s="1"/>
  <c r="Q36" i="106"/>
  <c r="Q37" i="106" s="1"/>
  <c r="O36" i="106"/>
  <c r="O37" i="106" s="1"/>
  <c r="M36" i="106"/>
  <c r="M37" i="106" s="1"/>
  <c r="K36" i="106"/>
  <c r="K37" i="106" s="1"/>
  <c r="I36" i="106"/>
  <c r="I37" i="106" s="1"/>
  <c r="G36" i="106"/>
  <c r="G37" i="106" s="1"/>
  <c r="E36" i="106"/>
  <c r="E37" i="106" s="1"/>
  <c r="AF36" i="106"/>
  <c r="AF37" i="106" s="1"/>
  <c r="AB36" i="106"/>
  <c r="AB37" i="106" s="1"/>
  <c r="X36" i="106"/>
  <c r="X37" i="106" s="1"/>
  <c r="T36" i="106"/>
  <c r="T37" i="106" s="1"/>
  <c r="P36" i="106"/>
  <c r="P37" i="106" s="1"/>
  <c r="L36" i="106"/>
  <c r="L37" i="106" s="1"/>
  <c r="H36" i="106"/>
  <c r="H37" i="106" s="1"/>
  <c r="AH36" i="106"/>
  <c r="AH37" i="106" s="1"/>
  <c r="AD36" i="106"/>
  <c r="AD37" i="106" s="1"/>
  <c r="Z36" i="106"/>
  <c r="Z37" i="106" s="1"/>
  <c r="V36" i="106"/>
  <c r="V37" i="106" s="1"/>
  <c r="R36" i="106"/>
  <c r="R37" i="106" s="1"/>
  <c r="N36" i="106"/>
  <c r="N37" i="106" s="1"/>
  <c r="J36" i="106"/>
  <c r="J37" i="106" s="1"/>
  <c r="F36" i="106"/>
  <c r="F37" i="106" s="1"/>
  <c r="D64" i="106" l="1"/>
  <c r="AQ13" i="106"/>
  <c r="R118" i="106" s="1"/>
  <c r="AR12" i="106"/>
  <c r="F118" i="106"/>
  <c r="AI118" i="106" s="1"/>
  <c r="AH50" i="106"/>
  <c r="AH51" i="106" s="1"/>
  <c r="AF50" i="106"/>
  <c r="AF51" i="106" s="1"/>
  <c r="AD50" i="106"/>
  <c r="AD51" i="106" s="1"/>
  <c r="AB50" i="106"/>
  <c r="AB51" i="106" s="1"/>
  <c r="Z50" i="106"/>
  <c r="Z51" i="106" s="1"/>
  <c r="X50" i="106"/>
  <c r="X51" i="106" s="1"/>
  <c r="V50" i="106"/>
  <c r="V51" i="106" s="1"/>
  <c r="T50" i="106"/>
  <c r="T51" i="106" s="1"/>
  <c r="R50" i="106"/>
  <c r="R51" i="106" s="1"/>
  <c r="P50" i="106"/>
  <c r="P51" i="106" s="1"/>
  <c r="N50" i="106"/>
  <c r="N51" i="106" s="1"/>
  <c r="L50" i="106"/>
  <c r="L51" i="106" s="1"/>
  <c r="J50" i="106"/>
  <c r="J51" i="106" s="1"/>
  <c r="H50" i="106"/>
  <c r="H51" i="106" s="1"/>
  <c r="F50" i="106"/>
  <c r="F51" i="106" s="1"/>
  <c r="D51" i="106"/>
  <c r="AE50" i="106"/>
  <c r="AE51" i="106" s="1"/>
  <c r="AA50" i="106"/>
  <c r="AA51" i="106" s="1"/>
  <c r="W50" i="106"/>
  <c r="W51" i="106" s="1"/>
  <c r="S50" i="106"/>
  <c r="S51" i="106" s="1"/>
  <c r="O50" i="106"/>
  <c r="O51" i="106" s="1"/>
  <c r="K50" i="106"/>
  <c r="K51" i="106" s="1"/>
  <c r="G50" i="106"/>
  <c r="G51" i="106" s="1"/>
  <c r="AG50" i="106"/>
  <c r="AG51" i="106" s="1"/>
  <c r="AC50" i="106"/>
  <c r="AC51" i="106" s="1"/>
  <c r="Y50" i="106"/>
  <c r="Y51" i="106" s="1"/>
  <c r="U50" i="106"/>
  <c r="U51" i="106" s="1"/>
  <c r="Q50" i="106"/>
  <c r="Q51" i="106" s="1"/>
  <c r="M50" i="106"/>
  <c r="M51" i="106" s="1"/>
  <c r="I50" i="106"/>
  <c r="I51" i="106" s="1"/>
  <c r="E50" i="106"/>
  <c r="E51" i="106" s="1"/>
  <c r="D78" i="106" l="1"/>
  <c r="F119" i="106"/>
  <c r="AR13" i="106"/>
  <c r="R119" i="106" s="1"/>
  <c r="AH64" i="106"/>
  <c r="AH65" i="106" s="1"/>
  <c r="AF64" i="106"/>
  <c r="AF65" i="106" s="1"/>
  <c r="AD64" i="106"/>
  <c r="AD65" i="106" s="1"/>
  <c r="AB64" i="106"/>
  <c r="AB65" i="106" s="1"/>
  <c r="Z64" i="106"/>
  <c r="Z65" i="106" s="1"/>
  <c r="X64" i="106"/>
  <c r="X65" i="106" s="1"/>
  <c r="V64" i="106"/>
  <c r="V65" i="106" s="1"/>
  <c r="T64" i="106"/>
  <c r="T65" i="106" s="1"/>
  <c r="R64" i="106"/>
  <c r="R65" i="106" s="1"/>
  <c r="P64" i="106"/>
  <c r="P65" i="106" s="1"/>
  <c r="N64" i="106"/>
  <c r="N65" i="106" s="1"/>
  <c r="L64" i="106"/>
  <c r="L65" i="106" s="1"/>
  <c r="J64" i="106"/>
  <c r="J65" i="106" s="1"/>
  <c r="H64" i="106"/>
  <c r="H65" i="106" s="1"/>
  <c r="F64" i="106"/>
  <c r="F65" i="106" s="1"/>
  <c r="D65" i="106"/>
  <c r="AE64" i="106"/>
  <c r="AE65" i="106" s="1"/>
  <c r="AA64" i="106"/>
  <c r="AA65" i="106" s="1"/>
  <c r="W64" i="106"/>
  <c r="W65" i="106" s="1"/>
  <c r="S64" i="106"/>
  <c r="S65" i="106" s="1"/>
  <c r="O64" i="106"/>
  <c r="O65" i="106" s="1"/>
  <c r="K64" i="106"/>
  <c r="K65" i="106" s="1"/>
  <c r="G64" i="106"/>
  <c r="G65" i="106" s="1"/>
  <c r="AG64" i="106"/>
  <c r="AG65" i="106" s="1"/>
  <c r="Y64" i="106"/>
  <c r="Y65" i="106" s="1"/>
  <c r="Q64" i="106"/>
  <c r="Q65" i="106" s="1"/>
  <c r="I64" i="106"/>
  <c r="I65" i="106" s="1"/>
  <c r="AC64" i="106"/>
  <c r="AC65" i="106" s="1"/>
  <c r="U64" i="106"/>
  <c r="U65" i="106" s="1"/>
  <c r="M64" i="106"/>
  <c r="M65" i="106" s="1"/>
  <c r="E64" i="106"/>
  <c r="E65" i="106" s="1"/>
  <c r="AI119" i="106" l="1"/>
  <c r="D79" i="106"/>
  <c r="AG78" i="106"/>
  <c r="AG79" i="106" s="1"/>
  <c r="AE78" i="106"/>
  <c r="AE79" i="106" s="1"/>
  <c r="AC78" i="106"/>
  <c r="AC79" i="106" s="1"/>
  <c r="AA78" i="106"/>
  <c r="AA79" i="106" s="1"/>
  <c r="Y78" i="106"/>
  <c r="Y79" i="106" s="1"/>
  <c r="W78" i="106"/>
  <c r="W79" i="106" s="1"/>
  <c r="U78" i="106"/>
  <c r="U79" i="106" s="1"/>
  <c r="S78" i="106"/>
  <c r="S79" i="106" s="1"/>
  <c r="Q78" i="106"/>
  <c r="Q79" i="106" s="1"/>
  <c r="O78" i="106"/>
  <c r="O79" i="106" s="1"/>
  <c r="M78" i="106"/>
  <c r="M79" i="106" s="1"/>
  <c r="K78" i="106"/>
  <c r="K79" i="106" s="1"/>
  <c r="I78" i="106"/>
  <c r="I79" i="106" s="1"/>
  <c r="G78" i="106"/>
  <c r="G79" i="106" s="1"/>
  <c r="E78" i="106"/>
  <c r="E79" i="106" s="1"/>
  <c r="AF78" i="106"/>
  <c r="AF79" i="106" s="1"/>
  <c r="AB78" i="106"/>
  <c r="AB79" i="106" s="1"/>
  <c r="X78" i="106"/>
  <c r="X79" i="106" s="1"/>
  <c r="T78" i="106"/>
  <c r="T79" i="106" s="1"/>
  <c r="P78" i="106"/>
  <c r="P79" i="106" s="1"/>
  <c r="L78" i="106"/>
  <c r="L79" i="106" s="1"/>
  <c r="H78" i="106"/>
  <c r="H79" i="106" s="1"/>
  <c r="AH78" i="106"/>
  <c r="AH79" i="106" s="1"/>
  <c r="Z78" i="106"/>
  <c r="Z79" i="106" s="1"/>
  <c r="R78" i="106"/>
  <c r="R79" i="106" s="1"/>
  <c r="J78" i="106"/>
  <c r="J79" i="106" s="1"/>
  <c r="AD78" i="106"/>
  <c r="AD79" i="106" s="1"/>
  <c r="V78" i="106"/>
  <c r="V79" i="106" s="1"/>
  <c r="N78" i="106"/>
  <c r="N79" i="106" s="1"/>
  <c r="F78" i="106"/>
  <c r="F79" i="106" s="1"/>
  <c r="O6" i="98" l="1"/>
  <c r="D7" i="98"/>
  <c r="D6" i="98"/>
  <c r="E16" i="100" l="1"/>
  <c r="F3" i="100"/>
  <c r="B3" i="100"/>
  <c r="O6" i="64" l="1"/>
  <c r="O6" i="65"/>
  <c r="S7" i="78" l="1"/>
  <c r="F7" i="78"/>
  <c r="I19" i="38" l="1"/>
  <c r="G26" i="24" l="1"/>
  <c r="V4" i="92" l="1"/>
  <c r="I4" i="88" l="1"/>
  <c r="P6" i="92" l="1"/>
  <c r="D7" i="92"/>
  <c r="D6" i="92"/>
  <c r="C5" i="91" l="1"/>
  <c r="C3" i="91"/>
  <c r="AL9" i="78" l="1"/>
  <c r="D4" i="88" l="1"/>
  <c r="B19" i="23" l="1"/>
  <c r="B18" i="23"/>
  <c r="B17" i="23"/>
  <c r="B16" i="23"/>
  <c r="B39" i="23" l="1"/>
  <c r="B38" i="23"/>
  <c r="B35" i="23"/>
  <c r="B33" i="23"/>
  <c r="B32" i="23"/>
  <c r="B30" i="23"/>
  <c r="B29" i="23"/>
  <c r="B28" i="23"/>
  <c r="B27" i="23"/>
  <c r="B26" i="23"/>
  <c r="B25" i="23"/>
  <c r="B24" i="23"/>
  <c r="B23" i="23"/>
  <c r="B22" i="23"/>
  <c r="B15" i="23"/>
  <c r="B12" i="23"/>
  <c r="B11" i="23"/>
  <c r="B10" i="23"/>
  <c r="B8" i="23"/>
  <c r="B9" i="23"/>
  <c r="AG59" i="84"/>
  <c r="AL29" i="84"/>
  <c r="AM25" i="84"/>
  <c r="AM24" i="84"/>
  <c r="AM23" i="84"/>
  <c r="AM22" i="84"/>
  <c r="AM21" i="84"/>
  <c r="AL20" i="84"/>
  <c r="AL8" i="84"/>
  <c r="F6" i="84"/>
  <c r="F5" i="84"/>
  <c r="F3" i="84"/>
  <c r="F3" i="78"/>
  <c r="AB16" i="78"/>
  <c r="U15" i="78"/>
  <c r="M15" i="78"/>
  <c r="F15" i="78"/>
  <c r="F9" i="78"/>
  <c r="F6" i="78"/>
  <c r="F5" i="78"/>
  <c r="J19" i="29"/>
  <c r="B6" i="23"/>
  <c r="AN21" i="84" l="1"/>
  <c r="AL21" i="84" s="1"/>
  <c r="Z56" i="78"/>
  <c r="T56" i="78"/>
  <c r="N56" i="78"/>
  <c r="AG59" i="78"/>
  <c r="AF56" i="78"/>
  <c r="AL29" i="78"/>
  <c r="AM25" i="78"/>
  <c r="AM24" i="78"/>
  <c r="AM23" i="78"/>
  <c r="AM22" i="78"/>
  <c r="AM21" i="78"/>
  <c r="AL20" i="78"/>
  <c r="AN21" i="78" l="1"/>
  <c r="G56" i="78"/>
  <c r="AL21" i="78" l="1"/>
  <c r="B31" i="23"/>
  <c r="B20" i="23"/>
  <c r="G19" i="29"/>
  <c r="V5" i="24"/>
  <c r="R4" i="63" l="1"/>
  <c r="C4" i="63"/>
  <c r="AC13" i="29" l="1"/>
  <c r="I7" i="65" l="1"/>
  <c r="D7" i="65"/>
  <c r="N3" i="65"/>
  <c r="E3" i="65"/>
  <c r="I7" i="64"/>
  <c r="D7" i="64"/>
  <c r="M3" i="64"/>
  <c r="E3" i="64"/>
  <c r="B5" i="23" l="1"/>
  <c r="B3" i="23" l="1"/>
  <c r="B4" i="23"/>
  <c r="B7" i="23"/>
  <c r="B13" i="23"/>
  <c r="B14" i="23"/>
  <c r="B21" i="23"/>
  <c r="B40" i="23"/>
  <c r="B41" i="23"/>
  <c r="B42" i="23"/>
  <c r="B43" i="23"/>
  <c r="B44" i="23"/>
  <c r="B45" i="23"/>
  <c r="B46" i="23"/>
  <c r="B47" i="23"/>
  <c r="B48" i="23"/>
  <c r="B49" i="23"/>
  <c r="F5" i="29" l="1"/>
  <c r="C5" i="38" l="1"/>
  <c r="C4" i="38"/>
  <c r="P19" i="38"/>
  <c r="O19" i="38"/>
  <c r="N19" i="38"/>
  <c r="M19" i="38"/>
  <c r="L19" i="38"/>
  <c r="K19" i="38"/>
  <c r="J19" i="38"/>
  <c r="R19" i="38" l="1"/>
  <c r="Q19" i="38"/>
  <c r="B7" i="5" l="1"/>
  <c r="AC15" i="29"/>
  <c r="G13" i="29"/>
  <c r="G15" i="29"/>
  <c r="A21" i="29"/>
  <c r="A19" i="29"/>
  <c r="E9" i="5" l="1"/>
  <c r="A16" i="24" l="1"/>
  <c r="O9" i="24"/>
  <c r="O10" i="24"/>
  <c r="Q14" i="24"/>
  <c r="Q12" i="24"/>
  <c r="T42" i="2" l="1"/>
  <c r="T41" i="2"/>
  <c r="F8" i="21" l="1"/>
  <c r="D8" i="21"/>
  <c r="D7" i="21"/>
  <c r="D5" i="21"/>
  <c r="P28" i="15"/>
  <c r="D7" i="15"/>
  <c r="F5" i="15"/>
  <c r="E31" i="11"/>
  <c r="E16" i="11"/>
  <c r="F3" i="11"/>
  <c r="B3" i="11"/>
  <c r="E22" i="5"/>
  <c r="C22" i="5"/>
  <c r="B21" i="5"/>
  <c r="E11" i="5"/>
  <c r="C9" i="5"/>
  <c r="B6" i="5"/>
  <c r="B5" i="5"/>
  <c r="B4" i="5"/>
  <c r="K4" i="5" s="1"/>
</calcChain>
</file>

<file path=xl/comments1.xml><?xml version="1.0" encoding="utf-8"?>
<comments xmlns="http://schemas.openxmlformats.org/spreadsheetml/2006/main">
  <authors>
    <author>作成者</author>
  </authors>
  <commentList>
    <comment ref="O3" authorId="0" shapeId="0">
      <text>
        <r>
          <rPr>
            <sz val="11"/>
            <color indexed="81"/>
            <rFont val="ＭＳ Ｐゴシック"/>
            <family val="3"/>
            <charset val="128"/>
          </rPr>
          <t>提出日を入力してください（○年○月○日）</t>
        </r>
      </text>
    </comment>
    <comment ref="J9" authorId="0" shapeId="0">
      <text>
        <r>
          <rPr>
            <sz val="11"/>
            <color indexed="81"/>
            <rFont val="ＭＳ Ｐゴシック"/>
            <family val="3"/>
            <charset val="128"/>
          </rPr>
          <t xml:space="preserve"> 郵便番号を入力してください（○○○-○○○○）</t>
        </r>
      </text>
    </comment>
    <comment ref="G36" authorId="0" shapeId="0">
      <text>
        <r>
          <rPr>
            <sz val="11"/>
            <color indexed="81"/>
            <rFont val="ＭＳ Ｐゴシック"/>
            <family val="3"/>
            <charset val="128"/>
          </rPr>
          <t xml:space="preserve">・託児サービス支援付き訓練コースの場合は、「○○科（託児）」
</t>
        </r>
      </text>
    </comment>
    <comment ref="F41" authorId="0" shapeId="0">
      <text>
        <r>
          <rPr>
            <sz val="11"/>
            <color indexed="81"/>
            <rFont val="ＭＳ Ｐゴシック"/>
            <family val="3"/>
            <charset val="128"/>
          </rPr>
          <t>郵便番号を入力してください。（○○○-○○○○）</t>
        </r>
      </text>
    </comment>
    <comment ref="H41" authorId="0" shapeId="0">
      <text>
        <r>
          <rPr>
            <sz val="11"/>
            <color indexed="81"/>
            <rFont val="ＭＳ Ｐゴシック"/>
            <family val="3"/>
            <charset val="128"/>
          </rPr>
          <t>所在地のうち、都道府県から番地までを入力してください。（1行目）</t>
        </r>
      </text>
    </comment>
    <comment ref="H42" authorId="0" shapeId="0">
      <text>
        <r>
          <rPr>
            <sz val="11"/>
            <color indexed="81"/>
            <rFont val="ＭＳ Ｐゴシック"/>
            <family val="3"/>
            <charset val="128"/>
          </rPr>
          <t>所在地のうち、建物名等を入力してください。（２行目）</t>
        </r>
      </text>
    </comment>
    <comment ref="F44" authorId="0" shapeId="0">
      <text>
        <r>
          <rPr>
            <sz val="11"/>
            <color indexed="81"/>
            <rFont val="ＭＳ Ｐゴシック"/>
            <family val="3"/>
            <charset val="128"/>
          </rPr>
          <t>過去に認定を受けたことがない場合は「初回」と記入してください。</t>
        </r>
      </text>
    </comment>
    <comment ref="F46" authorId="0" shapeId="0">
      <text>
        <r>
          <rPr>
            <sz val="11"/>
            <color indexed="81"/>
            <rFont val="ＭＳ Ｐゴシック"/>
            <family val="3"/>
            <charset val="128"/>
          </rPr>
          <t>国税庁から法人番号指定通知書にて通知された法人番号（13桁）を記載してください。</t>
        </r>
      </text>
    </comment>
  </commentList>
</comments>
</file>

<file path=xl/comments10.xml><?xml version="1.0" encoding="utf-8"?>
<comments xmlns="http://schemas.openxmlformats.org/spreadsheetml/2006/main">
  <authors>
    <author>作成者</author>
  </authors>
  <commentList>
    <comment ref="A2" authorId="0" shapeId="0">
      <text>
        <r>
          <rPr>
            <b/>
            <u/>
            <sz val="9"/>
            <color indexed="81"/>
            <rFont val="ＭＳ Ｐゴシック"/>
            <family val="3"/>
            <charset val="128"/>
          </rPr>
          <t>新規参入枠</t>
        </r>
        <r>
          <rPr>
            <sz val="9"/>
            <color indexed="81"/>
            <rFont val="ＭＳ Ｐゴシック"/>
            <family val="3"/>
            <charset val="128"/>
          </rPr>
          <t>で申請する場合は、当該様式を提出してください。</t>
        </r>
      </text>
    </comment>
  </commentList>
</comments>
</file>

<file path=xl/comments11.xml><?xml version="1.0" encoding="utf-8"?>
<comments xmlns="http://schemas.openxmlformats.org/spreadsheetml/2006/main">
  <authors>
    <author>作成者</author>
  </authors>
  <commentList>
    <comment ref="O10" authorId="0" shapeId="0">
      <text>
        <r>
          <rPr>
            <b/>
            <sz val="11"/>
            <color indexed="81"/>
            <rFont val="ＭＳ Ｐゴシック"/>
            <family val="3"/>
            <charset val="128"/>
          </rPr>
          <t>年号を選択してください。</t>
        </r>
      </text>
    </comment>
    <comment ref="V12" authorId="0" shapeId="0">
      <text>
        <r>
          <rPr>
            <b/>
            <sz val="11"/>
            <color indexed="81"/>
            <rFont val="ＭＳ Ｐゴシック"/>
            <family val="3"/>
            <charset val="128"/>
          </rPr>
          <t>年号を選択してください。</t>
        </r>
      </text>
    </comment>
    <comment ref="O14" authorId="0" shapeId="0">
      <text>
        <r>
          <rPr>
            <b/>
            <sz val="11"/>
            <color indexed="81"/>
            <rFont val="ＭＳ Ｐゴシック"/>
            <family val="3"/>
            <charset val="128"/>
          </rPr>
          <t>年号を選択してください。</t>
        </r>
      </text>
    </comment>
    <comment ref="V15" authorId="0" shapeId="0">
      <text>
        <r>
          <rPr>
            <b/>
            <sz val="11"/>
            <color indexed="81"/>
            <rFont val="ＭＳ Ｐゴシック"/>
            <family val="3"/>
            <charset val="128"/>
          </rPr>
          <t>年号を選択してください。</t>
        </r>
      </text>
    </comment>
    <comment ref="O16" authorId="0" shapeId="0">
      <text>
        <r>
          <rPr>
            <b/>
            <sz val="11"/>
            <color indexed="81"/>
            <rFont val="ＭＳ Ｐゴシック"/>
            <family val="3"/>
            <charset val="128"/>
          </rPr>
          <t>年号を選択してください。</t>
        </r>
      </text>
    </comment>
    <comment ref="W16" authorId="0" shapeId="0">
      <text>
        <r>
          <rPr>
            <b/>
            <sz val="11"/>
            <color indexed="81"/>
            <rFont val="ＭＳ Ｐゴシック"/>
            <family val="3"/>
            <charset val="128"/>
          </rPr>
          <t>年号を選択してください。</t>
        </r>
      </text>
    </comment>
    <comment ref="O17" authorId="0" shapeId="0">
      <text>
        <r>
          <rPr>
            <b/>
            <sz val="11"/>
            <color indexed="81"/>
            <rFont val="ＭＳ Ｐゴシック"/>
            <family val="3"/>
            <charset val="128"/>
          </rPr>
          <t>年号を選択してください。</t>
        </r>
        <r>
          <rPr>
            <sz val="9"/>
            <color indexed="81"/>
            <rFont val="ＭＳ Ｐゴシック"/>
            <family val="3"/>
            <charset val="128"/>
          </rPr>
          <t xml:space="preserve">
</t>
        </r>
      </text>
    </comment>
    <comment ref="V19" authorId="0" shapeId="0">
      <text>
        <r>
          <rPr>
            <b/>
            <sz val="11"/>
            <color indexed="81"/>
            <rFont val="ＭＳ Ｐゴシック"/>
            <family val="3"/>
            <charset val="128"/>
          </rPr>
          <t>年号を選択してください。</t>
        </r>
      </text>
    </comment>
  </commentList>
</comments>
</file>

<file path=xl/comments2.xml><?xml version="1.0" encoding="utf-8"?>
<comments xmlns="http://schemas.openxmlformats.org/spreadsheetml/2006/main">
  <authors>
    <author>作成者</author>
  </authors>
  <commentList>
    <comment ref="G31" authorId="0" shapeId="0">
      <text>
        <r>
          <rPr>
            <sz val="11"/>
            <color indexed="81"/>
            <rFont val="ＭＳ Ｐゴシック"/>
            <family val="3"/>
            <charset val="128"/>
          </rPr>
          <t>小数点第３位を切り捨て、小数点第２位までを入力してください。</t>
        </r>
      </text>
    </comment>
  </commentList>
</comments>
</file>

<file path=xl/comments3.xml><?xml version="1.0" encoding="utf-8"?>
<comments xmlns="http://schemas.openxmlformats.org/spreadsheetml/2006/main">
  <authors>
    <author>作成者</author>
  </authors>
  <commentList>
    <comment ref="O13" authorId="0" shapeId="0">
      <text>
        <r>
          <rPr>
            <b/>
            <sz val="9"/>
            <color indexed="81"/>
            <rFont val="ＭＳ Ｐゴシック"/>
            <family val="3"/>
            <charset val="128"/>
          </rPr>
          <t>有限会社、合同会社、合資会社、医療法人など</t>
        </r>
      </text>
    </comment>
    <comment ref="C14" authorId="0" shapeId="0">
      <text>
        <r>
          <rPr>
            <b/>
            <sz val="9"/>
            <color indexed="81"/>
            <rFont val="ＭＳ Ｐゴシック"/>
            <family val="3"/>
            <charset val="128"/>
          </rPr>
          <t>事業協同組合、企業組合、協同組合、商工会議所、協会など</t>
        </r>
      </text>
    </comment>
    <comment ref="I14" authorId="0" shapeId="0">
      <text>
        <r>
          <rPr>
            <b/>
            <sz val="9"/>
            <color indexed="81"/>
            <rFont val="ＭＳ Ｐゴシック"/>
            <family val="3"/>
            <charset val="128"/>
          </rPr>
          <t>専修学校・各種学校を除く学校法人</t>
        </r>
      </text>
    </comment>
    <comment ref="L14" authorId="0" shapeId="0">
      <text>
        <r>
          <rPr>
            <b/>
            <sz val="9"/>
            <color indexed="81"/>
            <rFont val="ＭＳ Ｐゴシック"/>
            <family val="3"/>
            <charset val="128"/>
          </rPr>
          <t>一般財団法人、一般社団法人、公益財団法人、公益社団法人など</t>
        </r>
      </text>
    </comment>
    <comment ref="I15" authorId="0" shapeId="0">
      <text>
        <r>
          <rPr>
            <b/>
            <sz val="9"/>
            <color indexed="81"/>
            <rFont val="ＭＳ Ｐゴシック"/>
            <family val="3"/>
            <charset val="128"/>
          </rPr>
          <t>個人事業主、会計事務所など</t>
        </r>
      </text>
    </comment>
    <comment ref="E40" authorId="0" shapeId="0">
      <text>
        <r>
          <rPr>
            <b/>
            <sz val="9"/>
            <color indexed="81"/>
            <rFont val="ＭＳ Ｐゴシック"/>
            <family val="3"/>
            <charset val="128"/>
          </rPr>
          <t>氏名のみ入力してください</t>
        </r>
      </text>
    </comment>
    <comment ref="J40" authorId="0" shapeId="0">
      <text>
        <r>
          <rPr>
            <b/>
            <sz val="9"/>
            <color indexed="81"/>
            <rFont val="ＭＳ Ｐゴシック"/>
            <family val="3"/>
            <charset val="128"/>
          </rPr>
          <t>役職を入力してください</t>
        </r>
      </text>
    </comment>
    <comment ref="P40" authorId="0" shapeId="0">
      <text>
        <r>
          <rPr>
            <b/>
            <sz val="9"/>
            <color indexed="81"/>
            <rFont val="ＭＳ Ｐゴシック"/>
            <family val="3"/>
            <charset val="128"/>
          </rPr>
          <t>電話番号を入力してください。
（○○○-○○○○-○○○○）</t>
        </r>
      </text>
    </comment>
  </commentList>
</comments>
</file>

<file path=xl/comments4.xml><?xml version="1.0" encoding="utf-8"?>
<comments xmlns="http://schemas.openxmlformats.org/spreadsheetml/2006/main">
  <authors>
    <author>作成者</author>
    <author>高齢・障害・求職者雇用支援機構</author>
  </authors>
  <commentList>
    <comment ref="Y8" authorId="0" shapeId="0">
      <text>
        <r>
          <rPr>
            <b/>
            <sz val="9"/>
            <color indexed="81"/>
            <rFont val="ＭＳ Ｐゴシック"/>
            <family val="3"/>
            <charset val="128"/>
          </rPr>
          <t>全角で最大100文字
（半角は不可）</t>
        </r>
      </text>
    </comment>
    <comment ref="F17" authorId="1" shapeId="0">
      <text>
        <r>
          <rPr>
            <b/>
            <sz val="10"/>
            <color indexed="81"/>
            <rFont val="ＭＳ Ｐゴシック"/>
            <family val="3"/>
            <charset val="128"/>
          </rPr>
          <t>全角で最大120文字
（半角は不可）
記載を必須とする文言については既に記載しておりますので、必要に応じて加筆してください。</t>
        </r>
      </text>
    </comment>
    <comment ref="F20" authorId="0" shapeId="0">
      <text>
        <r>
          <rPr>
            <b/>
            <sz val="9"/>
            <color indexed="81"/>
            <rFont val="ＭＳ Ｐゴシック"/>
            <family val="3"/>
            <charset val="128"/>
          </rPr>
          <t>全角で最大200文字
（半角は不可）</t>
        </r>
      </text>
    </comment>
    <comment ref="A29" authorId="0" shapeId="0">
      <text>
        <r>
          <rPr>
            <b/>
            <sz val="9"/>
            <color indexed="81"/>
            <rFont val="ＭＳ Ｐゴシック"/>
            <family val="3"/>
            <charset val="128"/>
          </rPr>
          <t>訓練内容の科目を記載する行が不足する場合は、適宜追加してください。</t>
        </r>
      </text>
    </comment>
    <comment ref="F29" authorId="0" shapeId="0">
      <text>
        <r>
          <rPr>
            <b/>
            <sz val="9"/>
            <color indexed="81"/>
            <rFont val="ＭＳ Ｐゴシック"/>
            <family val="3"/>
            <charset val="128"/>
          </rPr>
          <t>全角で最大250文字
（半角は不可）</t>
        </r>
      </text>
    </comment>
  </commentList>
</comments>
</file>

<file path=xl/comments5.xml><?xml version="1.0" encoding="utf-8"?>
<comments xmlns="http://schemas.openxmlformats.org/spreadsheetml/2006/main">
  <authors>
    <author>作成者</author>
    <author>高齢・障害・求職者雇用支援機構</author>
  </authors>
  <commentList>
    <comment ref="Y8" authorId="0" shapeId="0">
      <text>
        <r>
          <rPr>
            <b/>
            <sz val="9"/>
            <color indexed="81"/>
            <rFont val="ＭＳ Ｐゴシック"/>
            <family val="3"/>
            <charset val="128"/>
          </rPr>
          <t>全角で最大100文字
（半角は不可）</t>
        </r>
      </text>
    </comment>
    <comment ref="F17" authorId="1" shapeId="0">
      <text>
        <r>
          <rPr>
            <b/>
            <sz val="10"/>
            <color indexed="81"/>
            <rFont val="ＭＳ Ｐゴシック"/>
            <family val="3"/>
            <charset val="128"/>
          </rPr>
          <t>全角で最大120文字
（半角は不可）</t>
        </r>
      </text>
    </comment>
    <comment ref="F20" authorId="0" shapeId="0">
      <text>
        <r>
          <rPr>
            <b/>
            <sz val="9"/>
            <color indexed="81"/>
            <rFont val="ＭＳ Ｐゴシック"/>
            <family val="3"/>
            <charset val="128"/>
          </rPr>
          <t>全角で最大200文字
（半角は不可）</t>
        </r>
      </text>
    </comment>
    <comment ref="F29" authorId="0" shapeId="0">
      <text>
        <r>
          <rPr>
            <b/>
            <sz val="9"/>
            <color indexed="81"/>
            <rFont val="ＭＳ Ｐゴシック"/>
            <family val="3"/>
            <charset val="128"/>
          </rPr>
          <t>全角で最大250文字
（半角は不可）</t>
        </r>
      </text>
    </comment>
  </commentList>
</comments>
</file>

<file path=xl/comments6.xml><?xml version="1.0" encoding="utf-8"?>
<comments xmlns="http://schemas.openxmlformats.org/spreadsheetml/2006/main">
  <authors>
    <author>企画係</author>
    <author>高齢・障害・求職者雇用支援機構</author>
  </authors>
  <commentList>
    <comment ref="L8" authorId="0" shapeId="0">
      <text>
        <r>
          <rPr>
            <sz val="11"/>
            <color indexed="81"/>
            <rFont val="ＭＳ Ｐゴシック"/>
            <family val="3"/>
            <charset val="128"/>
          </rPr>
          <t>記入した類型に該当することを証明する書類の提出を省略する場合に選択してください。</t>
        </r>
      </text>
    </comment>
    <comment ref="L9" authorId="1" shapeId="0">
      <text>
        <r>
          <rPr>
            <sz val="11"/>
            <color indexed="81"/>
            <rFont val="ＭＳ Ｐゴシック"/>
            <family val="3"/>
            <charset val="128"/>
          </rPr>
          <t>省略する書類を提出した際の申請書の「受理番号」を記入してください。</t>
        </r>
      </text>
    </comment>
  </commentList>
</comments>
</file>

<file path=xl/comments7.xml><?xml version="1.0" encoding="utf-8"?>
<comments xmlns="http://schemas.openxmlformats.org/spreadsheetml/2006/main">
  <authors>
    <author>作成者</author>
  </authors>
  <commentList>
    <comment ref="A18" authorId="0" shapeId="0">
      <text>
        <r>
          <rPr>
            <sz val="11"/>
            <color indexed="81"/>
            <rFont val="ＭＳ Ｐゴシック"/>
            <family val="3"/>
            <charset val="128"/>
          </rPr>
          <t>キャリアコンサルティング担当者を複数人配置する場合は行を増やして記入して下さい。</t>
        </r>
      </text>
    </comment>
  </commentList>
</comments>
</file>

<file path=xl/comments8.xml><?xml version="1.0" encoding="utf-8"?>
<comments xmlns="http://schemas.openxmlformats.org/spreadsheetml/2006/main">
  <authors>
    <author>作成者</author>
  </authors>
  <commentList>
    <comment ref="P5" authorId="0" shapeId="0">
      <text>
        <r>
          <rPr>
            <sz val="9"/>
            <color indexed="81"/>
            <rFont val="ＭＳ Ｐゴシック"/>
            <family val="3"/>
            <charset val="128"/>
          </rPr>
          <t>カリキュラムの内容ごとに番号を付してください。</t>
        </r>
      </text>
    </comment>
  </commentList>
</comments>
</file>

<file path=xl/comments9.xml><?xml version="1.0" encoding="utf-8"?>
<comments xmlns="http://schemas.openxmlformats.org/spreadsheetml/2006/main">
  <authors>
    <author>作成者</author>
  </authors>
  <commentList>
    <comment ref="A2" authorId="0" shapeId="0">
      <text>
        <r>
          <rPr>
            <b/>
            <u/>
            <sz val="9"/>
            <color indexed="81"/>
            <rFont val="ＭＳ Ｐゴシック"/>
            <family val="3"/>
            <charset val="128"/>
          </rPr>
          <t>実績枠</t>
        </r>
        <r>
          <rPr>
            <sz val="9"/>
            <color indexed="81"/>
            <rFont val="ＭＳ Ｐゴシック"/>
            <family val="3"/>
            <charset val="128"/>
          </rPr>
          <t>で申請する場合は当該様式を提出してください。</t>
        </r>
      </text>
    </comment>
    <comment ref="A33" authorId="0" shapeId="0">
      <text>
        <r>
          <rPr>
            <b/>
            <u/>
            <sz val="9"/>
            <color indexed="81"/>
            <rFont val="ＭＳ Ｐゴシック"/>
            <family val="3"/>
            <charset val="128"/>
          </rPr>
          <t>実績枠</t>
        </r>
        <r>
          <rPr>
            <sz val="9"/>
            <color indexed="81"/>
            <rFont val="ＭＳ Ｐゴシック"/>
            <family val="3"/>
            <charset val="128"/>
          </rPr>
          <t>で申請する場合は当該様式を提出してください。</t>
        </r>
      </text>
    </comment>
  </commentList>
</comments>
</file>

<file path=xl/sharedStrings.xml><?xml version="1.0" encoding="utf-8"?>
<sst xmlns="http://schemas.openxmlformats.org/spreadsheetml/2006/main" count="3442" uniqueCount="1697">
  <si>
    <t>訓練実施機関名</t>
    <rPh sb="0" eb="2">
      <t>クンレン</t>
    </rPh>
    <rPh sb="2" eb="4">
      <t>ジッシ</t>
    </rPh>
    <rPh sb="4" eb="6">
      <t>キカン</t>
    </rPh>
    <rPh sb="6" eb="7">
      <t>メイ</t>
    </rPh>
    <phoneticPr fontId="12"/>
  </si>
  <si>
    <t>提出年月日</t>
    <rPh sb="0" eb="2">
      <t>テイシュツ</t>
    </rPh>
    <rPh sb="2" eb="5">
      <t>ネンガッピ</t>
    </rPh>
    <phoneticPr fontId="12"/>
  </si>
  <si>
    <t>様式
番号</t>
    <rPh sb="0" eb="2">
      <t>ヨウシキ</t>
    </rPh>
    <rPh sb="3" eb="5">
      <t>バンゴウ</t>
    </rPh>
    <phoneticPr fontId="12"/>
  </si>
  <si>
    <t>様式名及び添付する書類</t>
    <rPh sb="0" eb="2">
      <t>ヨウシキ</t>
    </rPh>
    <rPh sb="2" eb="3">
      <t>メイ</t>
    </rPh>
    <rPh sb="3" eb="4">
      <t>オヨ</t>
    </rPh>
    <rPh sb="5" eb="7">
      <t>テンプ</t>
    </rPh>
    <rPh sb="9" eb="11">
      <t>ショルイ</t>
    </rPh>
    <phoneticPr fontId="12"/>
  </si>
  <si>
    <t>申請者
チェック欄</t>
    <rPh sb="0" eb="3">
      <t>シンセイシャ</t>
    </rPh>
    <rPh sb="8" eb="9">
      <t>ラン</t>
    </rPh>
    <phoneticPr fontId="12"/>
  </si>
  <si>
    <t>機構
チェック欄</t>
    <rPh sb="0" eb="2">
      <t>キコウ</t>
    </rPh>
    <rPh sb="7" eb="8">
      <t>ラン</t>
    </rPh>
    <phoneticPr fontId="12"/>
  </si>
  <si>
    <t>第１号</t>
  </si>
  <si>
    <t>職業訓練認定申請書</t>
    <rPh sb="0" eb="2">
      <t>ショクギョウ</t>
    </rPh>
    <rPh sb="2" eb="4">
      <t>クンレン</t>
    </rPh>
    <rPh sb="4" eb="6">
      <t>ニンテイ</t>
    </rPh>
    <rPh sb="6" eb="9">
      <t>シンセイショ</t>
    </rPh>
    <phoneticPr fontId="12"/>
  </si>
  <si>
    <t>訓練カリキュラム</t>
    <rPh sb="0" eb="2">
      <t>クンレン</t>
    </rPh>
    <phoneticPr fontId="12"/>
  </si>
  <si>
    <t>第７の１号</t>
    <rPh sb="0" eb="1">
      <t>ダイ</t>
    </rPh>
    <rPh sb="4" eb="5">
      <t>ゴウ</t>
    </rPh>
    <phoneticPr fontId="12"/>
  </si>
  <si>
    <t>使用教科書等一覧（受講者が必要とする教科書等）</t>
    <rPh sb="0" eb="2">
      <t>シヨウ</t>
    </rPh>
    <rPh sb="2" eb="5">
      <t>キョウカショ</t>
    </rPh>
    <rPh sb="5" eb="6">
      <t>トウ</t>
    </rPh>
    <rPh sb="6" eb="8">
      <t>イチラン</t>
    </rPh>
    <rPh sb="9" eb="12">
      <t>ジュコウシャ</t>
    </rPh>
    <rPh sb="13" eb="15">
      <t>ヒツヨウ</t>
    </rPh>
    <rPh sb="18" eb="21">
      <t>キョウカショ</t>
    </rPh>
    <rPh sb="21" eb="22">
      <t>トウ</t>
    </rPh>
    <phoneticPr fontId="12"/>
  </si>
  <si>
    <t>訓練カリキュラム（企業実習用）</t>
    <rPh sb="9" eb="11">
      <t>キギョウ</t>
    </rPh>
    <rPh sb="11" eb="14">
      <t>ジッシュウヨウ</t>
    </rPh>
    <phoneticPr fontId="12"/>
  </si>
  <si>
    <t>コース案内、その他広告案</t>
    <rPh sb="3" eb="5">
      <t>アンナイ</t>
    </rPh>
    <rPh sb="8" eb="9">
      <t>タ</t>
    </rPh>
    <rPh sb="9" eb="11">
      <t>コウコク</t>
    </rPh>
    <rPh sb="11" eb="12">
      <t>アン</t>
    </rPh>
    <phoneticPr fontId="12"/>
  </si>
  <si>
    <t>オリエンテーション時に告知する事項の内容</t>
    <rPh sb="9" eb="10">
      <t>ジ</t>
    </rPh>
    <rPh sb="11" eb="13">
      <t>コクチ</t>
    </rPh>
    <rPh sb="15" eb="17">
      <t>ジコウ</t>
    </rPh>
    <rPh sb="18" eb="20">
      <t>ナイヨウ</t>
    </rPh>
    <phoneticPr fontId="12"/>
  </si>
  <si>
    <t>求職者支援訓練の認定申請に係る提出済み書類一覧</t>
    <rPh sb="0" eb="2">
      <t>キュウショク</t>
    </rPh>
    <rPh sb="2" eb="3">
      <t>シャ</t>
    </rPh>
    <rPh sb="3" eb="5">
      <t>シエン</t>
    </rPh>
    <rPh sb="5" eb="7">
      <t>クンレン</t>
    </rPh>
    <rPh sb="8" eb="10">
      <t>ニンテイ</t>
    </rPh>
    <rPh sb="10" eb="12">
      <t>シンセイ</t>
    </rPh>
    <rPh sb="13" eb="14">
      <t>カカワ</t>
    </rPh>
    <rPh sb="15" eb="17">
      <t>テイシュツ</t>
    </rPh>
    <rPh sb="17" eb="18">
      <t>ズ</t>
    </rPh>
    <rPh sb="19" eb="21">
      <t>ショルイ</t>
    </rPh>
    <rPh sb="21" eb="23">
      <t>イチラン</t>
    </rPh>
    <phoneticPr fontId="12"/>
  </si>
  <si>
    <t>認定様式第1号（第1条関係）（表面）</t>
    <rPh sb="0" eb="2">
      <t>ニンテイ</t>
    </rPh>
    <rPh sb="2" eb="4">
      <t>ヨウシキ</t>
    </rPh>
    <rPh sb="8" eb="9">
      <t>ダイ</t>
    </rPh>
    <rPh sb="10" eb="11">
      <t>ジョウ</t>
    </rPh>
    <rPh sb="11" eb="13">
      <t>カンケイ</t>
    </rPh>
    <rPh sb="15" eb="16">
      <t>オモテ</t>
    </rPh>
    <rPh sb="16" eb="17">
      <t>メン</t>
    </rPh>
    <phoneticPr fontId="12"/>
  </si>
  <si>
    <t>独立行政法人高齢・障害・求職者雇用支援機構　理事長　殿　</t>
    <rPh sb="6" eb="8">
      <t>コウレイ</t>
    </rPh>
    <rPh sb="9" eb="11">
      <t>ショウガイ</t>
    </rPh>
    <rPh sb="12" eb="15">
      <t>キュウショクシャ</t>
    </rPh>
    <rPh sb="15" eb="17">
      <t>コヨウ</t>
    </rPh>
    <rPh sb="17" eb="19">
      <t>シエン</t>
    </rPh>
    <rPh sb="19" eb="21">
      <t>キコウ</t>
    </rPh>
    <phoneticPr fontId="12"/>
  </si>
  <si>
    <t>（申請者）</t>
    <rPh sb="1" eb="4">
      <t>シンセイシャ</t>
    </rPh>
    <phoneticPr fontId="12"/>
  </si>
  <si>
    <t>フリガナ</t>
    <phoneticPr fontId="12"/>
  </si>
  <si>
    <t>〒</t>
    <phoneticPr fontId="12"/>
  </si>
  <si>
    <t>所在地</t>
  </si>
  <si>
    <t>商号又は名称</t>
    <rPh sb="0" eb="2">
      <t>ショウゴウ</t>
    </rPh>
    <rPh sb="2" eb="3">
      <t>マタ</t>
    </rPh>
    <rPh sb="4" eb="6">
      <t>メイショウ</t>
    </rPh>
    <phoneticPr fontId="12"/>
  </si>
  <si>
    <t>代表者役職名・氏名</t>
    <phoneticPr fontId="12"/>
  </si>
  <si>
    <t>記</t>
    <phoneticPr fontId="12"/>
  </si>
  <si>
    <t>１　訓練の種別</t>
    <rPh sb="2" eb="4">
      <t>クンレン</t>
    </rPh>
    <rPh sb="5" eb="7">
      <t>シュベツ</t>
    </rPh>
    <phoneticPr fontId="12"/>
  </si>
  <si>
    <t>（</t>
    <phoneticPr fontId="12"/>
  </si>
  <si>
    <t>）基礎訓練（基礎コース）</t>
    <rPh sb="1" eb="3">
      <t>キソ</t>
    </rPh>
    <rPh sb="3" eb="5">
      <t>クンレン</t>
    </rPh>
    <rPh sb="6" eb="8">
      <t>キソ</t>
    </rPh>
    <phoneticPr fontId="12"/>
  </si>
  <si>
    <t>）実践訓練（実践コース）</t>
    <rPh sb="1" eb="3">
      <t>ジッセン</t>
    </rPh>
    <rPh sb="3" eb="5">
      <t>クンレン</t>
    </rPh>
    <rPh sb="6" eb="8">
      <t>ジッセン</t>
    </rPh>
    <phoneticPr fontId="12"/>
  </si>
  <si>
    <t>※該当する分野（１つ）にチェックを入れてください。</t>
  </si>
  <si>
    <t>02 ＩＴ分野　</t>
    <phoneticPr fontId="12"/>
  </si>
  <si>
    <t>07 林業分野</t>
    <phoneticPr fontId="12"/>
  </si>
  <si>
    <t>12 輸送サービス分野</t>
    <phoneticPr fontId="12"/>
  </si>
  <si>
    <t>17 金属関連分野</t>
    <phoneticPr fontId="12"/>
  </si>
  <si>
    <t>03 営業・販売・事務分野</t>
    <phoneticPr fontId="12"/>
  </si>
  <si>
    <t>08 旅行・観光分野</t>
    <phoneticPr fontId="12"/>
  </si>
  <si>
    <t>13 エコ分野</t>
    <phoneticPr fontId="12"/>
  </si>
  <si>
    <t>18 建設関連分野</t>
    <phoneticPr fontId="12"/>
  </si>
  <si>
    <t>04 医療事務分野</t>
    <phoneticPr fontId="12"/>
  </si>
  <si>
    <t>09 警備・保安分野</t>
    <phoneticPr fontId="12"/>
  </si>
  <si>
    <t>14 調理分野</t>
    <phoneticPr fontId="12"/>
  </si>
  <si>
    <t>19 理容・美容関連分野</t>
    <phoneticPr fontId="12"/>
  </si>
  <si>
    <t>10 クリエート（企画・創作）分野</t>
    <phoneticPr fontId="12"/>
  </si>
  <si>
    <t>15 電気関連分野</t>
    <phoneticPr fontId="12"/>
  </si>
  <si>
    <t>20 その他の分野</t>
    <phoneticPr fontId="12"/>
  </si>
  <si>
    <t>06 農業分野</t>
    <phoneticPr fontId="12"/>
  </si>
  <si>
    <t>11 デザイン分野</t>
    <phoneticPr fontId="12"/>
  </si>
  <si>
    <t>16 機械関連分野</t>
    <phoneticPr fontId="12"/>
  </si>
  <si>
    <t>(</t>
    <phoneticPr fontId="12"/>
  </si>
  <si>
    <t>）</t>
    <phoneticPr fontId="12"/>
  </si>
  <si>
    <t>※　新規　　　</t>
    <phoneticPr fontId="12"/>
  </si>
  <si>
    <t>（貴機関が初めて本分野の訓練を実施する場合はチェックしてください）</t>
    <phoneticPr fontId="12"/>
  </si>
  <si>
    <t>※　新規扱い　</t>
    <rPh sb="4" eb="5">
      <t>アツカ</t>
    </rPh>
    <phoneticPr fontId="12"/>
  </si>
  <si>
    <t>３　訓練概要　　　　</t>
    <phoneticPr fontId="12"/>
  </si>
  <si>
    <r>
      <t>（１）訓練科名（40文字以内）</t>
    </r>
    <r>
      <rPr>
        <u/>
        <sz val="16"/>
        <rFont val="ＭＳ 明朝"/>
        <family val="1"/>
        <charset val="128"/>
      </rPr>
      <t/>
    </r>
    <rPh sb="10" eb="12">
      <t>モジ</t>
    </rPh>
    <rPh sb="12" eb="14">
      <t>イナイ</t>
    </rPh>
    <phoneticPr fontId="12"/>
  </si>
  <si>
    <t>（２）訓練期間</t>
    <rPh sb="5" eb="7">
      <t>キカン</t>
    </rPh>
    <phoneticPr fontId="12"/>
  </si>
  <si>
    <t>～</t>
    <phoneticPr fontId="12"/>
  </si>
  <si>
    <t>（</t>
    <phoneticPr fontId="12"/>
  </si>
  <si>
    <t>か月）</t>
    <rPh sb="1" eb="2">
      <t>ゲツ</t>
    </rPh>
    <phoneticPr fontId="12"/>
  </si>
  <si>
    <t>（３）受講者定員</t>
    <phoneticPr fontId="12"/>
  </si>
  <si>
    <t>名</t>
    <rPh sb="0" eb="1">
      <t>メイ</t>
    </rPh>
    <phoneticPr fontId="12"/>
  </si>
  <si>
    <t>　　所　　在　　地</t>
  </si>
  <si>
    <t>５　訓練実施機関番号</t>
    <rPh sb="6" eb="8">
      <t>キカン</t>
    </rPh>
    <rPh sb="8" eb="10">
      <t>バンゴウ</t>
    </rPh>
    <phoneticPr fontId="12"/>
  </si>
  <si>
    <t>社会保険
労務士
記載欄</t>
    <rPh sb="0" eb="2">
      <t>シャカイ</t>
    </rPh>
    <rPh sb="2" eb="4">
      <t>ホケン</t>
    </rPh>
    <rPh sb="5" eb="8">
      <t>ロウムシ</t>
    </rPh>
    <rPh sb="9" eb="11">
      <t>キサイ</t>
    </rPh>
    <rPh sb="11" eb="12">
      <t>ラン</t>
    </rPh>
    <phoneticPr fontId="12"/>
  </si>
  <si>
    <t>作成年月日・提出代行
者・事務代理者の表示</t>
    <rPh sb="0" eb="2">
      <t>サクセイ</t>
    </rPh>
    <rPh sb="2" eb="5">
      <t>ネンガッピ</t>
    </rPh>
    <rPh sb="6" eb="8">
      <t>テイシュツ</t>
    </rPh>
    <rPh sb="8" eb="10">
      <t>ダイコウ</t>
    </rPh>
    <rPh sb="11" eb="12">
      <t>シャ</t>
    </rPh>
    <rPh sb="13" eb="15">
      <t>ジム</t>
    </rPh>
    <rPh sb="15" eb="17">
      <t>ダイリ</t>
    </rPh>
    <rPh sb="17" eb="18">
      <t>シャ</t>
    </rPh>
    <rPh sb="19" eb="21">
      <t>ヒョウジ</t>
    </rPh>
    <phoneticPr fontId="12"/>
  </si>
  <si>
    <t>氏  　　　名</t>
    <rPh sb="0" eb="1">
      <t>シ</t>
    </rPh>
    <rPh sb="6" eb="7">
      <t>メイ</t>
    </rPh>
    <phoneticPr fontId="12"/>
  </si>
  <si>
    <t>電　話　番　号</t>
    <rPh sb="0" eb="1">
      <t>デン</t>
    </rPh>
    <rPh sb="2" eb="3">
      <t>ハナシ</t>
    </rPh>
    <rPh sb="4" eb="5">
      <t>バン</t>
    </rPh>
    <rPh sb="6" eb="7">
      <t>ゴウ</t>
    </rPh>
    <phoneticPr fontId="12"/>
  </si>
  <si>
    <t>※機構処理欄</t>
    <rPh sb="1" eb="3">
      <t>キコウ</t>
    </rPh>
    <rPh sb="3" eb="5">
      <t>ショリ</t>
    </rPh>
    <rPh sb="5" eb="6">
      <t>ラン</t>
    </rPh>
    <phoneticPr fontId="12"/>
  </si>
  <si>
    <t xml:space="preserve"> 施設名：</t>
    <rPh sb="1" eb="3">
      <t>シセツ</t>
    </rPh>
    <rPh sb="3" eb="4">
      <t>メイ</t>
    </rPh>
    <phoneticPr fontId="12"/>
  </si>
  <si>
    <t>担当者：</t>
    <rPh sb="0" eb="3">
      <t>タントウシャ</t>
    </rPh>
    <phoneticPr fontId="12"/>
  </si>
  <si>
    <t>㊞</t>
    <phoneticPr fontId="12"/>
  </si>
  <si>
    <t>受理番号：</t>
    <phoneticPr fontId="12"/>
  </si>
  <si>
    <t xml:space="preserve"> 申請書受理日：</t>
    <rPh sb="1" eb="4">
      <t>シンセイショ</t>
    </rPh>
    <rPh sb="4" eb="6">
      <t>ジュリ</t>
    </rPh>
    <rPh sb="6" eb="7">
      <t>ビ</t>
    </rPh>
    <phoneticPr fontId="12"/>
  </si>
  <si>
    <t>認定様式第1号（第1条関係）（裏面）</t>
    <rPh sb="0" eb="2">
      <t>ニンテイ</t>
    </rPh>
    <rPh sb="15" eb="16">
      <t>ウラ</t>
    </rPh>
    <rPh sb="16" eb="17">
      <t>メン</t>
    </rPh>
    <phoneticPr fontId="12"/>
  </si>
  <si>
    <t>（注　意　事　項）</t>
    <rPh sb="1" eb="2">
      <t>チュウ</t>
    </rPh>
    <rPh sb="3" eb="4">
      <t>イ</t>
    </rPh>
    <rPh sb="5" eb="6">
      <t>コト</t>
    </rPh>
    <rPh sb="7" eb="8">
      <t>コウ</t>
    </rPh>
    <phoneticPr fontId="12"/>
  </si>
  <si>
    <t>誓　　約　　書</t>
    <phoneticPr fontId="12"/>
  </si>
  <si>
    <t>独立行政法人高齢・障害・求職者雇用支援機構　理事長　殿　　</t>
    <rPh sb="6" eb="8">
      <t>コウレイ</t>
    </rPh>
    <rPh sb="9" eb="11">
      <t>ショウガイ</t>
    </rPh>
    <rPh sb="12" eb="15">
      <t>キュウショクシャ</t>
    </rPh>
    <rPh sb="15" eb="17">
      <t>コヨウ</t>
    </rPh>
    <rPh sb="17" eb="19">
      <t>シエン</t>
    </rPh>
    <rPh sb="22" eb="25">
      <t>リジチョウ</t>
    </rPh>
    <phoneticPr fontId="12"/>
  </si>
  <si>
    <t>代表者役職名・氏名</t>
    <rPh sb="3" eb="4">
      <t>ヤク</t>
    </rPh>
    <rPh sb="4" eb="5">
      <t>ショク</t>
    </rPh>
    <rPh sb="5" eb="6">
      <t>メイ</t>
    </rPh>
    <phoneticPr fontId="12"/>
  </si>
  <si>
    <t>記</t>
  </si>
  <si>
    <t>１　訓練科名</t>
    <rPh sb="2" eb="4">
      <t>クンレン</t>
    </rPh>
    <rPh sb="4" eb="6">
      <t>カメイ</t>
    </rPh>
    <phoneticPr fontId="12"/>
  </si>
  <si>
    <t>２　誓約内容</t>
  </si>
  <si>
    <t>実施体制等確認表</t>
    <rPh sb="0" eb="2">
      <t>ジッシ</t>
    </rPh>
    <rPh sb="2" eb="4">
      <t>タイセイ</t>
    </rPh>
    <rPh sb="4" eb="5">
      <t>トウ</t>
    </rPh>
    <rPh sb="5" eb="7">
      <t>カクニン</t>
    </rPh>
    <rPh sb="7" eb="8">
      <t>ヒョウ</t>
    </rPh>
    <phoneticPr fontId="12"/>
  </si>
  <si>
    <t>訓練実施機関名：　</t>
    <rPh sb="0" eb="2">
      <t>クンレン</t>
    </rPh>
    <rPh sb="2" eb="4">
      <t>ジッシ</t>
    </rPh>
    <rPh sb="4" eb="6">
      <t>キカン</t>
    </rPh>
    <rPh sb="6" eb="7">
      <t>メイ</t>
    </rPh>
    <phoneticPr fontId="12"/>
  </si>
  <si>
    <t>訓練科名：</t>
    <phoneticPr fontId="12"/>
  </si>
  <si>
    <t>作成者名：</t>
    <phoneticPr fontId="12"/>
  </si>
  <si>
    <t>点　検　項　目</t>
    <rPh sb="0" eb="3">
      <t>テンケン</t>
    </rPh>
    <rPh sb="4" eb="7">
      <t>コウモク</t>
    </rPh>
    <phoneticPr fontId="12"/>
  </si>
  <si>
    <t>内　　　　　　　　　　　　　　　容</t>
    <rPh sb="0" eb="1">
      <t>ウチ</t>
    </rPh>
    <rPh sb="16" eb="17">
      <t>カタチ</t>
    </rPh>
    <phoneticPr fontId="12"/>
  </si>
  <si>
    <t>無</t>
    <rPh sb="0" eb="1">
      <t>ナ</t>
    </rPh>
    <phoneticPr fontId="12"/>
  </si>
  <si>
    <t>・なし</t>
    <phoneticPr fontId="12"/>
  </si>
  <si>
    <t>・その他</t>
    <rPh sb="3" eb="4">
      <t>タ</t>
    </rPh>
    <phoneticPr fontId="12"/>
  </si>
  <si>
    <t>講師の資格・免許</t>
    <rPh sb="0" eb="2">
      <t>コウシ</t>
    </rPh>
    <rPh sb="3" eb="5">
      <t>シカク</t>
    </rPh>
    <rPh sb="6" eb="8">
      <t>メンキョ</t>
    </rPh>
    <phoneticPr fontId="12"/>
  </si>
  <si>
    <t>講師の指導経験・業務経験年数</t>
    <rPh sb="0" eb="2">
      <t>コウシ</t>
    </rPh>
    <rPh sb="3" eb="5">
      <t>シドウ</t>
    </rPh>
    <rPh sb="5" eb="7">
      <t>ケイケン</t>
    </rPh>
    <rPh sb="8" eb="10">
      <t>ギョウム</t>
    </rPh>
    <rPh sb="10" eb="12">
      <t>ケイケン</t>
    </rPh>
    <rPh sb="12" eb="14">
      <t>ネンスウ</t>
    </rPh>
    <phoneticPr fontId="12"/>
  </si>
  <si>
    <t>質疑応答の体制</t>
    <phoneticPr fontId="12"/>
  </si>
  <si>
    <t>個人情報保護の体制</t>
    <rPh sb="0" eb="2">
      <t>コジン</t>
    </rPh>
    <rPh sb="2" eb="4">
      <t>ジョウホウ</t>
    </rPh>
    <rPh sb="4" eb="6">
      <t>ホゴ</t>
    </rPh>
    <rPh sb="7" eb="9">
      <t>タイセイ</t>
    </rPh>
    <phoneticPr fontId="12"/>
  </si>
  <si>
    <t>苦情相談窓口の周知方法</t>
    <rPh sb="0" eb="2">
      <t>クジョウ</t>
    </rPh>
    <rPh sb="2" eb="4">
      <t>ソウダン</t>
    </rPh>
    <rPh sb="4" eb="6">
      <t>マドグチ</t>
    </rPh>
    <rPh sb="7" eb="9">
      <t>シュウチ</t>
    </rPh>
    <rPh sb="9" eb="11">
      <t>ホウホウ</t>
    </rPh>
    <phoneticPr fontId="12"/>
  </si>
  <si>
    <t>・受講者に対して書面を配付して周知</t>
    <phoneticPr fontId="12"/>
  </si>
  <si>
    <t>・掲示板に常時窓口を掲示</t>
    <rPh sb="1" eb="4">
      <t>ケイジバン</t>
    </rPh>
    <rPh sb="5" eb="7">
      <t>ジョウジ</t>
    </rPh>
    <rPh sb="7" eb="9">
      <t>マドグチ</t>
    </rPh>
    <rPh sb="10" eb="12">
      <t>ケイジ</t>
    </rPh>
    <phoneticPr fontId="12"/>
  </si>
  <si>
    <t>その他</t>
    <rPh sb="2" eb="3">
      <t>タ</t>
    </rPh>
    <phoneticPr fontId="12"/>
  </si>
  <si>
    <t>企業実習を行う場合</t>
    <rPh sb="0" eb="2">
      <t>キギョウ</t>
    </rPh>
    <rPh sb="2" eb="4">
      <t>ジッシュウ</t>
    </rPh>
    <rPh sb="5" eb="6">
      <t>オコナ</t>
    </rPh>
    <rPh sb="7" eb="9">
      <t>バアイ</t>
    </rPh>
    <phoneticPr fontId="12"/>
  </si>
  <si>
    <t>①点検項目に対して該当する内容に○を付すあるいは、（　　）内に記入してください。</t>
    <rPh sb="1" eb="3">
      <t>テンケン</t>
    </rPh>
    <rPh sb="3" eb="5">
      <t>コウモク</t>
    </rPh>
    <rPh sb="6" eb="7">
      <t>タイ</t>
    </rPh>
    <rPh sb="9" eb="11">
      <t>ガイトウ</t>
    </rPh>
    <rPh sb="13" eb="15">
      <t>ナイヨウ</t>
    </rPh>
    <rPh sb="18" eb="19">
      <t>フ</t>
    </rPh>
    <rPh sb="29" eb="30">
      <t>ナイ</t>
    </rPh>
    <rPh sb="31" eb="33">
      <t>キニュウ</t>
    </rPh>
    <phoneticPr fontId="12"/>
  </si>
  <si>
    <t>認定様式第４号</t>
    <phoneticPr fontId="12"/>
  </si>
  <si>
    <t>訓練実施機関・施設の概要</t>
    <rPh sb="0" eb="2">
      <t>クンレン</t>
    </rPh>
    <rPh sb="2" eb="4">
      <t>ジッシ</t>
    </rPh>
    <rPh sb="4" eb="6">
      <t>キカン</t>
    </rPh>
    <rPh sb="7" eb="9">
      <t>シセツ</t>
    </rPh>
    <rPh sb="10" eb="12">
      <t>ガイヨウ</t>
    </rPh>
    <phoneticPr fontId="12"/>
  </si>
  <si>
    <t>【訓練実施機関】</t>
    <rPh sb="1" eb="3">
      <t>クンレン</t>
    </rPh>
    <rPh sb="3" eb="5">
      <t>ジッシ</t>
    </rPh>
    <rPh sb="5" eb="7">
      <t>キカン</t>
    </rPh>
    <phoneticPr fontId="12"/>
  </si>
  <si>
    <t>訓練実施機関番号</t>
    <rPh sb="0" eb="2">
      <t>クンレン</t>
    </rPh>
    <rPh sb="2" eb="4">
      <t>ジッシ</t>
    </rPh>
    <rPh sb="4" eb="6">
      <t>キカン</t>
    </rPh>
    <rPh sb="6" eb="8">
      <t>バンゴウ</t>
    </rPh>
    <phoneticPr fontId="12"/>
  </si>
  <si>
    <t>初回の申請</t>
    <phoneticPr fontId="12"/>
  </si>
  <si>
    <t>訓練実施機関名（カナ）</t>
    <rPh sb="0" eb="2">
      <t>クンレン</t>
    </rPh>
    <rPh sb="2" eb="4">
      <t>ジッシ</t>
    </rPh>
    <rPh sb="4" eb="6">
      <t>キカン</t>
    </rPh>
    <rPh sb="6" eb="7">
      <t>ジンメイ</t>
    </rPh>
    <phoneticPr fontId="12"/>
  </si>
  <si>
    <t>訓練実施機関名</t>
    <rPh sb="0" eb="2">
      <t>クンレン</t>
    </rPh>
    <rPh sb="2" eb="4">
      <t>ジッシ</t>
    </rPh>
    <rPh sb="4" eb="6">
      <t>キカン</t>
    </rPh>
    <rPh sb="6" eb="7">
      <t>ジンメイ</t>
    </rPh>
    <phoneticPr fontId="12"/>
  </si>
  <si>
    <t>雇用保険適用事業所番号</t>
    <rPh sb="0" eb="2">
      <t>コヨウ</t>
    </rPh>
    <rPh sb="2" eb="4">
      <t>ホケン</t>
    </rPh>
    <rPh sb="4" eb="6">
      <t>テキヨウ</t>
    </rPh>
    <rPh sb="6" eb="9">
      <t>ジギョウショ</t>
    </rPh>
    <rPh sb="9" eb="11">
      <t>バンゴウ</t>
    </rPh>
    <phoneticPr fontId="12"/>
  </si>
  <si>
    <t>-</t>
    <phoneticPr fontId="12"/>
  </si>
  <si>
    <t>所在地</t>
    <rPh sb="0" eb="3">
      <t>ショザイチ</t>
    </rPh>
    <phoneticPr fontId="12"/>
  </si>
  <si>
    <t>〒</t>
    <phoneticPr fontId="12"/>
  </si>
  <si>
    <t>最寄駅（　</t>
    <phoneticPr fontId="12"/>
  </si>
  <si>
    <t>）</t>
    <phoneticPr fontId="12"/>
  </si>
  <si>
    <t>ＴＥＬ</t>
    <phoneticPr fontId="12"/>
  </si>
  <si>
    <t>（役職名・氏名）</t>
    <rPh sb="1" eb="4">
      <t>ヤクショクメイ</t>
    </rPh>
    <rPh sb="5" eb="7">
      <t>シメイ</t>
    </rPh>
    <phoneticPr fontId="12"/>
  </si>
  <si>
    <t>設立年月日</t>
  </si>
  <si>
    <t>年</t>
    <rPh sb="0" eb="1">
      <t>ネン</t>
    </rPh>
    <phoneticPr fontId="12"/>
  </si>
  <si>
    <t>月</t>
    <rPh sb="0" eb="1">
      <t>ガツ</t>
    </rPh>
    <phoneticPr fontId="12"/>
  </si>
  <si>
    <t>日</t>
    <rPh sb="0" eb="1">
      <t>ニチ</t>
    </rPh>
    <phoneticPr fontId="12"/>
  </si>
  <si>
    <t>訓練実施機関の属性</t>
    <rPh sb="0" eb="2">
      <t>クンレン</t>
    </rPh>
    <rPh sb="2" eb="4">
      <t>ジッシ</t>
    </rPh>
    <rPh sb="4" eb="6">
      <t>キカン</t>
    </rPh>
    <rPh sb="7" eb="9">
      <t>ゾクセイ</t>
    </rPh>
    <phoneticPr fontId="12"/>
  </si>
  <si>
    <t>株式会社Ａ</t>
    <rPh sb="0" eb="2">
      <t>カブシキ</t>
    </rPh>
    <rPh sb="2" eb="4">
      <t>カイシャ</t>
    </rPh>
    <phoneticPr fontId="12"/>
  </si>
  <si>
    <t>加盟団体名</t>
    <rPh sb="0" eb="2">
      <t>カメイ</t>
    </rPh>
    <rPh sb="2" eb="4">
      <t>ダンタイ</t>
    </rPh>
    <rPh sb="4" eb="5">
      <t>メイ</t>
    </rPh>
    <phoneticPr fontId="12"/>
  </si>
  <si>
    <t>※「訓練実施機関の属性」欄の記載について</t>
    <phoneticPr fontId="12"/>
  </si>
  <si>
    <t>「株式会社」を除いた冒頭の文字がア又はカ行で始まるもの；株式会社Ａ
「株式会社」を除いた冒頭の文字がサ又はタ行で始まるもの；株式会社Ｂ
「株式会社」を除いた冒頭の文字がナ、ハ又はマ行で始まるもの；株式会社Ｃ
「株式会社」を除いた冒頭の文字がヤ、ラ又はワ行で始まるもの；株式会社Ｄ</t>
    <phoneticPr fontId="12"/>
  </si>
  <si>
    <t>どの選択肢に該当するものがない場合は、その他の欄に記入してください。</t>
    <phoneticPr fontId="12"/>
  </si>
  <si>
    <t>【訓練実施施設】</t>
    <rPh sb="1" eb="3">
      <t>クンレン</t>
    </rPh>
    <rPh sb="3" eb="5">
      <t>ジッシ</t>
    </rPh>
    <rPh sb="5" eb="7">
      <t>シセツ</t>
    </rPh>
    <phoneticPr fontId="12"/>
  </si>
  <si>
    <t>訓練実施施設名</t>
    <rPh sb="0" eb="2">
      <t>クンレン</t>
    </rPh>
    <rPh sb="2" eb="4">
      <t>ジッシ</t>
    </rPh>
    <rPh sb="4" eb="6">
      <t>シセツ</t>
    </rPh>
    <rPh sb="6" eb="7">
      <t>メイ</t>
    </rPh>
    <phoneticPr fontId="12"/>
  </si>
  <si>
    <t>訓練実施施設</t>
    <rPh sb="0" eb="2">
      <t>クンレン</t>
    </rPh>
    <rPh sb="2" eb="4">
      <t>ジッシ</t>
    </rPh>
    <rPh sb="4" eb="6">
      <t>シセツ</t>
    </rPh>
    <phoneticPr fontId="12"/>
  </si>
  <si>
    <r>
      <t>代表者</t>
    </r>
    <r>
      <rPr>
        <sz val="11"/>
        <rFont val="ＭＳ Ｐゴシック"/>
        <family val="3"/>
        <charset val="128"/>
      </rPr>
      <t>役職名・氏名</t>
    </r>
    <rPh sb="0" eb="3">
      <t>ダイヒョウシャ</t>
    </rPh>
    <rPh sb="7" eb="9">
      <t>シメイ</t>
    </rPh>
    <phoneticPr fontId="12"/>
  </si>
  <si>
    <r>
      <t>【</t>
    </r>
    <r>
      <rPr>
        <sz val="11"/>
        <rFont val="ＭＳ Ｐゴシック"/>
        <family val="3"/>
        <charset val="128"/>
      </rPr>
      <t>職業訓練の実績】　</t>
    </r>
    <r>
      <rPr>
        <sz val="10"/>
        <rFont val="ＭＳ Ｐゴシック"/>
        <family val="3"/>
        <charset val="128"/>
      </rPr>
      <t>申請する職業訓練を開始しようとする日から遡って３年間において実施した職業訓練の実績を記入してください。</t>
    </r>
    <rPh sb="1" eb="3">
      <t>ショクギョウ</t>
    </rPh>
    <rPh sb="3" eb="5">
      <t>クンレン</t>
    </rPh>
    <rPh sb="6" eb="8">
      <t>ジッセキ</t>
    </rPh>
    <rPh sb="40" eb="42">
      <t>ジッシ</t>
    </rPh>
    <rPh sb="44" eb="46">
      <t>ショクギョウ</t>
    </rPh>
    <rPh sb="46" eb="48">
      <t>クンレン</t>
    </rPh>
    <rPh sb="49" eb="51">
      <t>ジッセキ</t>
    </rPh>
    <rPh sb="52" eb="54">
      <t>キニュウ</t>
    </rPh>
    <phoneticPr fontId="12"/>
  </si>
  <si>
    <t>実施教育訓練コース名等</t>
    <rPh sb="0" eb="2">
      <t>ジッシ</t>
    </rPh>
    <rPh sb="2" eb="4">
      <t>キョウイク</t>
    </rPh>
    <rPh sb="4" eb="6">
      <t>クンレン</t>
    </rPh>
    <rPh sb="9" eb="10">
      <t>メイ</t>
    </rPh>
    <rPh sb="10" eb="11">
      <t>トウ</t>
    </rPh>
    <phoneticPr fontId="12"/>
  </si>
  <si>
    <t>訓練内容等</t>
    <rPh sb="0" eb="2">
      <t>クンレン</t>
    </rPh>
    <rPh sb="2" eb="4">
      <t>ナイヨウ</t>
    </rPh>
    <rPh sb="4" eb="5">
      <t>トウ</t>
    </rPh>
    <phoneticPr fontId="12"/>
  </si>
  <si>
    <t>訓練期間</t>
    <rPh sb="0" eb="2">
      <t>クンレン</t>
    </rPh>
    <rPh sb="2" eb="4">
      <t>キカン</t>
    </rPh>
    <phoneticPr fontId="12"/>
  </si>
  <si>
    <t>総訓練時間</t>
    <rPh sb="0" eb="1">
      <t>ソウ</t>
    </rPh>
    <rPh sb="1" eb="3">
      <t>クンレン</t>
    </rPh>
    <rPh sb="3" eb="5">
      <t>ジカン</t>
    </rPh>
    <phoneticPr fontId="12"/>
  </si>
  <si>
    <t>実施人数</t>
    <rPh sb="0" eb="2">
      <t>ジッシ</t>
    </rPh>
    <rPh sb="2" eb="4">
      <t>ニンズウ</t>
    </rPh>
    <phoneticPr fontId="12"/>
  </si>
  <si>
    <t>修了人数</t>
    <rPh sb="0" eb="2">
      <t>シュウリョウ</t>
    </rPh>
    <rPh sb="2" eb="4">
      <t>ニンズウ</t>
    </rPh>
    <phoneticPr fontId="12"/>
  </si>
  <si>
    <t>開始日</t>
    <rPh sb="0" eb="3">
      <t>カイシビ</t>
    </rPh>
    <phoneticPr fontId="12"/>
  </si>
  <si>
    <t>終了日</t>
    <rPh sb="0" eb="3">
      <t>シュウリョウビ</t>
    </rPh>
    <phoneticPr fontId="12"/>
  </si>
  <si>
    <t>※　申請する職業訓練と同程度の訓練期間及び訓練時間の職業訓練の実績を記入してください。</t>
    <rPh sb="2" eb="4">
      <t>シンセイ</t>
    </rPh>
    <rPh sb="6" eb="8">
      <t>ショクギョウ</t>
    </rPh>
    <rPh sb="8" eb="10">
      <t>クンレン</t>
    </rPh>
    <rPh sb="11" eb="14">
      <t>ドウテイド</t>
    </rPh>
    <rPh sb="15" eb="17">
      <t>クンレン</t>
    </rPh>
    <rPh sb="17" eb="19">
      <t>キカン</t>
    </rPh>
    <rPh sb="19" eb="20">
      <t>オヨ</t>
    </rPh>
    <rPh sb="21" eb="23">
      <t>クンレン</t>
    </rPh>
    <rPh sb="23" eb="25">
      <t>ジカン</t>
    </rPh>
    <rPh sb="26" eb="28">
      <t>ショクギョウ</t>
    </rPh>
    <rPh sb="28" eb="30">
      <t>クンレン</t>
    </rPh>
    <rPh sb="31" eb="33">
      <t>ジッセキ</t>
    </rPh>
    <rPh sb="34" eb="36">
      <t>キニュウ</t>
    </rPh>
    <phoneticPr fontId="12"/>
  </si>
  <si>
    <t>※　記載する職業訓練の実績に企業実習が設定されている場合、「総訓練時間」欄には企業実習を除く時間数を記載してください。</t>
    <rPh sb="2" eb="4">
      <t>キサイ</t>
    </rPh>
    <rPh sb="6" eb="8">
      <t>ショクギョウ</t>
    </rPh>
    <rPh sb="8" eb="10">
      <t>クンレン</t>
    </rPh>
    <rPh sb="11" eb="13">
      <t>ジッセキ</t>
    </rPh>
    <rPh sb="14" eb="16">
      <t>キギョウ</t>
    </rPh>
    <rPh sb="16" eb="18">
      <t>ジッシュウ</t>
    </rPh>
    <rPh sb="19" eb="21">
      <t>セッテイ</t>
    </rPh>
    <rPh sb="26" eb="28">
      <t>バアイ</t>
    </rPh>
    <rPh sb="30" eb="31">
      <t>ソウ</t>
    </rPh>
    <rPh sb="31" eb="33">
      <t>クンレン</t>
    </rPh>
    <rPh sb="33" eb="35">
      <t>ジカン</t>
    </rPh>
    <rPh sb="36" eb="37">
      <t>ラン</t>
    </rPh>
    <rPh sb="39" eb="41">
      <t>キギョウ</t>
    </rPh>
    <rPh sb="41" eb="43">
      <t>ジッシュウ</t>
    </rPh>
    <rPh sb="44" eb="45">
      <t>ノゾ</t>
    </rPh>
    <rPh sb="46" eb="49">
      <t>ジカンスウ</t>
    </rPh>
    <rPh sb="50" eb="52">
      <t>キサイ</t>
    </rPh>
    <phoneticPr fontId="12"/>
  </si>
  <si>
    <t>※教育訓練を主な業務としていない事業主団体、事業主等の方は事業内容等を記入してください。</t>
    <rPh sb="1" eb="3">
      <t>キョウイク</t>
    </rPh>
    <rPh sb="3" eb="5">
      <t>クンレン</t>
    </rPh>
    <rPh sb="6" eb="7">
      <t>オモ</t>
    </rPh>
    <rPh sb="8" eb="10">
      <t>ギョウム</t>
    </rPh>
    <rPh sb="16" eb="19">
      <t>ジギョウヌシ</t>
    </rPh>
    <rPh sb="19" eb="21">
      <t>ダンタイ</t>
    </rPh>
    <rPh sb="22" eb="25">
      <t>ジギョウヌシ</t>
    </rPh>
    <rPh sb="25" eb="26">
      <t>トウ</t>
    </rPh>
    <rPh sb="27" eb="28">
      <t>カタ</t>
    </rPh>
    <rPh sb="29" eb="31">
      <t>ジギョウ</t>
    </rPh>
    <rPh sb="31" eb="34">
      <t>ナイヨウトウ</t>
    </rPh>
    <rPh sb="35" eb="37">
      <t>キニュウ</t>
    </rPh>
    <phoneticPr fontId="12"/>
  </si>
  <si>
    <r>
      <t>事業</t>
    </r>
    <r>
      <rPr>
        <sz val="11"/>
        <rFont val="ＭＳ Ｐゴシック"/>
        <family val="3"/>
        <charset val="128"/>
      </rPr>
      <t>内容</t>
    </r>
    <rPh sb="0" eb="2">
      <t>ジギョウ</t>
    </rPh>
    <rPh sb="2" eb="4">
      <t>ナイヨウ</t>
    </rPh>
    <phoneticPr fontId="12"/>
  </si>
  <si>
    <t>業種名</t>
    <rPh sb="0" eb="2">
      <t>ギョウシュ</t>
    </rPh>
    <rPh sb="2" eb="3">
      <t>メイ</t>
    </rPh>
    <phoneticPr fontId="12"/>
  </si>
  <si>
    <t>【訓練実施運営体制】</t>
    <rPh sb="1" eb="3">
      <t>クンレン</t>
    </rPh>
    <rPh sb="3" eb="5">
      <t>ジッシ</t>
    </rPh>
    <rPh sb="5" eb="7">
      <t>ウンエイ</t>
    </rPh>
    <rPh sb="7" eb="9">
      <t>タイセイ</t>
    </rPh>
    <phoneticPr fontId="12"/>
  </si>
  <si>
    <t>事務室所在地</t>
    <rPh sb="0" eb="3">
      <t>ジムシツ</t>
    </rPh>
    <rPh sb="3" eb="6">
      <t>ショザイチ</t>
    </rPh>
    <phoneticPr fontId="12"/>
  </si>
  <si>
    <t>訓練実施施設との距離　徒歩</t>
    <rPh sb="0" eb="2">
      <t>クンレン</t>
    </rPh>
    <rPh sb="2" eb="4">
      <t>ジッシ</t>
    </rPh>
    <rPh sb="4" eb="6">
      <t>シセツ</t>
    </rPh>
    <rPh sb="8" eb="10">
      <t>キョリ</t>
    </rPh>
    <rPh sb="11" eb="13">
      <t>トホ</t>
    </rPh>
    <phoneticPr fontId="12"/>
  </si>
  <si>
    <t>分</t>
    <rPh sb="0" eb="1">
      <t>フン</t>
    </rPh>
    <phoneticPr fontId="12"/>
  </si>
  <si>
    <t>責任者</t>
    <rPh sb="0" eb="3">
      <t>セキニンシャ</t>
    </rPh>
    <phoneticPr fontId="12"/>
  </si>
  <si>
    <t>氏名(役職）</t>
    <rPh sb="0" eb="2">
      <t>シメイ</t>
    </rPh>
    <rPh sb="3" eb="5">
      <t>ヤクショク</t>
    </rPh>
    <phoneticPr fontId="12"/>
  </si>
  <si>
    <t>ＴＥＬ</t>
    <phoneticPr fontId="12"/>
  </si>
  <si>
    <t>ＦＡＸ</t>
    <phoneticPr fontId="12"/>
  </si>
  <si>
    <t>Ｅメールアドレス</t>
    <phoneticPr fontId="12"/>
  </si>
  <si>
    <t>勤務形態</t>
    <rPh sb="0" eb="2">
      <t>キンム</t>
    </rPh>
    <rPh sb="2" eb="4">
      <t>ケイタイ</t>
    </rPh>
    <phoneticPr fontId="12"/>
  </si>
  <si>
    <t>専任</t>
    <phoneticPr fontId="12"/>
  </si>
  <si>
    <t>雇用形態</t>
    <rPh sb="0" eb="2">
      <t>コヨウ</t>
    </rPh>
    <rPh sb="2" eb="4">
      <t>ケイタイ</t>
    </rPh>
    <phoneticPr fontId="12"/>
  </si>
  <si>
    <t>直接雇用</t>
    <rPh sb="0" eb="2">
      <t>チョクセツ</t>
    </rPh>
    <rPh sb="2" eb="4">
      <t>コヨウ</t>
    </rPh>
    <phoneticPr fontId="12"/>
  </si>
  <si>
    <t>事務担当者
（訓練受講者からの手続に関する問合せ等に常時対応する窓口）</t>
    <rPh sb="0" eb="2">
      <t>ジム</t>
    </rPh>
    <rPh sb="2" eb="5">
      <t>タントウシャ</t>
    </rPh>
    <phoneticPr fontId="12"/>
  </si>
  <si>
    <t>苦情を処理する者</t>
    <rPh sb="0" eb="2">
      <t>クジョウ</t>
    </rPh>
    <rPh sb="3" eb="5">
      <t>ショリ</t>
    </rPh>
    <rPh sb="7" eb="8">
      <t>シャ</t>
    </rPh>
    <phoneticPr fontId="12"/>
  </si>
  <si>
    <t>講師と兼務しない</t>
    <phoneticPr fontId="12"/>
  </si>
  <si>
    <t>※　ＴＥＬは固定電話の電話番号を記入してください。ただし、固定電話がない場合は携帯電話で差し支えありません。</t>
    <rPh sb="6" eb="8">
      <t>コテイ</t>
    </rPh>
    <rPh sb="8" eb="10">
      <t>デンワ</t>
    </rPh>
    <rPh sb="11" eb="13">
      <t>デンワ</t>
    </rPh>
    <rPh sb="13" eb="15">
      <t>バンゴウ</t>
    </rPh>
    <rPh sb="16" eb="18">
      <t>キニュウ</t>
    </rPh>
    <rPh sb="29" eb="31">
      <t>コテイ</t>
    </rPh>
    <rPh sb="31" eb="33">
      <t>デンワ</t>
    </rPh>
    <rPh sb="36" eb="38">
      <t>バアイ</t>
    </rPh>
    <rPh sb="39" eb="41">
      <t>ケイタイ</t>
    </rPh>
    <rPh sb="41" eb="43">
      <t>デンワ</t>
    </rPh>
    <rPh sb="44" eb="45">
      <t>サ</t>
    </rPh>
    <rPh sb="46" eb="47">
      <t>ツカ</t>
    </rPh>
    <phoneticPr fontId="12"/>
  </si>
  <si>
    <t>※　「Ｅメールアドレス」欄に記載いただいたアドレスに報告書等の様式の電子データを送信する場合がありますので、携帯電話やフリーメールのアドレスは記入しないでください。</t>
    <rPh sb="12" eb="13">
      <t>ラン</t>
    </rPh>
    <rPh sb="14" eb="16">
      <t>キサイ</t>
    </rPh>
    <rPh sb="26" eb="30">
      <t>ホウコクショトウ</t>
    </rPh>
    <rPh sb="31" eb="33">
      <t>ヨウシキ</t>
    </rPh>
    <rPh sb="34" eb="36">
      <t>デンシ</t>
    </rPh>
    <rPh sb="40" eb="42">
      <t>ソウシン</t>
    </rPh>
    <rPh sb="44" eb="46">
      <t>バアイ</t>
    </rPh>
    <rPh sb="54" eb="56">
      <t>ケイタイ</t>
    </rPh>
    <rPh sb="56" eb="58">
      <t>デンワ</t>
    </rPh>
    <rPh sb="71" eb="73">
      <t>キニュウ</t>
    </rPh>
    <phoneticPr fontId="12"/>
  </si>
  <si>
    <t>訓練実施機関名：</t>
    <rPh sb="0" eb="2">
      <t>クンレン</t>
    </rPh>
    <rPh sb="2" eb="4">
      <t>ジッシ</t>
    </rPh>
    <rPh sb="4" eb="6">
      <t>キカン</t>
    </rPh>
    <rPh sb="6" eb="7">
      <t>メイ</t>
    </rPh>
    <phoneticPr fontId="12"/>
  </si>
  <si>
    <t>訓練科名</t>
    <rPh sb="0" eb="2">
      <t>クンレン</t>
    </rPh>
    <rPh sb="2" eb="4">
      <t>カメイ</t>
    </rPh>
    <phoneticPr fontId="12"/>
  </si>
  <si>
    <t>募集期間（予定）</t>
    <rPh sb="0" eb="2">
      <t>ボシュウ</t>
    </rPh>
    <rPh sb="2" eb="4">
      <t>キカン</t>
    </rPh>
    <rPh sb="5" eb="7">
      <t>ヨテイ</t>
    </rPh>
    <phoneticPr fontId="12"/>
  </si>
  <si>
    <t>選考日（予定）</t>
    <rPh sb="0" eb="2">
      <t>センコウ</t>
    </rPh>
    <rPh sb="2" eb="3">
      <t>ヒ</t>
    </rPh>
    <rPh sb="4" eb="6">
      <t>ヨテイ</t>
    </rPh>
    <phoneticPr fontId="12"/>
  </si>
  <si>
    <t>選考方法</t>
    <rPh sb="0" eb="2">
      <t>センコウ</t>
    </rPh>
    <rPh sb="2" eb="4">
      <t>ホウホウ</t>
    </rPh>
    <phoneticPr fontId="12"/>
  </si>
  <si>
    <t>選考結果通知日</t>
    <rPh sb="0" eb="2">
      <t>センコウ</t>
    </rPh>
    <rPh sb="2" eb="4">
      <t>ケッカ</t>
    </rPh>
    <rPh sb="4" eb="6">
      <t>ツウチ</t>
    </rPh>
    <rPh sb="6" eb="7">
      <t>ビ</t>
    </rPh>
    <phoneticPr fontId="12"/>
  </si>
  <si>
    <t>訓練時間</t>
    <rPh sb="0" eb="2">
      <t>クンレン</t>
    </rPh>
    <rPh sb="2" eb="4">
      <t>ジカン</t>
    </rPh>
    <phoneticPr fontId="12"/>
  </si>
  <si>
    <t>時</t>
    <rPh sb="0" eb="1">
      <t>ジ</t>
    </rPh>
    <phoneticPr fontId="12"/>
  </si>
  <si>
    <t>訓練目標
（仕上がり像）</t>
    <rPh sb="0" eb="2">
      <t>クンレン</t>
    </rPh>
    <rPh sb="2" eb="4">
      <t>モクヒョウ</t>
    </rPh>
    <rPh sb="6" eb="8">
      <t>シア</t>
    </rPh>
    <rPh sb="10" eb="11">
      <t>ゾウ</t>
    </rPh>
    <phoneticPr fontId="12"/>
  </si>
  <si>
    <t>訓練修了後に取得
できる資格</t>
    <rPh sb="0" eb="2">
      <t>クンレン</t>
    </rPh>
    <rPh sb="2" eb="5">
      <t>シュウリョウゴ</t>
    </rPh>
    <rPh sb="6" eb="8">
      <t>シュトク</t>
    </rPh>
    <rPh sb="12" eb="14">
      <t>シカク</t>
    </rPh>
    <phoneticPr fontId="12"/>
  </si>
  <si>
    <t>任意受験</t>
    <rPh sb="0" eb="2">
      <t>ニンイ</t>
    </rPh>
    <rPh sb="2" eb="4">
      <t>ジュケン</t>
    </rPh>
    <phoneticPr fontId="12"/>
  </si>
  <si>
    <t>科目</t>
    <rPh sb="0" eb="2">
      <t>カモク</t>
    </rPh>
    <phoneticPr fontId="12"/>
  </si>
  <si>
    <t>科目の内容</t>
    <rPh sb="0" eb="2">
      <t>カモク</t>
    </rPh>
    <rPh sb="3" eb="5">
      <t>ナイヨウ</t>
    </rPh>
    <phoneticPr fontId="12"/>
  </si>
  <si>
    <t>実   技</t>
    <rPh sb="0" eb="1">
      <t>ジツ</t>
    </rPh>
    <rPh sb="4" eb="5">
      <t>ワザ</t>
    </rPh>
    <phoneticPr fontId="12"/>
  </si>
  <si>
    <t>企業実習</t>
    <rPh sb="0" eb="2">
      <t>キギョウ</t>
    </rPh>
    <rPh sb="2" eb="4">
      <t>ジッシュウ</t>
    </rPh>
    <phoneticPr fontId="12"/>
  </si>
  <si>
    <t>合計</t>
    <rPh sb="0" eb="2">
      <t>ゴウケイ</t>
    </rPh>
    <phoneticPr fontId="12"/>
  </si>
  <si>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12"/>
  </si>
  <si>
    <t>講師</t>
    <rPh sb="0" eb="2">
      <t>コウシ</t>
    </rPh>
    <phoneticPr fontId="12"/>
  </si>
  <si>
    <t>備考</t>
    <rPh sb="0" eb="2">
      <t>ビコウ</t>
    </rPh>
    <phoneticPr fontId="12"/>
  </si>
  <si>
    <t>実施期間</t>
    <rPh sb="0" eb="2">
      <t>ジッシ</t>
    </rPh>
    <rPh sb="2" eb="4">
      <t>キカン</t>
    </rPh>
    <phoneticPr fontId="12"/>
  </si>
  <si>
    <t>備　考</t>
    <rPh sb="0" eb="1">
      <t>ソナエ</t>
    </rPh>
    <rPh sb="2" eb="3">
      <t>コウ</t>
    </rPh>
    <phoneticPr fontId="12"/>
  </si>
  <si>
    <t>～</t>
    <phoneticPr fontId="12"/>
  </si>
  <si>
    <t>１回目</t>
    <rPh sb="1" eb="2">
      <t>カイ</t>
    </rPh>
    <rPh sb="2" eb="3">
      <t>メ</t>
    </rPh>
    <phoneticPr fontId="12"/>
  </si>
  <si>
    <t>２回目</t>
    <rPh sb="1" eb="2">
      <t>カイ</t>
    </rPh>
    <rPh sb="2" eb="3">
      <t>メ</t>
    </rPh>
    <phoneticPr fontId="12"/>
  </si>
  <si>
    <t>３回目</t>
    <rPh sb="1" eb="2">
      <t>カイ</t>
    </rPh>
    <rPh sb="2" eb="3">
      <t>メ</t>
    </rPh>
    <phoneticPr fontId="12"/>
  </si>
  <si>
    <t>４回目</t>
    <rPh sb="1" eb="2">
      <t>カイ</t>
    </rPh>
    <rPh sb="2" eb="3">
      <t>メ</t>
    </rPh>
    <phoneticPr fontId="12"/>
  </si>
  <si>
    <t>５回目</t>
    <rPh sb="1" eb="2">
      <t>カイ</t>
    </rPh>
    <rPh sb="2" eb="3">
      <t>メ</t>
    </rPh>
    <phoneticPr fontId="12"/>
  </si>
  <si>
    <t>１か月目</t>
    <rPh sb="2" eb="3">
      <t>ゲツ</t>
    </rPh>
    <rPh sb="3" eb="4">
      <t>メ</t>
    </rPh>
    <phoneticPr fontId="12"/>
  </si>
  <si>
    <t>２か月目</t>
    <rPh sb="2" eb="3">
      <t>ゲツ</t>
    </rPh>
    <rPh sb="3" eb="4">
      <t>メ</t>
    </rPh>
    <phoneticPr fontId="12"/>
  </si>
  <si>
    <t>３か月目</t>
    <rPh sb="2" eb="3">
      <t>ゲツ</t>
    </rPh>
    <rPh sb="3" eb="4">
      <t>メ</t>
    </rPh>
    <phoneticPr fontId="12"/>
  </si>
  <si>
    <t>４か月目</t>
    <rPh sb="2" eb="3">
      <t>ゲツ</t>
    </rPh>
    <rPh sb="3" eb="4">
      <t>メ</t>
    </rPh>
    <phoneticPr fontId="12"/>
  </si>
  <si>
    <t>５か月目</t>
    <rPh sb="2" eb="3">
      <t>ゲツ</t>
    </rPh>
    <rPh sb="3" eb="4">
      <t>メ</t>
    </rPh>
    <phoneticPr fontId="12"/>
  </si>
  <si>
    <t>６か月目</t>
    <rPh sb="2" eb="3">
      <t>ゲツ</t>
    </rPh>
    <rPh sb="3" eb="4">
      <t>メ</t>
    </rPh>
    <phoneticPr fontId="12"/>
  </si>
  <si>
    <t>月</t>
  </si>
  <si>
    <t>訓練科名：</t>
    <rPh sb="0" eb="3">
      <t>クンレンカ</t>
    </rPh>
    <rPh sb="3" eb="4">
      <t>メイ</t>
    </rPh>
    <phoneticPr fontId="12"/>
  </si>
  <si>
    <t>氏名</t>
    <rPh sb="0" eb="2">
      <t>シメイ</t>
    </rPh>
    <phoneticPr fontId="12"/>
  </si>
  <si>
    <t>担当科目</t>
    <rPh sb="0" eb="2">
      <t>タントウ</t>
    </rPh>
    <rPh sb="2" eb="4">
      <t>カモク</t>
    </rPh>
    <phoneticPr fontId="12"/>
  </si>
  <si>
    <t>類型</t>
    <rPh sb="0" eb="2">
      <t>ルイケイ</t>
    </rPh>
    <phoneticPr fontId="12"/>
  </si>
  <si>
    <t>講 師 の 経 歴 等 確 認 書</t>
    <rPh sb="0" eb="1">
      <t>コウ</t>
    </rPh>
    <rPh sb="2" eb="3">
      <t>シ</t>
    </rPh>
    <rPh sb="6" eb="7">
      <t>キョウ</t>
    </rPh>
    <rPh sb="8" eb="9">
      <t>レキ</t>
    </rPh>
    <rPh sb="10" eb="11">
      <t>トウ</t>
    </rPh>
    <rPh sb="12" eb="13">
      <t>アキラ</t>
    </rPh>
    <rPh sb="14" eb="15">
      <t>シノブ</t>
    </rPh>
    <rPh sb="16" eb="17">
      <t>ショ</t>
    </rPh>
    <phoneticPr fontId="12"/>
  </si>
  <si>
    <t>フ　リ　ガ　ナ</t>
    <phoneticPr fontId="12"/>
  </si>
  <si>
    <t xml:space="preserve"> 氏          名</t>
    <rPh sb="1" eb="13">
      <t>シメイ</t>
    </rPh>
    <phoneticPr fontId="12"/>
  </si>
  <si>
    <t>年　齢</t>
    <rPh sb="0" eb="1">
      <t>トシ</t>
    </rPh>
    <rPh sb="2" eb="3">
      <t>トシ</t>
    </rPh>
    <phoneticPr fontId="12"/>
  </si>
  <si>
    <t>歳</t>
    <rPh sb="0" eb="1">
      <t>サイ</t>
    </rPh>
    <phoneticPr fontId="12"/>
  </si>
  <si>
    <t>　２　担当する科目の訓練内容に関する実務経験・指導（等）業務の経験</t>
    <rPh sb="3" eb="5">
      <t>タントウ</t>
    </rPh>
    <rPh sb="7" eb="9">
      <t>カモク</t>
    </rPh>
    <rPh sb="10" eb="12">
      <t>クンレン</t>
    </rPh>
    <rPh sb="12" eb="14">
      <t>ナイヨウ</t>
    </rPh>
    <rPh sb="15" eb="16">
      <t>カン</t>
    </rPh>
    <rPh sb="18" eb="20">
      <t>ジツム</t>
    </rPh>
    <rPh sb="20" eb="22">
      <t>ケイケン</t>
    </rPh>
    <rPh sb="23" eb="25">
      <t>シドウ</t>
    </rPh>
    <rPh sb="26" eb="27">
      <t>トウ</t>
    </rPh>
    <rPh sb="28" eb="30">
      <t>ギョウム</t>
    </rPh>
    <rPh sb="31" eb="33">
      <t>ケイケン</t>
    </rPh>
    <phoneticPr fontId="12"/>
  </si>
  <si>
    <t>実務経験・指導（等）
業務の経験の内容</t>
    <rPh sb="0" eb="2">
      <t>ジツム</t>
    </rPh>
    <rPh sb="2" eb="4">
      <t>ケイケン</t>
    </rPh>
    <rPh sb="5" eb="7">
      <t>シドウ</t>
    </rPh>
    <rPh sb="8" eb="9">
      <t>ナド</t>
    </rPh>
    <rPh sb="11" eb="13">
      <t>ギョウム</t>
    </rPh>
    <rPh sb="14" eb="16">
      <t>ケイケン</t>
    </rPh>
    <rPh sb="17" eb="19">
      <t>ナイヨウ</t>
    </rPh>
    <phoneticPr fontId="12"/>
  </si>
  <si>
    <t>期　　　間</t>
    <rPh sb="0" eb="1">
      <t>キ</t>
    </rPh>
    <rPh sb="4" eb="5">
      <t>アイダ</t>
    </rPh>
    <phoneticPr fontId="12"/>
  </si>
  <si>
    <t>実務経験</t>
    <rPh sb="0" eb="2">
      <t>ジツム</t>
    </rPh>
    <rPh sb="2" eb="4">
      <t>ケイケン</t>
    </rPh>
    <phoneticPr fontId="12"/>
  </si>
  <si>
    <t>指導（等）業務の経験</t>
    <rPh sb="0" eb="2">
      <t>シドウ</t>
    </rPh>
    <rPh sb="3" eb="4">
      <t>トウ</t>
    </rPh>
    <rPh sb="5" eb="7">
      <t>ギョウム</t>
    </rPh>
    <rPh sb="8" eb="10">
      <t>ケイケン</t>
    </rPh>
    <phoneticPr fontId="12"/>
  </si>
  <si>
    <t>月</t>
    <rPh sb="0" eb="1">
      <t>ツキ</t>
    </rPh>
    <phoneticPr fontId="12"/>
  </si>
  <si>
    <t>　　して指導した経験の期間のみ計上してください。</t>
    <rPh sb="4" eb="6">
      <t>シドウ</t>
    </rPh>
    <rPh sb="8" eb="10">
      <t>ケイケン</t>
    </rPh>
    <phoneticPr fontId="12"/>
  </si>
  <si>
    <t>認定様式第８号</t>
    <phoneticPr fontId="12"/>
  </si>
  <si>
    <t>訓練科名：</t>
    <phoneticPr fontId="12"/>
  </si>
  <si>
    <t>１．受講者が購入する教科書代</t>
    <rPh sb="2" eb="5">
      <t>ジュコウシャ</t>
    </rPh>
    <rPh sb="6" eb="8">
      <t>コウニュウ</t>
    </rPh>
    <rPh sb="10" eb="13">
      <t>キョウカショ</t>
    </rPh>
    <rPh sb="13" eb="14">
      <t>ダイ</t>
    </rPh>
    <phoneticPr fontId="12"/>
  </si>
  <si>
    <t>教科書等</t>
    <rPh sb="0" eb="3">
      <t>キョウカショ</t>
    </rPh>
    <rPh sb="3" eb="4">
      <t>トウ</t>
    </rPh>
    <phoneticPr fontId="12"/>
  </si>
  <si>
    <t>出版社名等</t>
    <rPh sb="0" eb="3">
      <t>シュッパンシャ</t>
    </rPh>
    <rPh sb="3" eb="4">
      <t>メイ</t>
    </rPh>
    <rPh sb="4" eb="5">
      <t>トウ</t>
    </rPh>
    <phoneticPr fontId="12"/>
  </si>
  <si>
    <t>価格</t>
    <rPh sb="0" eb="2">
      <t>カカク</t>
    </rPh>
    <phoneticPr fontId="12"/>
  </si>
  <si>
    <t>使用科目</t>
    <rPh sb="0" eb="2">
      <t>シヨウ</t>
    </rPh>
    <rPh sb="2" eb="4">
      <t>カモク</t>
    </rPh>
    <phoneticPr fontId="12"/>
  </si>
  <si>
    <t>　　</t>
    <phoneticPr fontId="12"/>
  </si>
  <si>
    <t>合　　　計</t>
    <rPh sb="0" eb="5">
      <t>ゴウケイ</t>
    </rPh>
    <phoneticPr fontId="12"/>
  </si>
  <si>
    <t>２．受講者が負担するその他費用</t>
    <rPh sb="2" eb="5">
      <t>ジュコウシャ</t>
    </rPh>
    <rPh sb="6" eb="8">
      <t>フタン</t>
    </rPh>
    <rPh sb="12" eb="13">
      <t>タ</t>
    </rPh>
    <rPh sb="13" eb="15">
      <t>ヒヨウ</t>
    </rPh>
    <phoneticPr fontId="12"/>
  </si>
  <si>
    <t>内容</t>
    <rPh sb="0" eb="2">
      <t>ナイヨウ</t>
    </rPh>
    <phoneticPr fontId="12"/>
  </si>
  <si>
    <t>金額</t>
    <rPh sb="0" eb="2">
      <t>キンガク</t>
    </rPh>
    <phoneticPr fontId="12"/>
  </si>
  <si>
    <t>【受講者に配付するもの】</t>
    <rPh sb="1" eb="4">
      <t>ジュコウシャ</t>
    </rPh>
    <rPh sb="5" eb="7">
      <t>ハイフ</t>
    </rPh>
    <phoneticPr fontId="12"/>
  </si>
  <si>
    <t>出版社名（オリジナル）等</t>
    <rPh sb="0" eb="2">
      <t>シュッパン</t>
    </rPh>
    <rPh sb="2" eb="4">
      <t>シャメイ</t>
    </rPh>
    <rPh sb="11" eb="12">
      <t>トウ</t>
    </rPh>
    <phoneticPr fontId="12"/>
  </si>
  <si>
    <t>各種就職支援等の実施</t>
    <rPh sb="0" eb="2">
      <t>カクシュ</t>
    </rPh>
    <rPh sb="2" eb="4">
      <t>シュウショク</t>
    </rPh>
    <rPh sb="4" eb="6">
      <t>シエン</t>
    </rPh>
    <rPh sb="6" eb="7">
      <t>トウ</t>
    </rPh>
    <rPh sb="8" eb="10">
      <t>ジッシ</t>
    </rPh>
    <phoneticPr fontId="12"/>
  </si>
  <si>
    <t>１　実施機関による就職支援等の実施（実施できる場合は、□の該当箇所にチェックをしてください。）</t>
    <rPh sb="2" eb="4">
      <t>ジッシ</t>
    </rPh>
    <rPh sb="4" eb="6">
      <t>キカン</t>
    </rPh>
    <rPh sb="9" eb="11">
      <t>シュウショク</t>
    </rPh>
    <rPh sb="11" eb="13">
      <t>シエン</t>
    </rPh>
    <rPh sb="13" eb="14">
      <t>トウ</t>
    </rPh>
    <rPh sb="15" eb="17">
      <t>ジッシ</t>
    </rPh>
    <rPh sb="18" eb="20">
      <t>ジッシ</t>
    </rPh>
    <rPh sb="23" eb="25">
      <t>バアイ</t>
    </rPh>
    <rPh sb="29" eb="31">
      <t>ガイトウ</t>
    </rPh>
    <rPh sb="31" eb="33">
      <t>カショ</t>
    </rPh>
    <phoneticPr fontId="12"/>
  </si>
  <si>
    <t>必須項目</t>
    <rPh sb="0" eb="2">
      <t>ヒッス</t>
    </rPh>
    <rPh sb="2" eb="4">
      <t>コウモク</t>
    </rPh>
    <phoneticPr fontId="12"/>
  </si>
  <si>
    <t>①職業相談の実施</t>
    <rPh sb="1" eb="3">
      <t>ショクギョウ</t>
    </rPh>
    <phoneticPr fontId="12"/>
  </si>
  <si>
    <t>⑤求人者に面接するに当たっての指導</t>
    <rPh sb="1" eb="3">
      <t>キュウジン</t>
    </rPh>
    <rPh sb="3" eb="4">
      <t>シャ</t>
    </rPh>
    <rPh sb="10" eb="11">
      <t>ア</t>
    </rPh>
    <phoneticPr fontId="12"/>
  </si>
  <si>
    <t>⑥ジョブ・カードの作成支援</t>
    <rPh sb="11" eb="13">
      <t>シエン</t>
    </rPh>
    <phoneticPr fontId="12"/>
  </si>
  <si>
    <t>必須項目以外</t>
    <rPh sb="0" eb="2">
      <t>ヒッス</t>
    </rPh>
    <rPh sb="2" eb="4">
      <t>コウモク</t>
    </rPh>
    <rPh sb="4" eb="6">
      <t>イガイ</t>
    </rPh>
    <phoneticPr fontId="12"/>
  </si>
  <si>
    <t>２　１以外に実施を予定している支援項目を具体的に記入してください。</t>
    <rPh sb="3" eb="5">
      <t>イガイ</t>
    </rPh>
    <rPh sb="6" eb="8">
      <t>ジッシ</t>
    </rPh>
    <rPh sb="9" eb="11">
      <t>ヨテイ</t>
    </rPh>
    <rPh sb="15" eb="17">
      <t>シエン</t>
    </rPh>
    <rPh sb="17" eb="19">
      <t>コウモク</t>
    </rPh>
    <rPh sb="20" eb="23">
      <t>グタイテキ</t>
    </rPh>
    <rPh sb="24" eb="26">
      <t>キニュウ</t>
    </rPh>
    <phoneticPr fontId="12"/>
  </si>
  <si>
    <t>許可等取得の有無</t>
    <rPh sb="0" eb="2">
      <t>キョカ</t>
    </rPh>
    <rPh sb="2" eb="3">
      <t>ナド</t>
    </rPh>
    <rPh sb="3" eb="5">
      <t>シュトク</t>
    </rPh>
    <rPh sb="6" eb="8">
      <t>ウム</t>
    </rPh>
    <phoneticPr fontId="12"/>
  </si>
  <si>
    <t>有</t>
    <rPh sb="0" eb="1">
      <t>ア</t>
    </rPh>
    <phoneticPr fontId="12"/>
  </si>
  <si>
    <t>許可等取得年月日</t>
    <rPh sb="0" eb="2">
      <t>キョカ</t>
    </rPh>
    <rPh sb="2" eb="3">
      <t>ナド</t>
    </rPh>
    <rPh sb="3" eb="5">
      <t>シュトク</t>
    </rPh>
    <rPh sb="5" eb="8">
      <t>ネンガッピ</t>
    </rPh>
    <phoneticPr fontId="12"/>
  </si>
  <si>
    <t>許可等取得予定の有無</t>
    <rPh sb="0" eb="2">
      <t>キョカ</t>
    </rPh>
    <rPh sb="2" eb="3">
      <t>ナド</t>
    </rPh>
    <rPh sb="3" eb="5">
      <t>シュトク</t>
    </rPh>
    <rPh sb="5" eb="7">
      <t>ヨテイ</t>
    </rPh>
    <rPh sb="8" eb="10">
      <t>ウム</t>
    </rPh>
    <phoneticPr fontId="12"/>
  </si>
  <si>
    <t>許可等取得予定年月日</t>
    <rPh sb="0" eb="2">
      <t>キョカ</t>
    </rPh>
    <rPh sb="2" eb="3">
      <t>ナド</t>
    </rPh>
    <rPh sb="3" eb="5">
      <t>シュトク</t>
    </rPh>
    <rPh sb="5" eb="7">
      <t>ヨテイ</t>
    </rPh>
    <rPh sb="7" eb="10">
      <t>ネンガッピ</t>
    </rPh>
    <phoneticPr fontId="12"/>
  </si>
  <si>
    <t>職業紹介責任者の(役職）氏名</t>
    <rPh sb="0" eb="2">
      <t>ショクギョウ</t>
    </rPh>
    <rPh sb="2" eb="4">
      <t>ショウカイ</t>
    </rPh>
    <rPh sb="4" eb="7">
      <t>セキニンシャ</t>
    </rPh>
    <rPh sb="9" eb="11">
      <t>ヤクショク</t>
    </rPh>
    <rPh sb="12" eb="14">
      <t>シメイ</t>
    </rPh>
    <phoneticPr fontId="12"/>
  </si>
  <si>
    <t>（役職名）　</t>
    <rPh sb="1" eb="4">
      <t>ヤクショクメイ</t>
    </rPh>
    <phoneticPr fontId="12"/>
  </si>
  <si>
    <t>職業紹介事業の主な内容</t>
    <rPh sb="0" eb="2">
      <t>ショクギョウ</t>
    </rPh>
    <rPh sb="2" eb="4">
      <t>ショウカイ</t>
    </rPh>
    <rPh sb="4" eb="6">
      <t>ジギョウ</t>
    </rPh>
    <rPh sb="7" eb="8">
      <t>オモ</t>
    </rPh>
    <rPh sb="9" eb="11">
      <t>ナイヨウ</t>
    </rPh>
    <phoneticPr fontId="12"/>
  </si>
  <si>
    <t>企　業　実　習　先　一　覧</t>
    <rPh sb="0" eb="1">
      <t>キ</t>
    </rPh>
    <rPh sb="2" eb="3">
      <t>ギョウ</t>
    </rPh>
    <rPh sb="4" eb="5">
      <t>ジツ</t>
    </rPh>
    <rPh sb="6" eb="7">
      <t>シュウ</t>
    </rPh>
    <rPh sb="8" eb="9">
      <t>サキ</t>
    </rPh>
    <rPh sb="10" eb="11">
      <t>イッ</t>
    </rPh>
    <rPh sb="12" eb="13">
      <t>ラン</t>
    </rPh>
    <phoneticPr fontId="12"/>
  </si>
  <si>
    <t>企業実習先施設名</t>
    <rPh sb="0" eb="2">
      <t>キギョウ</t>
    </rPh>
    <rPh sb="2" eb="4">
      <t>ジッシュウ</t>
    </rPh>
    <rPh sb="4" eb="5">
      <t>サキ</t>
    </rPh>
    <rPh sb="5" eb="8">
      <t>シセツメイ</t>
    </rPh>
    <phoneticPr fontId="12"/>
  </si>
  <si>
    <t>事業内容（品目）</t>
    <rPh sb="0" eb="2">
      <t>ジギョウ</t>
    </rPh>
    <rPh sb="2" eb="4">
      <t>ナイヨウ</t>
    </rPh>
    <rPh sb="5" eb="7">
      <t>ヒンモク</t>
    </rPh>
    <phoneticPr fontId="12"/>
  </si>
  <si>
    <t>※「カリキュラム番号」欄には認定様式第12号の番号をご記入ください。</t>
    <rPh sb="8" eb="10">
      <t>バンゴウ</t>
    </rPh>
    <rPh sb="11" eb="12">
      <t>ラン</t>
    </rPh>
    <rPh sb="14" eb="16">
      <t>ニンテイ</t>
    </rPh>
    <rPh sb="16" eb="18">
      <t>ヨウシキ</t>
    </rPh>
    <rPh sb="18" eb="19">
      <t>ダイ</t>
    </rPh>
    <rPh sb="21" eb="22">
      <t>ゴウ</t>
    </rPh>
    <rPh sb="23" eb="25">
      <t>バンゴウ</t>
    </rPh>
    <phoneticPr fontId="12"/>
  </si>
  <si>
    <t>訓練内容</t>
    <rPh sb="0" eb="2">
      <t>クンレン</t>
    </rPh>
    <rPh sb="2" eb="4">
      <t>ナイヨウ</t>
    </rPh>
    <phoneticPr fontId="12"/>
  </si>
  <si>
    <t>カリキュラム番号</t>
    <rPh sb="6" eb="8">
      <t>バンゴウ</t>
    </rPh>
    <phoneticPr fontId="12"/>
  </si>
  <si>
    <t>訓練カリキュラム（企業実習用）</t>
    <rPh sb="0" eb="2">
      <t>クンレン</t>
    </rPh>
    <rPh sb="9" eb="11">
      <t>キギョウ</t>
    </rPh>
    <rPh sb="11" eb="13">
      <t>ジッシュウ</t>
    </rPh>
    <rPh sb="13" eb="14">
      <t>ヨウ</t>
    </rPh>
    <phoneticPr fontId="12"/>
  </si>
  <si>
    <t>カリキュラム番号：</t>
    <rPh sb="6" eb="8">
      <t>バンゴウ</t>
    </rPh>
    <phoneticPr fontId="12"/>
  </si>
  <si>
    <t>企業実習での
訓練目標</t>
    <rPh sb="0" eb="2">
      <t>キギョウ</t>
    </rPh>
    <rPh sb="2" eb="4">
      <t>ジッシュウ</t>
    </rPh>
    <rPh sb="7" eb="9">
      <t>クンレン</t>
    </rPh>
    <rPh sb="9" eb="11">
      <t>モクヒョウ</t>
    </rPh>
    <phoneticPr fontId="12"/>
  </si>
  <si>
    <t>訓 練 の 内 容</t>
    <rPh sb="0" eb="1">
      <t>クン</t>
    </rPh>
    <rPh sb="2" eb="3">
      <t>ネリ</t>
    </rPh>
    <rPh sb="6" eb="7">
      <t>ナイ</t>
    </rPh>
    <rPh sb="8" eb="9">
      <t>カタチ</t>
    </rPh>
    <phoneticPr fontId="12"/>
  </si>
  <si>
    <t>　訓練時間総合計</t>
    <rPh sb="1" eb="3">
      <t>クンレン</t>
    </rPh>
    <rPh sb="3" eb="5">
      <t>ジカン</t>
    </rPh>
    <rPh sb="5" eb="6">
      <t>ソウ</t>
    </rPh>
    <rPh sb="6" eb="8">
      <t>ゴウケイ</t>
    </rPh>
    <phoneticPr fontId="12"/>
  </si>
  <si>
    <t>過去1年間に実施した求職者支援訓練の就職状況</t>
    <rPh sb="0" eb="2">
      <t>カコ</t>
    </rPh>
    <rPh sb="3" eb="5">
      <t>ネンカン</t>
    </rPh>
    <rPh sb="6" eb="8">
      <t>ジッシ</t>
    </rPh>
    <rPh sb="10" eb="12">
      <t>キュウショク</t>
    </rPh>
    <rPh sb="12" eb="13">
      <t>シャ</t>
    </rPh>
    <rPh sb="13" eb="15">
      <t>シエン</t>
    </rPh>
    <rPh sb="15" eb="17">
      <t>クンレン</t>
    </rPh>
    <rPh sb="18" eb="20">
      <t>シュウショク</t>
    </rPh>
    <rPh sb="20" eb="22">
      <t>ジョウキョウ</t>
    </rPh>
    <phoneticPr fontId="12"/>
  </si>
  <si>
    <t>①訓練実施機関名</t>
    <rPh sb="1" eb="3">
      <t>クンレン</t>
    </rPh>
    <rPh sb="3" eb="5">
      <t>ジッシ</t>
    </rPh>
    <rPh sb="5" eb="7">
      <t>キカン</t>
    </rPh>
    <rPh sb="7" eb="8">
      <t>メイ</t>
    </rPh>
    <phoneticPr fontId="12"/>
  </si>
  <si>
    <t>②訓練科名</t>
    <rPh sb="1" eb="3">
      <t>クンレン</t>
    </rPh>
    <rPh sb="3" eb="5">
      <t>カメイ</t>
    </rPh>
    <phoneticPr fontId="12"/>
  </si>
  <si>
    <t>③
求職者支援訓練
認定番号</t>
    <rPh sb="2" eb="4">
      <t>キュウショク</t>
    </rPh>
    <rPh sb="4" eb="5">
      <t>シャ</t>
    </rPh>
    <rPh sb="5" eb="7">
      <t>シエン</t>
    </rPh>
    <rPh sb="7" eb="9">
      <t>クンレン</t>
    </rPh>
    <rPh sb="10" eb="12">
      <t>ニンテイ</t>
    </rPh>
    <rPh sb="12" eb="14">
      <t>バンゴウ</t>
    </rPh>
    <phoneticPr fontId="12"/>
  </si>
  <si>
    <t>⑤
訓練分野
※リストから
選択すること。</t>
    <rPh sb="2" eb="4">
      <t>クンレン</t>
    </rPh>
    <rPh sb="4" eb="6">
      <t>ブンヤ</t>
    </rPh>
    <rPh sb="15" eb="17">
      <t>センタク</t>
    </rPh>
    <phoneticPr fontId="51"/>
  </si>
  <si>
    <t>⑥
訓練科名</t>
    <rPh sb="2" eb="4">
      <t>クンレン</t>
    </rPh>
    <rPh sb="4" eb="5">
      <t>カ</t>
    </rPh>
    <rPh sb="5" eb="6">
      <t>メイ</t>
    </rPh>
    <phoneticPr fontId="51"/>
  </si>
  <si>
    <t>受講者</t>
    <rPh sb="0" eb="3">
      <t>ジュコウシャ</t>
    </rPh>
    <phoneticPr fontId="12"/>
  </si>
  <si>
    <t>中退者</t>
    <rPh sb="0" eb="3">
      <t>チュウタイシャ</t>
    </rPh>
    <phoneticPr fontId="12"/>
  </si>
  <si>
    <t xml:space="preserve">
⑩
うち
就職者</t>
    <rPh sb="6" eb="9">
      <t>シュウショクシャ</t>
    </rPh>
    <phoneticPr fontId="12"/>
  </si>
  <si>
    <t>修了者</t>
    <rPh sb="0" eb="3">
      <t>シュウリョウシャ</t>
    </rPh>
    <phoneticPr fontId="12"/>
  </si>
  <si>
    <t>(例)</t>
    <rPh sb="1" eb="2">
      <t>レイ</t>
    </rPh>
    <phoneticPr fontId="51"/>
  </si>
  <si>
    <t>介護福祉科</t>
    <rPh sb="0" eb="2">
      <t>カイゴ</t>
    </rPh>
    <rPh sb="2" eb="4">
      <t>フクシ</t>
    </rPh>
    <rPh sb="4" eb="5">
      <t>カ</t>
    </rPh>
    <phoneticPr fontId="12"/>
  </si>
  <si>
    <t>合計欄</t>
    <rPh sb="0" eb="2">
      <t>ゴウケイ</t>
    </rPh>
    <rPh sb="2" eb="3">
      <t>ラン</t>
    </rPh>
    <phoneticPr fontId="12"/>
  </si>
  <si>
    <t>①求職者支援訓練課程コード</t>
    <rPh sb="1" eb="3">
      <t>キュウショク</t>
    </rPh>
    <rPh sb="3" eb="4">
      <t>シャ</t>
    </rPh>
    <rPh sb="4" eb="6">
      <t>シエン</t>
    </rPh>
    <rPh sb="6" eb="8">
      <t>クンレン</t>
    </rPh>
    <rPh sb="8" eb="10">
      <t>カテイ</t>
    </rPh>
    <phoneticPr fontId="12"/>
  </si>
  <si>
    <t>実践コース</t>
    <rPh sb="0" eb="2">
      <t>ジッセン</t>
    </rPh>
    <phoneticPr fontId="12"/>
  </si>
  <si>
    <t>基礎コース</t>
    <rPh sb="0" eb="2">
      <t>キソ</t>
    </rPh>
    <phoneticPr fontId="12"/>
  </si>
  <si>
    <t>②基金訓練分野コード</t>
    <rPh sb="1" eb="3">
      <t>キキン</t>
    </rPh>
    <rPh sb="3" eb="5">
      <t>クンレン</t>
    </rPh>
    <rPh sb="5" eb="7">
      <t>ブンヤ</t>
    </rPh>
    <phoneticPr fontId="12"/>
  </si>
  <si>
    <t>08　旅行・観光分野</t>
    <rPh sb="3" eb="5">
      <t>リョコウ</t>
    </rPh>
    <phoneticPr fontId="12"/>
  </si>
  <si>
    <t>20　その他の分野（サービス分野・製造分野）</t>
    <rPh sb="14" eb="16">
      <t>ブンヤ</t>
    </rPh>
    <rPh sb="17" eb="19">
      <t>セイゾウ</t>
    </rPh>
    <rPh sb="19" eb="21">
      <t>ブンヤ</t>
    </rPh>
    <phoneticPr fontId="12"/>
  </si>
  <si>
    <t>訓練実施機関名:</t>
    <rPh sb="0" eb="2">
      <t>クンレン</t>
    </rPh>
    <rPh sb="2" eb="4">
      <t>ジッシ</t>
    </rPh>
    <rPh sb="4" eb="7">
      <t>キカンメイ</t>
    </rPh>
    <phoneticPr fontId="12"/>
  </si>
  <si>
    <t>訓練種別</t>
    <rPh sb="0" eb="2">
      <t>クンレン</t>
    </rPh>
    <rPh sb="2" eb="4">
      <t>シュベツ</t>
    </rPh>
    <phoneticPr fontId="12"/>
  </si>
  <si>
    <t>定員</t>
    <rPh sb="0" eb="2">
      <t>テイイン</t>
    </rPh>
    <phoneticPr fontId="12"/>
  </si>
  <si>
    <t>１　申請した訓練の内容や質</t>
    <rPh sb="2" eb="4">
      <t>シンセイ</t>
    </rPh>
    <rPh sb="6" eb="8">
      <t>クンレン</t>
    </rPh>
    <rPh sb="9" eb="11">
      <t>ナイヨウ</t>
    </rPh>
    <rPh sb="12" eb="13">
      <t>シツ</t>
    </rPh>
    <phoneticPr fontId="12"/>
  </si>
  <si>
    <t>（１）地域の求人ニーズ等を踏まえた訓練内容</t>
    <phoneticPr fontId="12"/>
  </si>
  <si>
    <t>（２）企業実習</t>
    <phoneticPr fontId="12"/>
  </si>
  <si>
    <t>①実施の有無</t>
    <rPh sb="1" eb="3">
      <t>ジッシ</t>
    </rPh>
    <rPh sb="4" eb="6">
      <t>ウム</t>
    </rPh>
    <phoneticPr fontId="12"/>
  </si>
  <si>
    <t>有り</t>
    <rPh sb="0" eb="1">
      <t>ア</t>
    </rPh>
    <phoneticPr fontId="12"/>
  </si>
  <si>
    <t>無し</t>
    <rPh sb="0" eb="1">
      <t>ナ</t>
    </rPh>
    <phoneticPr fontId="12"/>
  </si>
  <si>
    <t>　※有りの場合は以下をご記入ください。</t>
    <rPh sb="2" eb="3">
      <t>ア</t>
    </rPh>
    <rPh sb="5" eb="7">
      <t>バアイ</t>
    </rPh>
    <rPh sb="8" eb="10">
      <t>イカ</t>
    </rPh>
    <rPh sb="12" eb="14">
      <t>キニュウ</t>
    </rPh>
    <phoneticPr fontId="12"/>
  </si>
  <si>
    <t>②企業実習の時間数</t>
    <rPh sb="1" eb="3">
      <t>キギョウ</t>
    </rPh>
    <rPh sb="3" eb="5">
      <t>ジッシュウ</t>
    </rPh>
    <rPh sb="6" eb="9">
      <t>ジカンスウ</t>
    </rPh>
    <phoneticPr fontId="12"/>
  </si>
  <si>
    <t>時間</t>
    <rPh sb="0" eb="2">
      <t>ジカン</t>
    </rPh>
    <phoneticPr fontId="12"/>
  </si>
  <si>
    <t>③訓練時間総合計</t>
    <rPh sb="1" eb="3">
      <t>クンレン</t>
    </rPh>
    <rPh sb="3" eb="5">
      <t>ジカン</t>
    </rPh>
    <rPh sb="5" eb="8">
      <t>ソウゴウケイ</t>
    </rPh>
    <phoneticPr fontId="12"/>
  </si>
  <si>
    <t>④企業実習割合（②/③）</t>
    <rPh sb="1" eb="3">
      <t>キギョウ</t>
    </rPh>
    <rPh sb="3" eb="5">
      <t>ジッシュウ</t>
    </rPh>
    <rPh sb="5" eb="6">
      <t>ワ</t>
    </rPh>
    <rPh sb="6" eb="7">
      <t>ア</t>
    </rPh>
    <phoneticPr fontId="12"/>
  </si>
  <si>
    <t>％</t>
    <phoneticPr fontId="12"/>
  </si>
  <si>
    <t>２　質の向上に取り組んでいる等の運営体制</t>
    <phoneticPr fontId="12"/>
  </si>
  <si>
    <t>（１）就職支援責任者が、以下に該当する場合はチェックを入れてください。</t>
    <rPh sb="3" eb="5">
      <t>シュウショク</t>
    </rPh>
    <rPh sb="5" eb="7">
      <t>シエン</t>
    </rPh>
    <rPh sb="7" eb="9">
      <t>セキニン</t>
    </rPh>
    <rPh sb="9" eb="10">
      <t>シャ</t>
    </rPh>
    <phoneticPr fontId="12"/>
  </si>
  <si>
    <t>②企業実習時間数</t>
    <rPh sb="1" eb="3">
      <t>キギョウ</t>
    </rPh>
    <rPh sb="3" eb="5">
      <t>ジッシュウ</t>
    </rPh>
    <rPh sb="5" eb="8">
      <t>ジカンスウ</t>
    </rPh>
    <phoneticPr fontId="12"/>
  </si>
  <si>
    <t>訓練科名</t>
    <rPh sb="0" eb="3">
      <t>クンレンカ</t>
    </rPh>
    <rPh sb="3" eb="4">
      <t>メイ</t>
    </rPh>
    <phoneticPr fontId="12"/>
  </si>
  <si>
    <t>委託元</t>
    <rPh sb="0" eb="2">
      <t>イタク</t>
    </rPh>
    <rPh sb="2" eb="3">
      <t>モト</t>
    </rPh>
    <phoneticPr fontId="12"/>
  </si>
  <si>
    <t>契約日</t>
    <rPh sb="0" eb="3">
      <t>ケイヤクビ</t>
    </rPh>
    <phoneticPr fontId="12"/>
  </si>
  <si>
    <t>①</t>
    <phoneticPr fontId="12"/>
  </si>
  <si>
    <t>②</t>
    <phoneticPr fontId="12"/>
  </si>
  <si>
    <t>④</t>
    <phoneticPr fontId="12"/>
  </si>
  <si>
    <t>⑤</t>
    <phoneticPr fontId="12"/>
  </si>
  <si>
    <t>※　併せて契約書の写しを添付してください。</t>
    <rPh sb="2" eb="3">
      <t>アワ</t>
    </rPh>
    <rPh sb="5" eb="8">
      <t>ケイヤクショ</t>
    </rPh>
    <rPh sb="9" eb="10">
      <t>ウツ</t>
    </rPh>
    <rPh sb="12" eb="14">
      <t>テンプ</t>
    </rPh>
    <phoneticPr fontId="12"/>
  </si>
  <si>
    <t>※　適宜行を挿入してください。</t>
    <rPh sb="2" eb="4">
      <t>テキギ</t>
    </rPh>
    <rPh sb="4" eb="5">
      <t>ギョウ</t>
    </rPh>
    <rPh sb="6" eb="8">
      <t>ソウニュウ</t>
    </rPh>
    <phoneticPr fontId="12"/>
  </si>
  <si>
    <t>求職者支援法に基づく認定職業訓練に係る改善計画書</t>
    <rPh sb="0" eb="3">
      <t>キュウショクシャ</t>
    </rPh>
    <rPh sb="3" eb="5">
      <t>シエン</t>
    </rPh>
    <rPh sb="5" eb="6">
      <t>ホウ</t>
    </rPh>
    <rPh sb="7" eb="8">
      <t>モト</t>
    </rPh>
    <rPh sb="10" eb="12">
      <t>ニンテイ</t>
    </rPh>
    <phoneticPr fontId="12"/>
  </si>
  <si>
    <t>申請する訓練科名</t>
    <rPh sb="0" eb="2">
      <t>シンセイ</t>
    </rPh>
    <rPh sb="4" eb="7">
      <t>クンレンカ</t>
    </rPh>
    <rPh sb="7" eb="8">
      <t>メイ</t>
    </rPh>
    <phoneticPr fontId="12"/>
  </si>
  <si>
    <t>～</t>
    <phoneticPr fontId="12"/>
  </si>
  <si>
    <t>訓練分野　</t>
  </si>
  <si>
    <t>訓練科名</t>
  </si>
  <si>
    <t>訓練期間　</t>
  </si>
  <si>
    <t>訓練実施施設名　</t>
  </si>
  <si>
    <t>訓練実施施設所在地　</t>
  </si>
  <si>
    <t xml:space="preserve"> 改善するための取組</t>
    <rPh sb="1" eb="3">
      <t>カイゼン</t>
    </rPh>
    <rPh sb="8" eb="10">
      <t>トリクミ</t>
    </rPh>
    <phoneticPr fontId="12"/>
  </si>
  <si>
    <t>3の訓練科について就職率が低調となった要因</t>
    <rPh sb="2" eb="4">
      <t>クンレン</t>
    </rPh>
    <rPh sb="4" eb="5">
      <t>カ</t>
    </rPh>
    <rPh sb="9" eb="12">
      <t>シュウショクリツ</t>
    </rPh>
    <rPh sb="13" eb="15">
      <t>テイチョウ</t>
    </rPh>
    <rPh sb="19" eb="21">
      <t>ヨウイン</t>
    </rPh>
    <phoneticPr fontId="12"/>
  </si>
  <si>
    <t>(1)を踏まえた就職率の改善に向けた取組</t>
    <rPh sb="4" eb="5">
      <t>フ</t>
    </rPh>
    <rPh sb="8" eb="11">
      <t>シュウショクリツ</t>
    </rPh>
    <rPh sb="12" eb="14">
      <t>カイゼン</t>
    </rPh>
    <rPh sb="15" eb="16">
      <t>ム</t>
    </rPh>
    <rPh sb="18" eb="19">
      <t>ト</t>
    </rPh>
    <rPh sb="19" eb="20">
      <t>ク</t>
    </rPh>
    <phoneticPr fontId="12"/>
  </si>
  <si>
    <t>求職者支援訓練の認定申請に係る提出済み書類一覧</t>
    <rPh sb="0" eb="3">
      <t>キュウショクシャ</t>
    </rPh>
    <rPh sb="3" eb="5">
      <t>シエン</t>
    </rPh>
    <rPh sb="5" eb="7">
      <t>クンレン</t>
    </rPh>
    <rPh sb="8" eb="10">
      <t>ニンテイ</t>
    </rPh>
    <rPh sb="10" eb="12">
      <t>シンセイ</t>
    </rPh>
    <rPh sb="13" eb="14">
      <t>カカワ</t>
    </rPh>
    <rPh sb="15" eb="17">
      <t>テイシュツ</t>
    </rPh>
    <rPh sb="17" eb="18">
      <t>ズ</t>
    </rPh>
    <rPh sb="19" eb="21">
      <t>ショルイ</t>
    </rPh>
    <rPh sb="21" eb="23">
      <t>イチラン</t>
    </rPh>
    <phoneticPr fontId="12"/>
  </si>
  <si>
    <t>訓練実施機関番号：</t>
    <rPh sb="0" eb="2">
      <t>クンレン</t>
    </rPh>
    <rPh sb="2" eb="4">
      <t>ジッシ</t>
    </rPh>
    <rPh sb="4" eb="6">
      <t>キカン</t>
    </rPh>
    <rPh sb="6" eb="8">
      <t>バンゴウ</t>
    </rPh>
    <phoneticPr fontId="12"/>
  </si>
  <si>
    <t>訓練科名：</t>
    <rPh sb="0" eb="2">
      <t>クンレン</t>
    </rPh>
    <rPh sb="2" eb="4">
      <t>カメイ</t>
    </rPh>
    <phoneticPr fontId="12"/>
  </si>
  <si>
    <t>開講訓練科で提出</t>
    <rPh sb="0" eb="2">
      <t>カイコウ</t>
    </rPh>
    <rPh sb="2" eb="5">
      <t>クンレンカ</t>
    </rPh>
    <rPh sb="6" eb="8">
      <t>テイシュツ</t>
    </rPh>
    <phoneticPr fontId="12"/>
  </si>
  <si>
    <t>受理番号</t>
    <rPh sb="0" eb="2">
      <t>ジュリ</t>
    </rPh>
    <rPh sb="2" eb="4">
      <t>バンゴウ</t>
    </rPh>
    <phoneticPr fontId="12"/>
  </si>
  <si>
    <t>（１）訓練実施施設</t>
    <rPh sb="3" eb="5">
      <t>クンレン</t>
    </rPh>
    <rPh sb="5" eb="7">
      <t>ジッシ</t>
    </rPh>
    <rPh sb="7" eb="9">
      <t>シセツ</t>
    </rPh>
    <phoneticPr fontId="12"/>
  </si>
  <si>
    <t>訓練実施施設所在地</t>
    <rPh sb="0" eb="2">
      <t>クンレン</t>
    </rPh>
    <rPh sb="2" eb="4">
      <t>ジッシ</t>
    </rPh>
    <rPh sb="4" eb="6">
      <t>シセツ</t>
    </rPh>
    <rPh sb="6" eb="9">
      <t>ショザイチ</t>
    </rPh>
    <phoneticPr fontId="12"/>
  </si>
  <si>
    <t>提出済みの書類</t>
    <rPh sb="0" eb="2">
      <t>テイシュツ</t>
    </rPh>
    <rPh sb="2" eb="3">
      <t>ズ</t>
    </rPh>
    <rPh sb="5" eb="7">
      <t>ショルイ</t>
    </rPh>
    <phoneticPr fontId="12"/>
  </si>
  <si>
    <t>変更届出書等
提出あり</t>
    <rPh sb="0" eb="2">
      <t>ヘンコウ</t>
    </rPh>
    <rPh sb="2" eb="3">
      <t>トド</t>
    </rPh>
    <rPh sb="3" eb="5">
      <t>デショ</t>
    </rPh>
    <rPh sb="5" eb="6">
      <t>トウ</t>
    </rPh>
    <rPh sb="7" eb="9">
      <t>テイシュツ</t>
    </rPh>
    <phoneticPr fontId="12"/>
  </si>
  <si>
    <t>訓練実施場所を賃借により確保する場合の必要書類
（賃貸借契約書（写）、契約を更新していることが分かる覚書等）</t>
    <rPh sb="19" eb="21">
      <t>ヒツヨウ</t>
    </rPh>
    <rPh sb="21" eb="23">
      <t>ショルイ</t>
    </rPh>
    <rPh sb="25" eb="28">
      <t>チンタイシャク</t>
    </rPh>
    <rPh sb="28" eb="31">
      <t>ケイヤクショ</t>
    </rPh>
    <rPh sb="32" eb="33">
      <t>ウツ</t>
    </rPh>
    <rPh sb="35" eb="37">
      <t>ケイヤク</t>
    </rPh>
    <rPh sb="38" eb="40">
      <t>コウシン</t>
    </rPh>
    <rPh sb="47" eb="48">
      <t>ワ</t>
    </rPh>
    <rPh sb="50" eb="52">
      <t>オボエガキ</t>
    </rPh>
    <rPh sb="52" eb="53">
      <t>ナド</t>
    </rPh>
    <phoneticPr fontId="12"/>
  </si>
  <si>
    <t>賃貸借契約期間（更新している場合は更新した賃貸借期間）</t>
    <rPh sb="8" eb="10">
      <t>コウシン</t>
    </rPh>
    <rPh sb="14" eb="16">
      <t>バアイ</t>
    </rPh>
    <rPh sb="17" eb="19">
      <t>コウシン</t>
    </rPh>
    <rPh sb="21" eb="24">
      <t>チンタイシャク</t>
    </rPh>
    <rPh sb="24" eb="26">
      <t>キカン</t>
    </rPh>
    <phoneticPr fontId="12"/>
  </si>
  <si>
    <t>特に賃貸借契約を締結せずに、法人の代表取締役が個人として所有している建物を使用する場合など、建物の所有者と申請者が異なる場合の必要書類（訓練期間中に申請者が占有して使用できることが分かる書類）</t>
    <rPh sb="63" eb="65">
      <t>ヒツヨウ</t>
    </rPh>
    <rPh sb="65" eb="67">
      <t>ショルイ</t>
    </rPh>
    <phoneticPr fontId="12"/>
  </si>
  <si>
    <t>（２）事務室</t>
    <rPh sb="3" eb="6">
      <t>ジムシツ</t>
    </rPh>
    <phoneticPr fontId="12"/>
  </si>
  <si>
    <t>（１）の内容で確認できる
　　※　以下（２）について記載不要</t>
    <rPh sb="4" eb="6">
      <t>ナイヨウ</t>
    </rPh>
    <rPh sb="7" eb="9">
      <t>カクニン</t>
    </rPh>
    <rPh sb="17" eb="19">
      <t>イカ</t>
    </rPh>
    <rPh sb="26" eb="28">
      <t>キサイ</t>
    </rPh>
    <rPh sb="28" eb="30">
      <t>フヨウ</t>
    </rPh>
    <phoneticPr fontId="12"/>
  </si>
  <si>
    <t>（１）の内容では確認できない</t>
    <rPh sb="4" eb="6">
      <t>ナイヨウ</t>
    </rPh>
    <rPh sb="8" eb="10">
      <t>カクニン</t>
    </rPh>
    <phoneticPr fontId="12"/>
  </si>
  <si>
    <t>自ら所有する事務室を使用する場合の必要書類
（不動産登記簿謄本（写）等）</t>
    <rPh sb="6" eb="9">
      <t>ジムシツ</t>
    </rPh>
    <phoneticPr fontId="12"/>
  </si>
  <si>
    <t>事務室を賃借により確保する場合の必要書類
（賃貸借契約書（写）、契約を更新していることが分かる覚書等）</t>
    <rPh sb="0" eb="3">
      <t>ジムシツ</t>
    </rPh>
    <rPh sb="16" eb="18">
      <t>ヒツヨウ</t>
    </rPh>
    <rPh sb="18" eb="20">
      <t>ショルイ</t>
    </rPh>
    <rPh sb="22" eb="25">
      <t>チンタイシャク</t>
    </rPh>
    <rPh sb="25" eb="28">
      <t>ケイヤクショ</t>
    </rPh>
    <rPh sb="29" eb="30">
      <t>ウツ</t>
    </rPh>
    <rPh sb="32" eb="34">
      <t>ケイヤク</t>
    </rPh>
    <rPh sb="35" eb="37">
      <t>コウシン</t>
    </rPh>
    <rPh sb="44" eb="45">
      <t>ワ</t>
    </rPh>
    <rPh sb="47" eb="49">
      <t>オボエガキ</t>
    </rPh>
    <rPh sb="49" eb="50">
      <t>ナド</t>
    </rPh>
    <phoneticPr fontId="12"/>
  </si>
  <si>
    <t>法人の代表取締役が個人として所有している建物を使用する場合など、建物の所有者と申請者が異なる場合の必要書類（訓練期間中に申請者が占有して使用できることが分かる書類）</t>
    <rPh sb="49" eb="51">
      <t>ヒツヨウ</t>
    </rPh>
    <rPh sb="51" eb="53">
      <t>ショルイ</t>
    </rPh>
    <phoneticPr fontId="12"/>
  </si>
  <si>
    <t>保険会社</t>
    <rPh sb="0" eb="2">
      <t>ホケン</t>
    </rPh>
    <rPh sb="2" eb="4">
      <t>ガイシャ</t>
    </rPh>
    <phoneticPr fontId="12"/>
  </si>
  <si>
    <t>商品名</t>
    <rPh sb="0" eb="3">
      <t>ショウヒンメイ</t>
    </rPh>
    <phoneticPr fontId="12"/>
  </si>
  <si>
    <t>加入期間</t>
    <rPh sb="0" eb="2">
      <t>カニュウ</t>
    </rPh>
    <rPh sb="2" eb="4">
      <t>キカン</t>
    </rPh>
    <phoneticPr fontId="12"/>
  </si>
  <si>
    <t>法人登記簿謄本（写）（法人の場合）
個人事業の開廃業届出書（写）（個人の場合）</t>
    <rPh sb="0" eb="2">
      <t>ホウジン</t>
    </rPh>
    <rPh sb="2" eb="5">
      <t>トウキボ</t>
    </rPh>
    <rPh sb="5" eb="7">
      <t>トウホン</t>
    </rPh>
    <rPh sb="8" eb="9">
      <t>ウツ</t>
    </rPh>
    <rPh sb="11" eb="13">
      <t>ホウジン</t>
    </rPh>
    <rPh sb="14" eb="16">
      <t>バアイ</t>
    </rPh>
    <rPh sb="18" eb="20">
      <t>コジン</t>
    </rPh>
    <rPh sb="20" eb="22">
      <t>ジギョウ</t>
    </rPh>
    <rPh sb="23" eb="24">
      <t>ヒラキ</t>
    </rPh>
    <rPh sb="24" eb="26">
      <t>ハイギョウ</t>
    </rPh>
    <rPh sb="26" eb="29">
      <t>トドケデショ</t>
    </rPh>
    <rPh sb="30" eb="31">
      <t>シャ</t>
    </rPh>
    <rPh sb="33" eb="35">
      <t>コジン</t>
    </rPh>
    <rPh sb="36" eb="38">
      <t>バアイ</t>
    </rPh>
    <phoneticPr fontId="12"/>
  </si>
  <si>
    <t>代表者氏名・役員一覧</t>
    <rPh sb="0" eb="3">
      <t>ダイヒョウシャ</t>
    </rPh>
    <rPh sb="3" eb="5">
      <t>シメイ</t>
    </rPh>
    <rPh sb="6" eb="8">
      <t>ヤクイン</t>
    </rPh>
    <rPh sb="8" eb="10">
      <t>イチラン</t>
    </rPh>
    <phoneticPr fontId="12"/>
  </si>
  <si>
    <t>事業所の名称</t>
    <rPh sb="0" eb="3">
      <t>ジギョウショ</t>
    </rPh>
    <rPh sb="4" eb="6">
      <t>メイショウ</t>
    </rPh>
    <phoneticPr fontId="12"/>
  </si>
  <si>
    <t>雇用保険適用事業所番号
（4ケタ-6ケタ-1ケタ）</t>
    <rPh sb="0" eb="2">
      <t>コヨウ</t>
    </rPh>
    <rPh sb="2" eb="4">
      <t>ホケン</t>
    </rPh>
    <rPh sb="4" eb="6">
      <t>テキヨウ</t>
    </rPh>
    <rPh sb="6" eb="9">
      <t>ジギョウショ</t>
    </rPh>
    <rPh sb="9" eb="11">
      <t>バンゴウ</t>
    </rPh>
    <phoneticPr fontId="12"/>
  </si>
  <si>
    <t>雇用保険適用事業所設置届（写）
事業主事業所各種変更届の事業主控（写）</t>
    <rPh sb="13" eb="14">
      <t>ウツ</t>
    </rPh>
    <rPh sb="33" eb="34">
      <t>ウツ</t>
    </rPh>
    <phoneticPr fontId="12"/>
  </si>
  <si>
    <t>※　当該一覧を提出することで、今回認定申請を行う訓練科と同一年度に開講する訓練科の認定申請ですでに提出した内容については省略することができます。</t>
    <rPh sb="15" eb="17">
      <t>コンカイ</t>
    </rPh>
    <rPh sb="17" eb="19">
      <t>ニンテイ</t>
    </rPh>
    <rPh sb="19" eb="21">
      <t>シンセイ</t>
    </rPh>
    <rPh sb="22" eb="23">
      <t>オコナ</t>
    </rPh>
    <rPh sb="24" eb="27">
      <t>クンレンカ</t>
    </rPh>
    <rPh sb="28" eb="30">
      <t>ドウイツ</t>
    </rPh>
    <rPh sb="30" eb="32">
      <t>ネンド</t>
    </rPh>
    <rPh sb="33" eb="35">
      <t>カイコウ</t>
    </rPh>
    <rPh sb="37" eb="40">
      <t>クンレンカ</t>
    </rPh>
    <rPh sb="41" eb="43">
      <t>ニンテイ</t>
    </rPh>
    <rPh sb="43" eb="45">
      <t>シンセイ</t>
    </rPh>
    <phoneticPr fontId="12"/>
  </si>
  <si>
    <t>※　当該一覧の記入に誤りがあった場合には、認定申請書を受理した後、改めて書類の提出を求めることがあります。</t>
    <rPh sb="2" eb="4">
      <t>トウガイ</t>
    </rPh>
    <rPh sb="4" eb="6">
      <t>イチラン</t>
    </rPh>
    <rPh sb="7" eb="9">
      <t>キニュウ</t>
    </rPh>
    <rPh sb="10" eb="11">
      <t>アヤマ</t>
    </rPh>
    <rPh sb="16" eb="18">
      <t>バアイ</t>
    </rPh>
    <rPh sb="21" eb="23">
      <t>ニンテイ</t>
    </rPh>
    <rPh sb="23" eb="25">
      <t>シンセイ</t>
    </rPh>
    <rPh sb="25" eb="26">
      <t>ショ</t>
    </rPh>
    <rPh sb="27" eb="29">
      <t>ジュリ</t>
    </rPh>
    <rPh sb="31" eb="32">
      <t>ゴ</t>
    </rPh>
    <rPh sb="33" eb="34">
      <t>アラタ</t>
    </rPh>
    <rPh sb="36" eb="38">
      <t>ショルイ</t>
    </rPh>
    <rPh sb="39" eb="41">
      <t>テイシュツ</t>
    </rPh>
    <rPh sb="42" eb="43">
      <t>モト</t>
    </rPh>
    <phoneticPr fontId="12"/>
  </si>
  <si>
    <t>②新規の訓練分野への進出</t>
    <rPh sb="1" eb="3">
      <t>シンキ</t>
    </rPh>
    <rPh sb="4" eb="6">
      <t>クンレン</t>
    </rPh>
    <phoneticPr fontId="12"/>
  </si>
  <si>
    <t>（２）企業実習</t>
    <phoneticPr fontId="12"/>
  </si>
  <si>
    <t>訓練実施機関番号</t>
  </si>
  <si>
    <t>分類</t>
  </si>
  <si>
    <t>分野</t>
  </si>
  <si>
    <t>訓練期間月数</t>
  </si>
  <si>
    <t>訓練日数</t>
  </si>
  <si>
    <t>訓練総時間数</t>
  </si>
  <si>
    <t>訓練目標</t>
  </si>
  <si>
    <t>自己負担の額（教科書代）</t>
  </si>
  <si>
    <t>自己負担の額（その他）</t>
  </si>
  <si>
    <t>　　申請を行おうとする都道府県において、過去１年間に終了する委託訓練を受託した実績を有する場合は、
　以下の項目をご記入ください。</t>
    <rPh sb="2" eb="4">
      <t>シンセイ</t>
    </rPh>
    <rPh sb="5" eb="6">
      <t>オコナ</t>
    </rPh>
    <rPh sb="11" eb="15">
      <t>トドウフケン</t>
    </rPh>
    <rPh sb="20" eb="22">
      <t>カコ</t>
    </rPh>
    <rPh sb="23" eb="25">
      <t>ネンカン</t>
    </rPh>
    <rPh sb="26" eb="28">
      <t>シュウリョウ</t>
    </rPh>
    <rPh sb="30" eb="32">
      <t>イタク</t>
    </rPh>
    <rPh sb="32" eb="34">
      <t>クンレン</t>
    </rPh>
    <rPh sb="35" eb="37">
      <t>ジュタク</t>
    </rPh>
    <rPh sb="39" eb="41">
      <t>ジッセキ</t>
    </rPh>
    <rPh sb="42" eb="43">
      <t>ユウ</t>
    </rPh>
    <rPh sb="45" eb="47">
      <t>バアイ</t>
    </rPh>
    <rPh sb="51" eb="53">
      <t>イカ</t>
    </rPh>
    <rPh sb="54" eb="56">
      <t>コウモク</t>
    </rPh>
    <rPh sb="58" eb="59">
      <t>キ</t>
    </rPh>
    <rPh sb="59" eb="60">
      <t>イレル</t>
    </rPh>
    <phoneticPr fontId="12"/>
  </si>
  <si>
    <t>　申請を行おうとする都道府県において、他の訓練分野で実績枠での申請を行うことができる就職実績を有している場合で、就職実績を有していない訓練分野で申請する場合は、直近の就職実績を有する訓練科について以下の項目をご記入ください（加点されるのは①で求人ニーズ等があると判断された場合となること。）。</t>
    <rPh sb="80" eb="82">
      <t>チョッキン</t>
    </rPh>
    <rPh sb="83" eb="85">
      <t>シュウショク</t>
    </rPh>
    <rPh sb="85" eb="87">
      <t>ジッセキ</t>
    </rPh>
    <rPh sb="88" eb="89">
      <t>ユウ</t>
    </rPh>
    <rPh sb="91" eb="94">
      <t>クンレンカ</t>
    </rPh>
    <rPh sb="112" eb="114">
      <t>カテン</t>
    </rPh>
    <rPh sb="121" eb="123">
      <t>キュウジン</t>
    </rPh>
    <rPh sb="126" eb="127">
      <t>トウ</t>
    </rPh>
    <rPh sb="131" eb="133">
      <t>ハンダン</t>
    </rPh>
    <rPh sb="136" eb="138">
      <t>バアイ</t>
    </rPh>
    <phoneticPr fontId="12"/>
  </si>
  <si>
    <r>
      <t>申請する訓練科と同一の分野で過去に就職率が</t>
    </r>
    <r>
      <rPr>
        <b/>
        <u/>
        <sz val="12"/>
        <rFont val="ＭＳ 明朝"/>
        <family val="1"/>
        <charset val="128"/>
      </rPr>
      <t>基礎コースで30％</t>
    </r>
    <r>
      <rPr>
        <sz val="12"/>
        <rFont val="ＭＳ 明朝"/>
        <family val="1"/>
        <charset val="128"/>
      </rPr>
      <t>、</t>
    </r>
    <r>
      <rPr>
        <b/>
        <u/>
        <sz val="12"/>
        <rFont val="ＭＳ 明朝"/>
        <family val="1"/>
        <charset val="128"/>
      </rPr>
      <t>実践コースで35%</t>
    </r>
    <r>
      <rPr>
        <sz val="12"/>
        <rFont val="ＭＳ 明朝"/>
        <family val="1"/>
        <charset val="128"/>
      </rPr>
      <t>を下回った訓練科</t>
    </r>
    <rPh sb="0" eb="2">
      <t>シンセイ</t>
    </rPh>
    <rPh sb="4" eb="6">
      <t>クンレン</t>
    </rPh>
    <rPh sb="6" eb="7">
      <t>カ</t>
    </rPh>
    <rPh sb="8" eb="10">
      <t>ドウイツ</t>
    </rPh>
    <rPh sb="11" eb="13">
      <t>ブンヤ</t>
    </rPh>
    <rPh sb="14" eb="16">
      <t>カコ</t>
    </rPh>
    <rPh sb="17" eb="20">
      <t>シュウショクリツ</t>
    </rPh>
    <rPh sb="21" eb="23">
      <t>キソ</t>
    </rPh>
    <rPh sb="31" eb="33">
      <t>ジッセン</t>
    </rPh>
    <rPh sb="41" eb="43">
      <t>シタマワ</t>
    </rPh>
    <rPh sb="45" eb="48">
      <t>クンレンカ</t>
    </rPh>
    <phoneticPr fontId="12"/>
  </si>
  <si>
    <t>認定様式第３号</t>
    <phoneticPr fontId="12"/>
  </si>
  <si>
    <t>支部受理日</t>
    <rPh sb="0" eb="2">
      <t>シブ</t>
    </rPh>
    <rPh sb="2" eb="4">
      <t>ジュリ</t>
    </rPh>
    <rPh sb="3" eb="4">
      <t>リ</t>
    </rPh>
    <rPh sb="4" eb="5">
      <t>ヒ</t>
    </rPh>
    <phoneticPr fontId="12"/>
  </si>
  <si>
    <t>支部受理日</t>
    <rPh sb="2" eb="4">
      <t>ジュリ</t>
    </rPh>
    <rPh sb="3" eb="4">
      <t>リ</t>
    </rPh>
    <rPh sb="4" eb="5">
      <t>ヒ</t>
    </rPh>
    <phoneticPr fontId="12"/>
  </si>
  <si>
    <t>退校処分の取扱いに係る周知方法</t>
    <rPh sb="0" eb="2">
      <t>タイコウ</t>
    </rPh>
    <rPh sb="2" eb="4">
      <t>ショブン</t>
    </rPh>
    <phoneticPr fontId="12"/>
  </si>
  <si>
    <t>　　厚生労働省及び高齢・障害・求職者雇用支援機構において、情報開示する場合があります。</t>
    <rPh sb="7" eb="8">
      <t>オヨ</t>
    </rPh>
    <phoneticPr fontId="12"/>
  </si>
  <si>
    <t>災害補償制度の措置等に係る保険への加入</t>
    <rPh sb="7" eb="9">
      <t>ソチ</t>
    </rPh>
    <rPh sb="11" eb="12">
      <t>カカ</t>
    </rPh>
    <rPh sb="13" eb="15">
      <t>ホケン</t>
    </rPh>
    <rPh sb="17" eb="19">
      <t>カニュウ</t>
    </rPh>
    <phoneticPr fontId="12"/>
  </si>
  <si>
    <t>加入予定の保険に関するリーフレット等</t>
    <rPh sb="0" eb="2">
      <t>カニュウ</t>
    </rPh>
    <rPh sb="2" eb="4">
      <t>ヨテイ</t>
    </rPh>
    <rPh sb="5" eb="7">
      <t>ホケン</t>
    </rPh>
    <rPh sb="8" eb="9">
      <t>カン</t>
    </rPh>
    <rPh sb="17" eb="18">
      <t>トウ</t>
    </rPh>
    <phoneticPr fontId="12"/>
  </si>
  <si>
    <t>・受講オリエンテーション時に受講者に対して書面を配付して周知</t>
    <rPh sb="1" eb="3">
      <t>ジュコウ</t>
    </rPh>
    <rPh sb="14" eb="16">
      <t>ジュコウ</t>
    </rPh>
    <rPh sb="16" eb="17">
      <t>シャ</t>
    </rPh>
    <rPh sb="18" eb="19">
      <t>タイ</t>
    </rPh>
    <rPh sb="21" eb="23">
      <t>ショメン</t>
    </rPh>
    <rPh sb="24" eb="26">
      <t>ハイフ</t>
    </rPh>
    <rPh sb="28" eb="30">
      <t>シュウチ</t>
    </rPh>
    <phoneticPr fontId="12"/>
  </si>
  <si>
    <t>(2)</t>
  </si>
  <si>
    <t>(3)</t>
  </si>
  <si>
    <t>（申請者）</t>
    <phoneticPr fontId="12"/>
  </si>
  <si>
    <t>所在地</t>
    <phoneticPr fontId="12"/>
  </si>
  <si>
    <t>商号又は名称</t>
    <phoneticPr fontId="12"/>
  </si>
  <si>
    <t>付けで認定申請した職業訓練の実施等による特定求職者の就職の</t>
    <phoneticPr fontId="12"/>
  </si>
  <si>
    <t>支援に関する法律（求職者支援法）に基づく職業訓練について、下記のとおり誓約します。</t>
    <phoneticPr fontId="12"/>
  </si>
  <si>
    <t>　（１）提出する書類については事実と相違ないこと。</t>
    <phoneticPr fontId="12"/>
  </si>
  <si>
    <t>（注意事項）</t>
    <phoneticPr fontId="12"/>
  </si>
  <si>
    <t xml:space="preserve"> 認定職業訓練実施奨励金等について不正受給等を行った場合は、都道府県労働局により</t>
    <phoneticPr fontId="12"/>
  </si>
  <si>
    <t>　　奨励金の不支給・返還、不正の事実の公表等の措置が講じられ、事案によっては刑事告訴を</t>
    <phoneticPr fontId="12"/>
  </si>
  <si>
    <t>　　受けることがあります。</t>
    <phoneticPr fontId="12"/>
  </si>
  <si>
    <t xml:space="preserve"> 認定された訓練コースの実施に係る事項（「就職率」、「応募倍率」など）について、</t>
    <phoneticPr fontId="12"/>
  </si>
  <si>
    <t>３　公共職業訓練の実績</t>
    <rPh sb="2" eb="4">
      <t>コウキョウ</t>
    </rPh>
    <rPh sb="4" eb="6">
      <t>ショクギョウ</t>
    </rPh>
    <rPh sb="6" eb="8">
      <t>クンレン</t>
    </rPh>
    <rPh sb="9" eb="11">
      <t>ジッセキ</t>
    </rPh>
    <phoneticPr fontId="12"/>
  </si>
  <si>
    <r>
      <t>①地域における訓練科設定の背景・ねらい</t>
    </r>
    <r>
      <rPr>
        <sz val="9"/>
        <rFont val="ＭＳ ゴシック"/>
        <family val="3"/>
        <charset val="128"/>
      </rPr>
      <t>（求人ニーズの状況・就職の見込み、労働局・地方自治体の要請等）</t>
    </r>
    <r>
      <rPr>
        <sz val="10"/>
        <rFont val="ＭＳ ゴシック"/>
        <family val="3"/>
        <charset val="128"/>
      </rPr>
      <t xml:space="preserve">
　</t>
    </r>
    <r>
      <rPr>
        <sz val="9"/>
        <rFont val="ＭＳ ゴシック"/>
        <family val="3"/>
        <charset val="128"/>
      </rPr>
      <t>※　記載内容が確認できる書類を併せて提出してください。</t>
    </r>
    <rPh sb="1" eb="3">
      <t>チイキ</t>
    </rPh>
    <rPh sb="7" eb="10">
      <t>クンレンカ</t>
    </rPh>
    <rPh sb="10" eb="12">
      <t>セッテイ</t>
    </rPh>
    <rPh sb="13" eb="15">
      <t>ハイケイ</t>
    </rPh>
    <rPh sb="36" eb="39">
      <t>ロウドウキョク</t>
    </rPh>
    <rPh sb="40" eb="42">
      <t>チホウ</t>
    </rPh>
    <phoneticPr fontId="12"/>
  </si>
  <si>
    <r>
      <t>①　地域における訓練科設定の背景・ねらい</t>
    </r>
    <r>
      <rPr>
        <sz val="9"/>
        <rFont val="ＭＳ ゴシック"/>
        <family val="3"/>
        <charset val="128"/>
      </rPr>
      <t>（求人ニーズの状況・就職の見込み、労働局・地方自治体の要請等）</t>
    </r>
    <r>
      <rPr>
        <sz val="10"/>
        <rFont val="ＭＳ ゴシック"/>
        <family val="3"/>
        <charset val="128"/>
      </rPr>
      <t xml:space="preserve">
　</t>
    </r>
    <r>
      <rPr>
        <sz val="9"/>
        <rFont val="ＭＳ ゴシック"/>
        <family val="3"/>
        <charset val="128"/>
      </rPr>
      <t>※　記載内容が確認できる書類を併せて提出してください。</t>
    </r>
    <rPh sb="2" eb="4">
      <t>チイキ</t>
    </rPh>
    <rPh sb="8" eb="11">
      <t>クンレンカ</t>
    </rPh>
    <rPh sb="11" eb="13">
      <t>セッテイ</t>
    </rPh>
    <rPh sb="14" eb="16">
      <t>ハイケイ</t>
    </rPh>
    <rPh sb="37" eb="40">
      <t>ロウドウキョク</t>
    </rPh>
    <rPh sb="41" eb="43">
      <t>チホウ</t>
    </rPh>
    <phoneticPr fontId="12"/>
  </si>
  <si>
    <t>ジョブ・カード様式３－３－３（職業能力証明（訓練成果・実務成果）シート）</t>
    <rPh sb="7" eb="9">
      <t>ヨウシキ</t>
    </rPh>
    <rPh sb="15" eb="17">
      <t>ショクギョウ</t>
    </rPh>
    <rPh sb="17" eb="19">
      <t>ノウリョク</t>
    </rPh>
    <rPh sb="19" eb="21">
      <t>ショウメイ</t>
    </rPh>
    <rPh sb="22" eb="26">
      <t>クンレンセイカ</t>
    </rPh>
    <rPh sb="27" eb="29">
      <t>ジツム</t>
    </rPh>
    <rPh sb="29" eb="31">
      <t>セイカ</t>
    </rPh>
    <phoneticPr fontId="12"/>
  </si>
  <si>
    <t>すでに加入している。</t>
    <rPh sb="3" eb="5">
      <t>カニュウ</t>
    </rPh>
    <phoneticPr fontId="12"/>
  </si>
  <si>
    <t>※　ここで言う「過去１年間」とは、申請受付開始日から１年前の日が属する月の初日までの間を言います。</t>
    <rPh sb="5" eb="6">
      <t>イ</t>
    </rPh>
    <rPh sb="8" eb="10">
      <t>カコ</t>
    </rPh>
    <rPh sb="11" eb="13">
      <t>ネンカン</t>
    </rPh>
    <rPh sb="17" eb="19">
      <t>シンセイ</t>
    </rPh>
    <rPh sb="19" eb="21">
      <t>ウケツケ</t>
    </rPh>
    <rPh sb="21" eb="24">
      <t>カイシビ</t>
    </rPh>
    <rPh sb="27" eb="29">
      <t>ネンマエ</t>
    </rPh>
    <rPh sb="30" eb="31">
      <t>ヒ</t>
    </rPh>
    <rPh sb="32" eb="33">
      <t>ゾク</t>
    </rPh>
    <rPh sb="35" eb="36">
      <t>ツキ</t>
    </rPh>
    <rPh sb="37" eb="39">
      <t>ショニチ</t>
    </rPh>
    <rPh sb="42" eb="43">
      <t>アイダ</t>
    </rPh>
    <rPh sb="44" eb="45">
      <t>イ</t>
    </rPh>
    <phoneticPr fontId="12"/>
  </si>
  <si>
    <t>１級又は２級キャリアコンサルティング技能士</t>
    <rPh sb="1" eb="2">
      <t>キュウ</t>
    </rPh>
    <rPh sb="2" eb="3">
      <t>マタ</t>
    </rPh>
    <rPh sb="5" eb="6">
      <t>キュウ</t>
    </rPh>
    <phoneticPr fontId="12"/>
  </si>
  <si>
    <t>６　法人番号</t>
    <rPh sb="2" eb="4">
      <t>ホウジン</t>
    </rPh>
    <rPh sb="4" eb="6">
      <t>バンゴウ</t>
    </rPh>
    <phoneticPr fontId="12"/>
  </si>
  <si>
    <t>２　訓練分野</t>
    <phoneticPr fontId="12"/>
  </si>
  <si>
    <t>訓練の種別</t>
    <rPh sb="0" eb="2">
      <t>クンレン</t>
    </rPh>
    <rPh sb="3" eb="5">
      <t>シュベツ</t>
    </rPh>
    <phoneticPr fontId="12"/>
  </si>
  <si>
    <t>短時間訓練コース</t>
    <rPh sb="0" eb="3">
      <t>タンジカン</t>
    </rPh>
    <rPh sb="3" eb="5">
      <t>クンレン</t>
    </rPh>
    <phoneticPr fontId="12"/>
  </si>
  <si>
    <t>面接</t>
  </si>
  <si>
    <t>訓練定員</t>
    <rPh sb="0" eb="2">
      <t>クンレン</t>
    </rPh>
    <rPh sb="2" eb="4">
      <t>テイイン</t>
    </rPh>
    <phoneticPr fontId="80"/>
  </si>
  <si>
    <t>名</t>
    <rPh sb="0" eb="1">
      <t>メイ</t>
    </rPh>
    <phoneticPr fontId="80"/>
  </si>
  <si>
    <t>障害者</t>
  </si>
  <si>
    <t>名称 （</t>
    <rPh sb="0" eb="2">
      <t>メイショウ</t>
    </rPh>
    <phoneticPr fontId="12"/>
  </si>
  <si>
    <t>科目の内容</t>
    <rPh sb="0" eb="2">
      <t>カモク</t>
    </rPh>
    <rPh sb="3" eb="5">
      <t>ナイヨウ</t>
    </rPh>
    <phoneticPr fontId="80"/>
  </si>
  <si>
    <t>学科</t>
    <rPh sb="0" eb="2">
      <t>ガッカ</t>
    </rPh>
    <phoneticPr fontId="80"/>
  </si>
  <si>
    <t>実技</t>
    <rPh sb="0" eb="2">
      <t>ジツギ</t>
    </rPh>
    <phoneticPr fontId="80"/>
  </si>
  <si>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</si>
  <si>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80"/>
  </si>
  <si>
    <t>企業実習</t>
    <rPh sb="0" eb="2">
      <t>キギョウ</t>
    </rPh>
    <rPh sb="2" eb="4">
      <t>ジッシュウ</t>
    </rPh>
    <phoneticPr fontId="80"/>
  </si>
  <si>
    <t>受講者の負担する費用</t>
    <rPh sb="0" eb="3">
      <t>ジュコウシャ</t>
    </rPh>
    <rPh sb="4" eb="6">
      <t>フタン</t>
    </rPh>
    <rPh sb="8" eb="10">
      <t>ヒヨウ</t>
    </rPh>
    <phoneticPr fontId="12"/>
  </si>
  <si>
    <t>その他 （</t>
    <rPh sb="2" eb="3">
      <t>タ</t>
    </rPh>
    <phoneticPr fontId="80"/>
  </si>
  <si>
    <t>備考 （</t>
    <rPh sb="0" eb="2">
      <t>ビコウ</t>
    </rPh>
    <phoneticPr fontId="80"/>
  </si>
  <si>
    <t>訓練形態（個別指導・補講を除く）</t>
    <rPh sb="0" eb="2">
      <t>クンレン</t>
    </rPh>
    <rPh sb="2" eb="4">
      <t>ケイタイ</t>
    </rPh>
    <rPh sb="5" eb="7">
      <t>コベツ</t>
    </rPh>
    <rPh sb="7" eb="9">
      <t>シドウ</t>
    </rPh>
    <rPh sb="10" eb="12">
      <t>ホコウ</t>
    </rPh>
    <rPh sb="13" eb="14">
      <t>ノゾ</t>
    </rPh>
    <phoneticPr fontId="12"/>
  </si>
  <si>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12"/>
  </si>
  <si>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12"/>
  </si>
  <si>
    <t>訓練内容</t>
    <rPh sb="2" eb="4">
      <t>ナイヨウ</t>
    </rPh>
    <phoneticPr fontId="12"/>
  </si>
  <si>
    <t>）</t>
    <phoneticPr fontId="12"/>
  </si>
  <si>
    <t>（</t>
    <phoneticPr fontId="12"/>
  </si>
  <si>
    <t>）</t>
    <phoneticPr fontId="12"/>
  </si>
  <si>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80"/>
  </si>
  <si>
    <t>訓練科名</t>
    <rPh sb="0" eb="2">
      <t>クンレン</t>
    </rPh>
    <rPh sb="2" eb="4">
      <t>カメイ</t>
    </rPh>
    <phoneticPr fontId="80"/>
  </si>
  <si>
    <t>訓練受講者氏名</t>
    <rPh sb="0" eb="2">
      <t>クンレン</t>
    </rPh>
    <rPh sb="2" eb="4">
      <t>ジュコウ</t>
    </rPh>
    <rPh sb="4" eb="5">
      <t>シャ</t>
    </rPh>
    <rPh sb="5" eb="7">
      <t>シメイ</t>
    </rPh>
    <phoneticPr fontId="80"/>
  </si>
  <si>
    <t>教育訓練実施機関</t>
    <rPh sb="0" eb="2">
      <t>キョウイク</t>
    </rPh>
    <rPh sb="2" eb="4">
      <t>クンレン</t>
    </rPh>
    <rPh sb="4" eb="6">
      <t>ジッシ</t>
    </rPh>
    <rPh sb="6" eb="8">
      <t>キカン</t>
    </rPh>
    <phoneticPr fontId="80"/>
  </si>
  <si>
    <t>所在地</t>
    <rPh sb="0" eb="3">
      <t>ショザイチ</t>
    </rPh>
    <phoneticPr fontId="80"/>
  </si>
  <si>
    <t>就職支援責任者　氏名</t>
    <rPh sb="0" eb="2">
      <t>シュウショク</t>
    </rPh>
    <rPh sb="2" eb="4">
      <t>シエン</t>
    </rPh>
    <rPh sb="4" eb="7">
      <t>セキニンシャ</t>
    </rPh>
    <rPh sb="8" eb="10">
      <t>シメイ</t>
    </rPh>
    <phoneticPr fontId="80"/>
  </si>
  <si>
    <t>訓練実施施設の責任者　氏名</t>
    <rPh sb="0" eb="2">
      <t>クンレン</t>
    </rPh>
    <rPh sb="2" eb="4">
      <t>ジッシ</t>
    </rPh>
    <rPh sb="4" eb="6">
      <t>シセツ</t>
    </rPh>
    <rPh sb="7" eb="10">
      <t>セキニンシャ</t>
    </rPh>
    <rPh sb="11" eb="13">
      <t>シメイ</t>
    </rPh>
    <phoneticPr fontId="80"/>
  </si>
  <si>
    <t>Ⅰ　訓練期間・訓練目標</t>
    <rPh sb="2" eb="4">
      <t>クンレン</t>
    </rPh>
    <rPh sb="4" eb="6">
      <t>キカン</t>
    </rPh>
    <rPh sb="7" eb="9">
      <t>クンレン</t>
    </rPh>
    <rPh sb="9" eb="11">
      <t>モクヒョウ</t>
    </rPh>
    <phoneticPr fontId="80"/>
  </si>
  <si>
    <t>訓練期間</t>
    <rPh sb="0" eb="2">
      <t>クンレン</t>
    </rPh>
    <rPh sb="2" eb="4">
      <t>キカン</t>
    </rPh>
    <phoneticPr fontId="80"/>
  </si>
  <si>
    <t>訓練時間</t>
    <rPh sb="0" eb="2">
      <t>クンレン</t>
    </rPh>
    <rPh sb="2" eb="4">
      <t>ジカン</t>
    </rPh>
    <phoneticPr fontId="80"/>
  </si>
  <si>
    <t>訓練目標（仕上がり像）</t>
    <rPh sb="0" eb="2">
      <t>クンレン</t>
    </rPh>
    <rPh sb="2" eb="4">
      <t>モクヒョウ</t>
    </rPh>
    <rPh sb="5" eb="7">
      <t>シア</t>
    </rPh>
    <rPh sb="9" eb="10">
      <t>ゾウ</t>
    </rPh>
    <phoneticPr fontId="80"/>
  </si>
  <si>
    <t>（１）科目評価</t>
    <rPh sb="3" eb="5">
      <t>カモク</t>
    </rPh>
    <rPh sb="5" eb="7">
      <t>ヒョウカ</t>
    </rPh>
    <phoneticPr fontId="80"/>
  </si>
  <si>
    <t>評価</t>
    <rPh sb="0" eb="2">
      <t>ヒョウカ</t>
    </rPh>
    <phoneticPr fontId="80"/>
  </si>
  <si>
    <t>A</t>
    <phoneticPr fontId="80"/>
  </si>
  <si>
    <t>B</t>
    <phoneticPr fontId="80"/>
  </si>
  <si>
    <t>C</t>
    <phoneticPr fontId="80"/>
  </si>
  <si>
    <t>（総評・コメント）</t>
    <rPh sb="1" eb="3">
      <t>ソウヒョウ</t>
    </rPh>
    <phoneticPr fontId="80"/>
  </si>
  <si>
    <t>取得日</t>
    <rPh sb="0" eb="3">
      <t>シュトクビ</t>
    </rPh>
    <phoneticPr fontId="80"/>
  </si>
  <si>
    <t>雇用保険適用就職率</t>
    <rPh sb="0" eb="2">
      <t>コヨウ</t>
    </rPh>
    <rPh sb="2" eb="4">
      <t>ホケン</t>
    </rPh>
    <rPh sb="4" eb="6">
      <t>テキヨウ</t>
    </rPh>
    <rPh sb="6" eb="9">
      <t>シュウショクリツ</t>
    </rPh>
    <phoneticPr fontId="12"/>
  </si>
  <si>
    <t>法人番号</t>
    <rPh sb="0" eb="2">
      <t>ホウジン</t>
    </rPh>
    <rPh sb="2" eb="4">
      <t>バンゴウ</t>
    </rPh>
    <phoneticPr fontId="12"/>
  </si>
  <si>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80"/>
  </si>
  <si>
    <t>○</t>
  </si>
  <si>
    <t>訓練対象者の条件</t>
    <rPh sb="0" eb="2">
      <t>クンレン</t>
    </rPh>
    <rPh sb="2" eb="5">
      <t>タイショウシャ</t>
    </rPh>
    <rPh sb="6" eb="8">
      <t>ジョウケン</t>
    </rPh>
    <phoneticPr fontId="12"/>
  </si>
  <si>
    <t>※各月において、ハローワーク来所日相当日として、1日、空白日を設けること（具体的な来所日は、認定時に機構が指定する）。</t>
    <rPh sb="1" eb="3">
      <t>カクツキ</t>
    </rPh>
    <rPh sb="14" eb="16">
      <t>ライショ</t>
    </rPh>
    <rPh sb="16" eb="17">
      <t>ビ</t>
    </rPh>
    <rPh sb="17" eb="19">
      <t>ソウトウ</t>
    </rPh>
    <rPh sb="19" eb="20">
      <t>ビ</t>
    </rPh>
    <rPh sb="25" eb="26">
      <t>ニチ</t>
    </rPh>
    <rPh sb="27" eb="29">
      <t>クウハク</t>
    </rPh>
    <rPh sb="29" eb="30">
      <t>ビ</t>
    </rPh>
    <rPh sb="31" eb="32">
      <t>モウ</t>
    </rPh>
    <rPh sb="37" eb="40">
      <t>グタイテキ</t>
    </rPh>
    <rPh sb="41" eb="43">
      <t>ライショ</t>
    </rPh>
    <rPh sb="43" eb="44">
      <t>ビ</t>
    </rPh>
    <rPh sb="46" eb="48">
      <t>ニンテイ</t>
    </rPh>
    <rPh sb="48" eb="49">
      <t>ジ</t>
    </rPh>
    <rPh sb="50" eb="52">
      <t>キコウ</t>
    </rPh>
    <rPh sb="53" eb="55">
      <t>シテイ</t>
    </rPh>
    <phoneticPr fontId="12"/>
  </si>
  <si>
    <t>ハローワーク来所予定表</t>
    <rPh sb="6" eb="8">
      <t>ライショ</t>
    </rPh>
    <rPh sb="8" eb="10">
      <t>ヨテイ</t>
    </rPh>
    <rPh sb="10" eb="11">
      <t>ヒョウ</t>
    </rPh>
    <phoneticPr fontId="12"/>
  </si>
  <si>
    <t>※ハローワーク来所日は、訓練時間に含まれません。</t>
    <rPh sb="7" eb="9">
      <t>ライショ</t>
    </rPh>
    <rPh sb="9" eb="10">
      <t>ビ</t>
    </rPh>
    <rPh sb="12" eb="14">
      <t>クンレン</t>
    </rPh>
    <rPh sb="14" eb="16">
      <t>ジカン</t>
    </rPh>
    <rPh sb="17" eb="18">
      <t>フク</t>
    </rPh>
    <phoneticPr fontId="12"/>
  </si>
  <si>
    <t>（</t>
    <phoneticPr fontId="12"/>
  </si>
  <si>
    <t>）</t>
    <phoneticPr fontId="12"/>
  </si>
  <si>
    <t>～</t>
    <phoneticPr fontId="12"/>
  </si>
  <si>
    <t>（１）地域の求人ニーズ等を踏まえた訓練内容</t>
    <phoneticPr fontId="12"/>
  </si>
  <si>
    <t>（２）企業実習</t>
    <phoneticPr fontId="12"/>
  </si>
  <si>
    <t>％</t>
    <phoneticPr fontId="12"/>
  </si>
  <si>
    <t>２　質の向上に取り組んでいる等の運営体制</t>
    <phoneticPr fontId="12"/>
  </si>
  <si>
    <t>（１）地域の求人ニーズ等を踏まえた訓練内容</t>
    <phoneticPr fontId="12"/>
  </si>
  <si>
    <t>％</t>
    <phoneticPr fontId="12"/>
  </si>
  <si>
    <t>（２）企業実習</t>
    <phoneticPr fontId="12"/>
  </si>
  <si>
    <t>２　質の向上に取り組んでいる等の運営体制</t>
    <phoneticPr fontId="12"/>
  </si>
  <si>
    <t>①</t>
    <phoneticPr fontId="12"/>
  </si>
  <si>
    <t>～</t>
    <phoneticPr fontId="12"/>
  </si>
  <si>
    <t>②</t>
    <phoneticPr fontId="12"/>
  </si>
  <si>
    <t>③</t>
    <phoneticPr fontId="12"/>
  </si>
  <si>
    <t>～</t>
    <phoneticPr fontId="12"/>
  </si>
  <si>
    <t>④</t>
    <phoneticPr fontId="12"/>
  </si>
  <si>
    <t>⑤</t>
    <phoneticPr fontId="12"/>
  </si>
  <si>
    <t>科目名</t>
    <phoneticPr fontId="80"/>
  </si>
  <si>
    <t>(1)</t>
    <phoneticPr fontId="80"/>
  </si>
  <si>
    <t>上記の者の訓練期間における当社としての職業能力についての評価は、以下のとおりです。</t>
    <phoneticPr fontId="80"/>
  </si>
  <si>
    <t>Ⅱ　知識、技能・技術に関する能力　　（「知識、技能・技術に関する評価項目」ごとに、該当する欄に○を記入）　　</t>
    <phoneticPr fontId="80"/>
  </si>
  <si>
    <t>A：到達水準を十分に上回った　B：到達水準に達した　C：到達水準に達しなかった 評価は、試験結果等に基づき記入されたものです）</t>
    <phoneticPr fontId="80"/>
  </si>
  <si>
    <t>知識、技能・技術に関する評価項目</t>
    <phoneticPr fontId="80"/>
  </si>
  <si>
    <t>コード</t>
    <phoneticPr fontId="80"/>
  </si>
  <si>
    <r>
      <rPr>
        <b/>
        <sz val="9"/>
        <rFont val="ＭＳ Ｐゴシック"/>
        <family val="3"/>
        <charset val="128"/>
      </rPr>
      <t>評価項目の引用元</t>
    </r>
    <r>
      <rPr>
        <sz val="8"/>
        <rFont val="ＭＳ Ｐゴシック"/>
        <family val="3"/>
        <charset val="128"/>
      </rPr>
      <t>（企業横断的な評価基準を活用した場合のみ）</t>
    </r>
    <phoneticPr fontId="80"/>
  </si>
  <si>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80"/>
  </si>
  <si>
    <t>00 基礎分野</t>
  </si>
  <si>
    <t>02 IT分野</t>
  </si>
  <si>
    <t>03 営業・販売・事務分野</t>
  </si>
  <si>
    <t>04 医療事務分野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</si>
  <si>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</si>
  <si>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</si>
  <si>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</si>
  <si>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</si>
  <si>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</si>
  <si>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</si>
  <si>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</si>
  <si>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</si>
  <si>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</si>
  <si>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</si>
  <si>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</si>
  <si>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</si>
  <si>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</si>
  <si>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</si>
  <si>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12"/>
  </si>
  <si>
    <t>コース情報登録内容</t>
    <rPh sb="3" eb="5">
      <t>ジョウホウ</t>
    </rPh>
    <rPh sb="5" eb="7">
      <t>トウロク</t>
    </rPh>
    <rPh sb="7" eb="9">
      <t>ナイヨウ</t>
    </rPh>
    <phoneticPr fontId="12"/>
  </si>
  <si>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</si>
  <si>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</si>
  <si>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</si>
  <si>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</si>
  <si>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</si>
  <si>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</si>
  <si>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</si>
  <si>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</si>
  <si>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</si>
  <si>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</si>
  <si>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</si>
  <si>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</si>
  <si>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</si>
  <si>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</si>
  <si>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</si>
  <si>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</si>
  <si>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</si>
  <si>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</si>
  <si>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</si>
  <si>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</si>
  <si>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</si>
  <si>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</si>
  <si>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</si>
  <si>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</si>
  <si>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</si>
  <si>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</si>
  <si>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</si>
  <si>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</si>
  <si>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</si>
  <si>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新規実績区分</t>
  </si>
  <si>
    <t>来所日</t>
    <rPh sb="0" eb="2">
      <t>ライショ</t>
    </rPh>
    <rPh sb="2" eb="3">
      <t>ビ</t>
    </rPh>
    <phoneticPr fontId="12"/>
  </si>
  <si>
    <t>株式会社Ｂ</t>
    <phoneticPr fontId="12"/>
  </si>
  <si>
    <t>株式会社Ｃ</t>
    <phoneticPr fontId="12"/>
  </si>
  <si>
    <t>株式会社Ｄ</t>
    <phoneticPr fontId="12"/>
  </si>
  <si>
    <t>株式会社以外の事業主</t>
    <phoneticPr fontId="12"/>
  </si>
  <si>
    <t>事業主団体等</t>
    <phoneticPr fontId="12"/>
  </si>
  <si>
    <t>専修学校・各種学校</t>
    <phoneticPr fontId="12"/>
  </si>
  <si>
    <t>大学等</t>
    <phoneticPr fontId="12"/>
  </si>
  <si>
    <t>一般公益社団法人等</t>
    <phoneticPr fontId="12"/>
  </si>
  <si>
    <t>社会福祉法人</t>
    <phoneticPr fontId="12"/>
  </si>
  <si>
    <t>職業訓練法人</t>
    <phoneticPr fontId="12"/>
  </si>
  <si>
    <t xml:space="preserve">ＮＰＯ法人  </t>
    <phoneticPr fontId="12"/>
  </si>
  <si>
    <t>その他（</t>
    <phoneticPr fontId="12"/>
  </si>
  <si>
    <t>　　）</t>
    <phoneticPr fontId="12"/>
  </si>
  <si>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12"/>
  </si>
  <si>
    <t>　　※2　　記入の対象となる求職者支援訓練の訓練科については、ホームーページに掲載している「求職者支援訓練の選定方法」をご確認下さい。</t>
    <rPh sb="6" eb="8">
      <t>キニュウ</t>
    </rPh>
    <rPh sb="9" eb="11">
      <t>タイショウ</t>
    </rPh>
    <rPh sb="14" eb="16">
      <t>キュウショク</t>
    </rPh>
    <rPh sb="16" eb="17">
      <t>シャ</t>
    </rPh>
    <rPh sb="17" eb="19">
      <t>シエン</t>
    </rPh>
    <rPh sb="19" eb="21">
      <t>クンレン</t>
    </rPh>
    <rPh sb="22" eb="24">
      <t>クンレン</t>
    </rPh>
    <rPh sb="24" eb="25">
      <t>カ</t>
    </rPh>
    <rPh sb="39" eb="41">
      <t>ケイサイ</t>
    </rPh>
    <rPh sb="46" eb="49">
      <t>キュウショクシャ</t>
    </rPh>
    <rPh sb="49" eb="51">
      <t>シエン</t>
    </rPh>
    <rPh sb="51" eb="53">
      <t>クンレン</t>
    </rPh>
    <rPh sb="54" eb="56">
      <t>センテイ</t>
    </rPh>
    <rPh sb="56" eb="58">
      <t>ホウホウ</t>
    </rPh>
    <rPh sb="61" eb="63">
      <t>カクニン</t>
    </rPh>
    <rPh sb="63" eb="64">
      <t>クダ</t>
    </rPh>
    <phoneticPr fontId="12"/>
  </si>
  <si>
    <t>　　※4　　電子データに入力する場合は、背景に色が付いているセルに入力して下さい。</t>
    <rPh sb="6" eb="8">
      <t>デンシ</t>
    </rPh>
    <rPh sb="12" eb="14">
      <t>ニュウリョク</t>
    </rPh>
    <rPh sb="16" eb="18">
      <t>バアイ</t>
    </rPh>
    <rPh sb="20" eb="22">
      <t>ハイケイ</t>
    </rPh>
    <rPh sb="23" eb="24">
      <t>イロ</t>
    </rPh>
    <rPh sb="25" eb="26">
      <t>ツ</t>
    </rPh>
    <rPh sb="33" eb="35">
      <t>ニュウリョク</t>
    </rPh>
    <rPh sb="37" eb="38">
      <t>クダ</t>
    </rPh>
    <phoneticPr fontId="12"/>
  </si>
  <si>
    <t>　　※6　　実績が不明な場合は、機構支部にお問い合わせ下さい。</t>
    <rPh sb="6" eb="8">
      <t>ジッセキ</t>
    </rPh>
    <rPh sb="9" eb="11">
      <t>フメイ</t>
    </rPh>
    <rPh sb="12" eb="14">
      <t>バアイ</t>
    </rPh>
    <rPh sb="16" eb="18">
      <t>キコウ</t>
    </rPh>
    <rPh sb="18" eb="20">
      <t>シブ</t>
    </rPh>
    <rPh sb="22" eb="23">
      <t>ト</t>
    </rPh>
    <rPh sb="24" eb="25">
      <t>ア</t>
    </rPh>
    <rPh sb="27" eb="28">
      <t>クダ</t>
    </rPh>
    <phoneticPr fontId="12"/>
  </si>
  <si>
    <t>１　申請内容は正しく記載してください。認定後、虚偽又は不正の申請を行ったことが判明した場合には、認定
　の取消しを行うことや、訓練終了後の奨励金を支払わないこと等、所要の措置を講ずることがあります。
２　３「訓練科名」は、訓練内容や訓練に係る職種が容易に分かるような名称を設定の上、記載してください。
３　４「訓練実施施設名」「所在地」には、実際に職業訓練を行う施設の名称及び所在地を記載してください。
４　５「訓練実施機関番号」には、過去に認定職業訓練を行った際、独立行政法人高齢・障害・求職者雇用支援機構
　から交付された番号を記載してください。
    なお、初めて申請を行う際には「初回」と記載してください。
５　６「法人番号」には、国税庁から法人番号指定通知書にて通知された法人番号（13桁）を記載してください。
６　※機構処理欄には、記載しないでください。</t>
    <rPh sb="2" eb="4">
      <t>シンセイ</t>
    </rPh>
    <rPh sb="4" eb="6">
      <t>ナイヨウ</t>
    </rPh>
    <rPh sb="7" eb="8">
      <t>タダ</t>
    </rPh>
    <rPh sb="10" eb="12">
      <t>キサイ</t>
    </rPh>
    <rPh sb="19" eb="22">
      <t>ニンテイゴ</t>
    </rPh>
    <rPh sb="23" eb="25">
      <t>キョギ</t>
    </rPh>
    <rPh sb="25" eb="26">
      <t>サ</t>
    </rPh>
    <rPh sb="27" eb="29">
      <t>フセイ</t>
    </rPh>
    <rPh sb="30" eb="32">
      <t>シンセイ</t>
    </rPh>
    <rPh sb="33" eb="34">
      <t>オコナ</t>
    </rPh>
    <rPh sb="39" eb="41">
      <t>ハンメイ</t>
    </rPh>
    <rPh sb="43" eb="45">
      <t>バアイ</t>
    </rPh>
    <rPh sb="48" eb="50">
      <t>ニンテイ</t>
    </rPh>
    <rPh sb="53" eb="55">
      <t>トリケシ</t>
    </rPh>
    <rPh sb="57" eb="58">
      <t>オコナ</t>
    </rPh>
    <rPh sb="63" eb="65">
      <t>クンレン</t>
    </rPh>
    <rPh sb="65" eb="68">
      <t>シュウリョウゴ</t>
    </rPh>
    <rPh sb="69" eb="72">
      <t>ショウレイキン</t>
    </rPh>
    <rPh sb="73" eb="75">
      <t>シハラ</t>
    </rPh>
    <rPh sb="80" eb="81">
      <t>トウ</t>
    </rPh>
    <rPh sb="82" eb="84">
      <t>ショヨウ</t>
    </rPh>
    <rPh sb="85" eb="87">
      <t>ソチ</t>
    </rPh>
    <rPh sb="88" eb="89">
      <t>コウ</t>
    </rPh>
    <rPh sb="239" eb="241">
      <t>コウレイ</t>
    </rPh>
    <rPh sb="242" eb="244">
      <t>ショウガイ</t>
    </rPh>
    <rPh sb="245" eb="248">
      <t>キュウショクシャ</t>
    </rPh>
    <rPh sb="248" eb="250">
      <t>コヨウ</t>
    </rPh>
    <rPh sb="250" eb="252">
      <t>シエン</t>
    </rPh>
    <rPh sb="252" eb="254">
      <t>キコウ</t>
    </rPh>
    <rPh sb="313" eb="315">
      <t>ホウジン</t>
    </rPh>
    <rPh sb="315" eb="317">
      <t>バンゴウ</t>
    </rPh>
    <rPh sb="321" eb="324">
      <t>コクゼイチョウ</t>
    </rPh>
    <rPh sb="326" eb="328">
      <t>ホウジン</t>
    </rPh>
    <rPh sb="328" eb="330">
      <t>バンゴウ</t>
    </rPh>
    <rPh sb="330" eb="332">
      <t>シテイ</t>
    </rPh>
    <rPh sb="332" eb="335">
      <t>ツウチショ</t>
    </rPh>
    <rPh sb="337" eb="339">
      <t>ツウチ</t>
    </rPh>
    <rPh sb="342" eb="344">
      <t>ホウジン</t>
    </rPh>
    <rPh sb="344" eb="346">
      <t>バンゴウ</t>
    </rPh>
    <rPh sb="349" eb="350">
      <t>ケタ</t>
    </rPh>
    <rPh sb="352" eb="354">
      <t>キサイ</t>
    </rPh>
    <phoneticPr fontId="12"/>
  </si>
  <si>
    <t>職業能力開発促進法（昭和44年法律第64号）第30条の３に規定するキャリアコンサルタント</t>
    <rPh sb="0" eb="2">
      <t>ショクギョウ</t>
    </rPh>
    <rPh sb="2" eb="4">
      <t>ノウリョク</t>
    </rPh>
    <rPh sb="4" eb="6">
      <t>カイハツ</t>
    </rPh>
    <rPh sb="6" eb="9">
      <t>ソクシンホウ</t>
    </rPh>
    <rPh sb="10" eb="12">
      <t>ショウワ</t>
    </rPh>
    <rPh sb="14" eb="15">
      <t>ネン</t>
    </rPh>
    <rPh sb="15" eb="17">
      <t>ホウリツ</t>
    </rPh>
    <rPh sb="17" eb="18">
      <t>ダイ</t>
    </rPh>
    <rPh sb="20" eb="21">
      <t>ゴウ</t>
    </rPh>
    <rPh sb="22" eb="23">
      <t>ダイ</t>
    </rPh>
    <rPh sb="25" eb="26">
      <t>ジョウ</t>
    </rPh>
    <rPh sb="29" eb="31">
      <t>キテイ</t>
    </rPh>
    <phoneticPr fontId="12"/>
  </si>
  <si>
    <t>　　※9　　⑬は、平成28年4月1日以降に開講した訓練科の実績を入力する場合のみ記入してください。</t>
    <rPh sb="9" eb="11">
      <t>ヘイセイ</t>
    </rPh>
    <rPh sb="13" eb="14">
      <t>ネン</t>
    </rPh>
    <rPh sb="15" eb="16">
      <t>ガツ</t>
    </rPh>
    <rPh sb="17" eb="18">
      <t>ニチ</t>
    </rPh>
    <rPh sb="18" eb="20">
      <t>イコウ</t>
    </rPh>
    <rPh sb="21" eb="23">
      <t>カイコウ</t>
    </rPh>
    <rPh sb="25" eb="28">
      <t>クンレンカ</t>
    </rPh>
    <rPh sb="29" eb="31">
      <t>ジッセキ</t>
    </rPh>
    <rPh sb="32" eb="34">
      <t>ニュウリョク</t>
    </rPh>
    <rPh sb="36" eb="38">
      <t>バアイ</t>
    </rPh>
    <rPh sb="40" eb="42">
      <t>キニュウ</t>
    </rPh>
    <phoneticPr fontId="12"/>
  </si>
  <si>
    <t>　　※10　⑮は、平成28年3月31日以前に開講した訓練科の実績を入力する場合は、訓練終了日において65歳以上の者は除外されません。</t>
    <rPh sb="9" eb="11">
      <t>ヘイセイ</t>
    </rPh>
    <rPh sb="13" eb="14">
      <t>ネン</t>
    </rPh>
    <rPh sb="15" eb="16">
      <t>ガツ</t>
    </rPh>
    <rPh sb="18" eb="19">
      <t>ニチ</t>
    </rPh>
    <rPh sb="19" eb="21">
      <t>イゼン</t>
    </rPh>
    <rPh sb="22" eb="24">
      <t>カイコウ</t>
    </rPh>
    <rPh sb="26" eb="28">
      <t>クンレン</t>
    </rPh>
    <rPh sb="28" eb="29">
      <t>カ</t>
    </rPh>
    <rPh sb="30" eb="32">
      <t>ジッセキ</t>
    </rPh>
    <rPh sb="33" eb="35">
      <t>ニュウリョク</t>
    </rPh>
    <rPh sb="37" eb="39">
      <t>バアイ</t>
    </rPh>
    <rPh sb="41" eb="43">
      <t>クンレン</t>
    </rPh>
    <rPh sb="43" eb="45">
      <t>シュウリョウ</t>
    </rPh>
    <rPh sb="45" eb="46">
      <t>ビ</t>
    </rPh>
    <rPh sb="52" eb="53">
      <t>サイ</t>
    </rPh>
    <rPh sb="53" eb="55">
      <t>イジョウ</t>
    </rPh>
    <rPh sb="56" eb="57">
      <t>モノ</t>
    </rPh>
    <rPh sb="58" eb="60">
      <t>ジョガイ</t>
    </rPh>
    <phoneticPr fontId="12"/>
  </si>
  <si>
    <r>
      <t>　　※5　　⑫は、基礎コースの実績を入力する場合のみ使用してください。</t>
    </r>
    <r>
      <rPr>
        <sz val="12"/>
        <color rgb="FF0000FF"/>
        <rFont val="ＭＳ Ｐゴシック"/>
        <family val="3"/>
        <charset val="128"/>
      </rPr>
      <t/>
    </r>
    <rPh sb="9" eb="11">
      <t>キソ</t>
    </rPh>
    <rPh sb="15" eb="17">
      <t>ジッセキ</t>
    </rPh>
    <rPh sb="18" eb="20">
      <t>ニュウリョク</t>
    </rPh>
    <rPh sb="22" eb="24">
      <t>バアイ</t>
    </rPh>
    <rPh sb="26" eb="28">
      <t>シヨウ</t>
    </rPh>
    <phoneticPr fontId="12"/>
  </si>
  <si>
    <t>職場見学等</t>
    <rPh sb="0" eb="2">
      <t>ショクバ</t>
    </rPh>
    <rPh sb="2" eb="4">
      <t>ケンガク</t>
    </rPh>
    <rPh sb="4" eb="5">
      <t>トウ</t>
    </rPh>
    <phoneticPr fontId="80"/>
  </si>
  <si>
    <t xml:space="preserve">⑦
訓練期間
</t>
    <phoneticPr fontId="12"/>
  </si>
  <si>
    <t>⑧</t>
    <phoneticPr fontId="12"/>
  </si>
  <si>
    <t>⑨</t>
    <phoneticPr fontId="12"/>
  </si>
  <si>
    <t>⑪</t>
    <phoneticPr fontId="51"/>
  </si>
  <si>
    <t xml:space="preserve">
⑬
⑩及び⑪のうち、65歳以上の者（⑫を除く）</t>
    <rPh sb="6" eb="7">
      <t>オヨ</t>
    </rPh>
    <rPh sb="15" eb="16">
      <t>サイ</t>
    </rPh>
    <rPh sb="16" eb="18">
      <t>イジョウ</t>
    </rPh>
    <rPh sb="19" eb="20">
      <t>モノ</t>
    </rPh>
    <rPh sb="23" eb="24">
      <t>ノゾ</t>
    </rPh>
    <phoneticPr fontId="12"/>
  </si>
  <si>
    <t xml:space="preserve">
⑭
その他就職率適用就職者</t>
    <rPh sb="7" eb="8">
      <t>タ</t>
    </rPh>
    <rPh sb="8" eb="10">
      <t>シュウショク</t>
    </rPh>
    <rPh sb="10" eb="11">
      <t>リツ</t>
    </rPh>
    <rPh sb="11" eb="13">
      <t>テキヨウ</t>
    </rPh>
    <rPh sb="13" eb="16">
      <t>シュウショクシャ</t>
    </rPh>
    <phoneticPr fontId="12"/>
  </si>
  <si>
    <t xml:space="preserve">
⑮
雇用保険適用就職者</t>
    <rPh sb="5" eb="7">
      <t>コヨウ</t>
    </rPh>
    <rPh sb="7" eb="9">
      <t>ホケン</t>
    </rPh>
    <rPh sb="9" eb="11">
      <t>テキヨウ</t>
    </rPh>
    <rPh sb="11" eb="14">
      <t>シュウショクシャ</t>
    </rPh>
    <phoneticPr fontId="11"/>
  </si>
  <si>
    <r>
      <t xml:space="preserve">
⑯
参考指標（その他就職率）
</t>
    </r>
    <r>
      <rPr>
        <sz val="6"/>
        <rFont val="ＭＳ Ｐゴシック"/>
        <family val="3"/>
        <charset val="128"/>
      </rPr>
      <t>（自動計算）</t>
    </r>
    <rPh sb="5" eb="7">
      <t>サンコウ</t>
    </rPh>
    <rPh sb="7" eb="9">
      <t>シヒョウ</t>
    </rPh>
    <rPh sb="12" eb="13">
      <t>タ</t>
    </rPh>
    <rPh sb="13" eb="16">
      <t>シュウショクリツ</t>
    </rPh>
    <rPh sb="19" eb="21">
      <t>ジドウ</t>
    </rPh>
    <rPh sb="21" eb="23">
      <t>ケイサン</t>
    </rPh>
    <phoneticPr fontId="12"/>
  </si>
  <si>
    <r>
      <t xml:space="preserve">
⑰
雇用保険適用
就職率
</t>
    </r>
    <r>
      <rPr>
        <sz val="6"/>
        <rFont val="ＭＳ Ｐゴシック"/>
        <family val="3"/>
        <charset val="128"/>
      </rPr>
      <t xml:space="preserve">（自動計算）
</t>
    </r>
    <rPh sb="5" eb="7">
      <t>コヨウ</t>
    </rPh>
    <rPh sb="7" eb="9">
      <t>ホケン</t>
    </rPh>
    <rPh sb="9" eb="11">
      <t>テキヨウ</t>
    </rPh>
    <rPh sb="12" eb="14">
      <t>シュウショク</t>
    </rPh>
    <rPh sb="14" eb="15">
      <t>リツ</t>
    </rPh>
    <rPh sb="17" eb="19">
      <t>ジドウ</t>
    </rPh>
    <rPh sb="19" eb="21">
      <t>ケイサン</t>
    </rPh>
    <phoneticPr fontId="12"/>
  </si>
  <si>
    <t>実践コース</t>
    <phoneticPr fontId="12"/>
  </si>
  <si>
    <t>～</t>
    <phoneticPr fontId="12"/>
  </si>
  <si>
    <r>
      <t>注）※1　　この様式に記入する実績は、</t>
    </r>
    <r>
      <rPr>
        <u/>
        <sz val="12"/>
        <rFont val="ＭＳ Ｐゴシック"/>
        <family val="3"/>
        <charset val="128"/>
      </rPr>
      <t>訓練科の選定</t>
    </r>
    <r>
      <rPr>
        <sz val="12"/>
        <rFont val="ＭＳ Ｐゴシック"/>
        <family val="3"/>
        <charset val="128"/>
      </rPr>
      <t>に使用します。</t>
    </r>
    <rPh sb="0" eb="1">
      <t>チュウ</t>
    </rPh>
    <rPh sb="8" eb="10">
      <t>ヨウシキ</t>
    </rPh>
    <rPh sb="11" eb="13">
      <t>キニュウ</t>
    </rPh>
    <rPh sb="15" eb="17">
      <t>ジッセキ</t>
    </rPh>
    <rPh sb="19" eb="22">
      <t>クンレンカ</t>
    </rPh>
    <rPh sb="23" eb="25">
      <t>センテイ</t>
    </rPh>
    <rPh sb="26" eb="28">
      <t>シヨウ</t>
    </rPh>
    <phoneticPr fontId="12"/>
  </si>
  <si>
    <t>　　※3　　求職者支援訓練の就職率（⑰雇用保険適用就職率）の計算方法は、「⑮/（⑩+⑪-⑫-⑬）×100」です。</t>
    <rPh sb="6" eb="8">
      <t>キュウショク</t>
    </rPh>
    <rPh sb="8" eb="9">
      <t>シャ</t>
    </rPh>
    <rPh sb="9" eb="11">
      <t>シエン</t>
    </rPh>
    <rPh sb="11" eb="13">
      <t>クンレン</t>
    </rPh>
    <rPh sb="14" eb="16">
      <t>シュウショク</t>
    </rPh>
    <rPh sb="16" eb="17">
      <t>リツ</t>
    </rPh>
    <rPh sb="19" eb="21">
      <t>コヨウ</t>
    </rPh>
    <rPh sb="21" eb="23">
      <t>ホケン</t>
    </rPh>
    <rPh sb="23" eb="25">
      <t>テキヨウ</t>
    </rPh>
    <rPh sb="25" eb="28">
      <t>シュウショクリツ</t>
    </rPh>
    <rPh sb="30" eb="32">
      <t>ケイサン</t>
    </rPh>
    <rPh sb="32" eb="34">
      <t>ホウホウ</t>
    </rPh>
    <phoneticPr fontId="12"/>
  </si>
  <si>
    <t>　　※8　　⑯参考指標（その他就職率）は、訓練科の選定の際に主たる評価要素以外の評価要素として使用しますが、その計算方法は、「⑭/（⑩+⑪-⑫）×100」です。</t>
    <rPh sb="7" eb="9">
      <t>サンコウ</t>
    </rPh>
    <rPh sb="9" eb="11">
      <t>シヒョウ</t>
    </rPh>
    <rPh sb="14" eb="15">
      <t>タ</t>
    </rPh>
    <rPh sb="15" eb="18">
      <t>シュウショクリツ</t>
    </rPh>
    <rPh sb="21" eb="24">
      <t>クンレンカ</t>
    </rPh>
    <rPh sb="25" eb="27">
      <t>センテイ</t>
    </rPh>
    <rPh sb="28" eb="29">
      <t>サイ</t>
    </rPh>
    <rPh sb="30" eb="31">
      <t>シュ</t>
    </rPh>
    <rPh sb="33" eb="35">
      <t>ヒョウカ</t>
    </rPh>
    <rPh sb="35" eb="37">
      <t>ヨウソ</t>
    </rPh>
    <rPh sb="37" eb="39">
      <t>イガイ</t>
    </rPh>
    <rPh sb="40" eb="42">
      <t>ヒョウカ</t>
    </rPh>
    <rPh sb="42" eb="44">
      <t>ヨウソ</t>
    </rPh>
    <rPh sb="47" eb="49">
      <t>シヨウ</t>
    </rPh>
    <rPh sb="56" eb="58">
      <t>ケイサン</t>
    </rPh>
    <rPh sb="58" eb="60">
      <t>ホウホウ</t>
    </rPh>
    <phoneticPr fontId="12"/>
  </si>
  <si>
    <t>02　ＩＴ分野</t>
    <phoneticPr fontId="12"/>
  </si>
  <si>
    <t>03　営業・販売・事務分野</t>
    <phoneticPr fontId="12"/>
  </si>
  <si>
    <t>04　医療事務分野</t>
    <phoneticPr fontId="12"/>
  </si>
  <si>
    <t>06　農業分野</t>
    <phoneticPr fontId="12"/>
  </si>
  <si>
    <t>07　林業分野</t>
    <phoneticPr fontId="12"/>
  </si>
  <si>
    <t>09　警備・保安分野</t>
    <phoneticPr fontId="12"/>
  </si>
  <si>
    <t>10　クリエート（企画・創作）分野</t>
    <phoneticPr fontId="12"/>
  </si>
  <si>
    <t>12　輸送サービス分野</t>
    <phoneticPr fontId="12"/>
  </si>
  <si>
    <t>13　エコ分野</t>
    <phoneticPr fontId="12"/>
  </si>
  <si>
    <t>14　調理分野</t>
    <phoneticPr fontId="12"/>
  </si>
  <si>
    <t>15　電気関連分野</t>
    <phoneticPr fontId="12"/>
  </si>
  <si>
    <t>16　機械関連分野</t>
    <phoneticPr fontId="12"/>
  </si>
  <si>
    <t>17　金属関連分野</t>
    <phoneticPr fontId="12"/>
  </si>
  <si>
    <t>18　建設関連分野</t>
    <phoneticPr fontId="12"/>
  </si>
  <si>
    <t>19　理容・美容関連分野</t>
    <phoneticPr fontId="12"/>
  </si>
  <si>
    <t>職業能力開発促進法（昭和44年法律第64号）第30条の３に規定するキャリアコンサルタント</t>
    <phoneticPr fontId="12"/>
  </si>
  <si>
    <t>省略の有無</t>
    <rPh sb="0" eb="2">
      <t>ショウリャク</t>
    </rPh>
    <rPh sb="3" eb="5">
      <t>ウム</t>
    </rPh>
    <phoneticPr fontId="12"/>
  </si>
  <si>
    <t>講師氏名</t>
    <rPh sb="0" eb="2">
      <t>コウシ</t>
    </rPh>
    <rPh sb="2" eb="4">
      <t>シメイ</t>
    </rPh>
    <phoneticPr fontId="12"/>
  </si>
  <si>
    <t>登録番号</t>
    <rPh sb="0" eb="2">
      <t>トウロク</t>
    </rPh>
    <rPh sb="2" eb="4">
      <t>バンゴウ</t>
    </rPh>
    <phoneticPr fontId="12"/>
  </si>
  <si>
    <t>※　チェックした内容に該当することを証明する書類の写しを併せて提出してください。</t>
    <rPh sb="8" eb="10">
      <t>ナイヨウ</t>
    </rPh>
    <rPh sb="11" eb="13">
      <t>ガイトウ</t>
    </rPh>
    <rPh sb="18" eb="20">
      <t>ショウメイ</t>
    </rPh>
    <rPh sb="22" eb="24">
      <t>ショルイ</t>
    </rPh>
    <rPh sb="25" eb="26">
      <t>ウツ</t>
    </rPh>
    <rPh sb="28" eb="29">
      <t>アワ</t>
    </rPh>
    <rPh sb="31" eb="33">
      <t>テイシュツ</t>
    </rPh>
    <phoneticPr fontId="12"/>
  </si>
  <si>
    <t>　（３）職業訓練の実施に関して必要な法令等に基づく手続きが適切に行われていること。</t>
    <phoneticPr fontId="12"/>
  </si>
  <si>
    <t>職場復帰支援コース
(※基礎コースのみ）</t>
    <rPh sb="0" eb="2">
      <t>ショクバ</t>
    </rPh>
    <rPh sb="2" eb="4">
      <t>フッキ</t>
    </rPh>
    <rPh sb="4" eb="6">
      <t>シエン</t>
    </rPh>
    <rPh sb="12" eb="14">
      <t>キソ</t>
    </rPh>
    <phoneticPr fontId="12"/>
  </si>
  <si>
    <t>変更届出書等
提出あり</t>
    <rPh sb="0" eb="2">
      <t>ヘンコウ</t>
    </rPh>
    <rPh sb="2" eb="5">
      <t>トドケデショ</t>
    </rPh>
    <rPh sb="5" eb="6">
      <t>ナド</t>
    </rPh>
    <rPh sb="7" eb="9">
      <t>テイシュツ</t>
    </rPh>
    <phoneticPr fontId="12"/>
  </si>
  <si>
    <t>日</t>
    <rPh sb="0" eb="1">
      <t>ヒ</t>
    </rPh>
    <phoneticPr fontId="12"/>
  </si>
  <si>
    <t>事務室の平面図</t>
    <rPh sb="0" eb="3">
      <t>ジムシツ</t>
    </rPh>
    <rPh sb="4" eb="7">
      <t>ヘイメンズ</t>
    </rPh>
    <phoneticPr fontId="12"/>
  </si>
  <si>
    <t>‐</t>
    <phoneticPr fontId="12"/>
  </si>
  <si>
    <t>施設所在地・電話番号</t>
    <rPh sb="0" eb="2">
      <t>シセツ</t>
    </rPh>
    <rPh sb="2" eb="5">
      <t>ショザイチ</t>
    </rPh>
    <rPh sb="6" eb="8">
      <t>デンワ</t>
    </rPh>
    <rPh sb="8" eb="10">
      <t>バンゴウ</t>
    </rPh>
    <phoneticPr fontId="12"/>
  </si>
  <si>
    <t>最寄駅</t>
    <rPh sb="0" eb="2">
      <t>モヨ</t>
    </rPh>
    <rPh sb="2" eb="3">
      <t>エキ</t>
    </rPh>
    <phoneticPr fontId="12"/>
  </si>
  <si>
    <t>訓練内容及び受入体制</t>
    <rPh sb="0" eb="2">
      <t>クンレン</t>
    </rPh>
    <rPh sb="2" eb="4">
      <t>ナイヨウ</t>
    </rPh>
    <rPh sb="4" eb="5">
      <t>オヨ</t>
    </rPh>
    <rPh sb="6" eb="7">
      <t>ウ</t>
    </rPh>
    <rPh sb="7" eb="8">
      <t>イ</t>
    </rPh>
    <rPh sb="8" eb="10">
      <t>タイセイ</t>
    </rPh>
    <phoneticPr fontId="12"/>
  </si>
  <si>
    <t>管理責任者
氏名(役職)</t>
    <rPh sb="0" eb="2">
      <t>カンリ</t>
    </rPh>
    <rPh sb="2" eb="5">
      <t>セキニンシャ</t>
    </rPh>
    <rPh sb="6" eb="8">
      <t>シメイ</t>
    </rPh>
    <rPh sb="9" eb="11">
      <t>ヤクショク</t>
    </rPh>
    <phoneticPr fontId="12"/>
  </si>
  <si>
    <t>講師を担当する者は裏面の｢求職者支援訓練(企業実習)の講師として認められる類型」に該当する者であること。</t>
    <rPh sb="0" eb="2">
      <t>コウシ</t>
    </rPh>
    <rPh sb="3" eb="5">
      <t>タントウ</t>
    </rPh>
    <rPh sb="7" eb="8">
      <t>モノ</t>
    </rPh>
    <rPh sb="9" eb="11">
      <t>リメン</t>
    </rPh>
    <rPh sb="13" eb="16">
      <t>キュウショクシャ</t>
    </rPh>
    <rPh sb="16" eb="18">
      <t>シエン</t>
    </rPh>
    <rPh sb="18" eb="20">
      <t>クンレン</t>
    </rPh>
    <rPh sb="21" eb="23">
      <t>キギョウ</t>
    </rPh>
    <rPh sb="23" eb="25">
      <t>ジッシュウ</t>
    </rPh>
    <rPh sb="27" eb="29">
      <t>コウシ</t>
    </rPh>
    <rPh sb="32" eb="33">
      <t>ミト</t>
    </rPh>
    <rPh sb="37" eb="39">
      <t>ルイケイ</t>
    </rPh>
    <rPh sb="41" eb="43">
      <t>ガイトウ</t>
    </rPh>
    <rPh sb="45" eb="46">
      <t>モノ</t>
    </rPh>
    <phoneticPr fontId="12"/>
  </si>
  <si>
    <t>訓練評価者
氏名（役職）</t>
    <rPh sb="0" eb="2">
      <t>クンレン</t>
    </rPh>
    <rPh sb="2" eb="5">
      <t>ヒョウカシャ</t>
    </rPh>
    <rPh sb="6" eb="8">
      <t>シメイ</t>
    </rPh>
    <rPh sb="9" eb="11">
      <t>ヤクショク</t>
    </rPh>
    <phoneticPr fontId="12"/>
  </si>
  <si>
    <t>事務担当者
氏名(役職)</t>
    <rPh sb="0" eb="2">
      <t>ジム</t>
    </rPh>
    <rPh sb="2" eb="5">
      <t>タントウシャ</t>
    </rPh>
    <rPh sb="6" eb="8">
      <t>シメイ</t>
    </rPh>
    <rPh sb="9" eb="11">
      <t>ヤクショク</t>
    </rPh>
    <phoneticPr fontId="12"/>
  </si>
  <si>
    <t>受入予定人数</t>
    <rPh sb="0" eb="1">
      <t>ウ</t>
    </rPh>
    <rPh sb="1" eb="2">
      <t>イ</t>
    </rPh>
    <rPh sb="2" eb="4">
      <t>ヨテイ</t>
    </rPh>
    <rPh sb="4" eb="6">
      <t>ニンズウ</t>
    </rPh>
    <phoneticPr fontId="12"/>
  </si>
  <si>
    <t>か月目</t>
    <rPh sb="1" eb="2">
      <t>ゲツ</t>
    </rPh>
    <rPh sb="2" eb="3">
      <t>メ</t>
    </rPh>
    <phoneticPr fontId="12"/>
  </si>
  <si>
    <t>No</t>
    <phoneticPr fontId="12"/>
  </si>
  <si>
    <t>TEL</t>
    <phoneticPr fontId="12"/>
  </si>
  <si>
    <t>訓練運営体制</t>
    <rPh sb="0" eb="2">
      <t>クンレン</t>
    </rPh>
    <rPh sb="2" eb="4">
      <t>ウンエイ</t>
    </rPh>
    <rPh sb="4" eb="6">
      <t>タイセイ</t>
    </rPh>
    <phoneticPr fontId="12"/>
  </si>
  <si>
    <t>のとおり</t>
    <phoneticPr fontId="12"/>
  </si>
  <si>
    <t>第１３の１号</t>
    <rPh sb="5" eb="6">
      <t>ゴウ</t>
    </rPh>
    <phoneticPr fontId="11"/>
  </si>
  <si>
    <t>第１４号</t>
    <rPh sb="0" eb="1">
      <t>ダイ</t>
    </rPh>
    <rPh sb="3" eb="4">
      <t>ゴウ</t>
    </rPh>
    <phoneticPr fontId="11"/>
  </si>
  <si>
    <t>第１５の１号</t>
    <rPh sb="0" eb="1">
      <t>ダイ</t>
    </rPh>
    <rPh sb="5" eb="6">
      <t>ゴウ</t>
    </rPh>
    <phoneticPr fontId="12"/>
  </si>
  <si>
    <t>第１５の２号</t>
    <rPh sb="0" eb="1">
      <t>ダイ</t>
    </rPh>
    <rPh sb="5" eb="6">
      <t>ゴウ</t>
    </rPh>
    <phoneticPr fontId="12"/>
  </si>
  <si>
    <t>第１７号</t>
    <rPh sb="0" eb="1">
      <t>ダイ</t>
    </rPh>
    <phoneticPr fontId="12"/>
  </si>
  <si>
    <r>
      <t>認定様式第</t>
    </r>
    <r>
      <rPr>
        <sz val="11"/>
        <rFont val="ＭＳ Ｐゴシック"/>
        <family val="3"/>
        <charset val="128"/>
      </rPr>
      <t>12号</t>
    </r>
    <phoneticPr fontId="12"/>
  </si>
  <si>
    <r>
      <t>認定様式第</t>
    </r>
    <r>
      <rPr>
        <sz val="9"/>
        <rFont val="ＭＳ Ｐゴシック"/>
        <family val="3"/>
        <charset val="128"/>
      </rPr>
      <t>13の１号</t>
    </r>
    <rPh sb="9" eb="10">
      <t>ゴウ</t>
    </rPh>
    <phoneticPr fontId="80"/>
  </si>
  <si>
    <t>認定様式第15の１号</t>
    <rPh sb="0" eb="2">
      <t>ニンテイ</t>
    </rPh>
    <rPh sb="2" eb="4">
      <t>ヨウシキ</t>
    </rPh>
    <rPh sb="4" eb="5">
      <t>ダイ</t>
    </rPh>
    <rPh sb="9" eb="10">
      <t>ゴウ</t>
    </rPh>
    <phoneticPr fontId="12"/>
  </si>
  <si>
    <t>認定様式第15の２号</t>
    <rPh sb="0" eb="2">
      <t>ニンテイ</t>
    </rPh>
    <rPh sb="2" eb="4">
      <t>ヨウシキ</t>
    </rPh>
    <rPh sb="4" eb="5">
      <t>ダイ</t>
    </rPh>
    <rPh sb="9" eb="10">
      <t>ゴウ</t>
    </rPh>
    <phoneticPr fontId="12"/>
  </si>
  <si>
    <r>
      <t>認定様式第</t>
    </r>
    <r>
      <rPr>
        <sz val="11"/>
        <rFont val="ＭＳ Ｐゴシック"/>
        <family val="3"/>
        <charset val="128"/>
      </rPr>
      <t>16の２号</t>
    </r>
    <rPh sb="0" eb="2">
      <t>ニンテイ</t>
    </rPh>
    <rPh sb="2" eb="4">
      <t>ヨウシキ</t>
    </rPh>
    <rPh sb="4" eb="5">
      <t>ダイ</t>
    </rPh>
    <rPh sb="9" eb="10">
      <t>ゴウ</t>
    </rPh>
    <phoneticPr fontId="12"/>
  </si>
  <si>
    <t>認定様式第17号</t>
    <rPh sb="0" eb="2">
      <t>ニンテイ</t>
    </rPh>
    <rPh sb="2" eb="4">
      <t>ヨウシキ</t>
    </rPh>
    <rPh sb="4" eb="5">
      <t>ダイ</t>
    </rPh>
    <rPh sb="7" eb="8">
      <t>ゴウ</t>
    </rPh>
    <phoneticPr fontId="12"/>
  </si>
  <si>
    <r>
      <t>代表者</t>
    </r>
    <r>
      <rPr>
        <sz val="11"/>
        <rFont val="ＭＳ Ｐゴシック"/>
        <family val="3"/>
        <charset val="128"/>
      </rPr>
      <t>役職名・氏名</t>
    </r>
    <rPh sb="0" eb="2">
      <t>ダイヒョウ</t>
    </rPh>
    <rPh sb="2" eb="3">
      <t>シャ</t>
    </rPh>
    <rPh sb="3" eb="6">
      <t>ヤクショクメイ</t>
    </rPh>
    <rPh sb="7" eb="9">
      <t>シメイ</t>
    </rPh>
    <phoneticPr fontId="12"/>
  </si>
  <si>
    <t>認定様式第５号</t>
    <phoneticPr fontId="12"/>
  </si>
  <si>
    <t>（</t>
    <phoneticPr fontId="80"/>
  </si>
  <si>
    <t>）</t>
    <phoneticPr fontId="80"/>
  </si>
  <si>
    <t>※40文字以内で記入してください。</t>
    <phoneticPr fontId="12"/>
  </si>
  <si>
    <t>か月 ）</t>
    <phoneticPr fontId="80"/>
  </si>
  <si>
    <t>（ 訓練日数</t>
    <phoneticPr fontId="12"/>
  </si>
  <si>
    <t>日 ）</t>
    <phoneticPr fontId="12"/>
  </si>
  <si>
    <t>ニート等の若者</t>
    <phoneticPr fontId="12"/>
  </si>
  <si>
    <t>実施しない</t>
    <phoneticPr fontId="12"/>
  </si>
  <si>
    <t>訓練時間総合計</t>
    <phoneticPr fontId="80"/>
  </si>
  <si>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12"/>
  </si>
  <si>
    <r>
      <t>※上記については、受講者の費用負担が発生する全ての教科書</t>
    </r>
    <r>
      <rPr>
        <sz val="11"/>
        <rFont val="ＭＳ Ｐゴシック"/>
        <family val="3"/>
        <charset val="128"/>
      </rPr>
      <t>(企業実習で使用する教科書を含む)を記入してください。</t>
    </r>
    <rPh sb="1" eb="3">
      <t>ジョウキ</t>
    </rPh>
    <rPh sb="9" eb="11">
      <t>ジュコウ</t>
    </rPh>
    <rPh sb="11" eb="12">
      <t>シャ</t>
    </rPh>
    <rPh sb="13" eb="15">
      <t>ヒヨウ</t>
    </rPh>
    <rPh sb="15" eb="17">
      <t>フタン</t>
    </rPh>
    <rPh sb="18" eb="20">
      <t>ハッセイ</t>
    </rPh>
    <rPh sb="22" eb="23">
      <t>スベ</t>
    </rPh>
    <rPh sb="25" eb="28">
      <t>キョウカショ</t>
    </rPh>
    <rPh sb="26" eb="27">
      <t>カ</t>
    </rPh>
    <rPh sb="27" eb="28">
      <t>ショ</t>
    </rPh>
    <rPh sb="29" eb="31">
      <t>キギョウ</t>
    </rPh>
    <rPh sb="31" eb="33">
      <t>ジッシュウ</t>
    </rPh>
    <rPh sb="34" eb="36">
      <t>シヨウ</t>
    </rPh>
    <rPh sb="38" eb="41">
      <t>キョウカショ</t>
    </rPh>
    <rPh sb="42" eb="43">
      <t>フク</t>
    </rPh>
    <rPh sb="46" eb="48">
      <t>キニュウ</t>
    </rPh>
    <phoneticPr fontId="12"/>
  </si>
  <si>
    <r>
      <t>※上記については、教科書以外で受講者の費用負担が発生する全ての内容</t>
    </r>
    <r>
      <rPr>
        <sz val="11"/>
        <rFont val="ＭＳ Ｐゴシック"/>
        <family val="3"/>
        <charset val="128"/>
      </rPr>
      <t>（職場見学・職場体験・企業実習における交通費等を含む）を記入してください。</t>
    </r>
    <rPh sb="1" eb="3">
      <t>ジョウキ</t>
    </rPh>
    <rPh sb="9" eb="12">
      <t>キョウカショ</t>
    </rPh>
    <rPh sb="12" eb="14">
      <t>イガイ</t>
    </rPh>
    <rPh sb="15" eb="17">
      <t>ジュコウ</t>
    </rPh>
    <rPh sb="17" eb="18">
      <t>シャ</t>
    </rPh>
    <rPh sb="19" eb="21">
      <t>ヒヨウ</t>
    </rPh>
    <rPh sb="21" eb="23">
      <t>フタン</t>
    </rPh>
    <rPh sb="24" eb="26">
      <t>ハッセイ</t>
    </rPh>
    <rPh sb="28" eb="29">
      <t>スベ</t>
    </rPh>
    <rPh sb="31" eb="33">
      <t>ナイヨウ</t>
    </rPh>
    <rPh sb="34" eb="36">
      <t>ショクバ</t>
    </rPh>
    <rPh sb="36" eb="38">
      <t>ケンガク</t>
    </rPh>
    <rPh sb="39" eb="41">
      <t>ショクバ</t>
    </rPh>
    <rPh sb="41" eb="43">
      <t>タイケン</t>
    </rPh>
    <rPh sb="44" eb="46">
      <t>キギョウ</t>
    </rPh>
    <rPh sb="46" eb="48">
      <t>ジッシュウ</t>
    </rPh>
    <rPh sb="52" eb="56">
      <t>コウツウヒナド</t>
    </rPh>
    <rPh sb="57" eb="58">
      <t>フク</t>
    </rPh>
    <rPh sb="61" eb="63">
      <t>キニュウ</t>
    </rPh>
    <phoneticPr fontId="12"/>
  </si>
  <si>
    <r>
      <t>認定様式第</t>
    </r>
    <r>
      <rPr>
        <sz val="11"/>
        <rFont val="ＭＳ Ｐゴシック"/>
        <family val="3"/>
        <charset val="128"/>
      </rPr>
      <t>10号</t>
    </r>
    <phoneticPr fontId="12"/>
  </si>
  <si>
    <t>　　　  の内容を遵守すること。</t>
    <phoneticPr fontId="12"/>
  </si>
  <si>
    <t>認定様式第２号</t>
    <phoneticPr fontId="12"/>
  </si>
  <si>
    <t>　　　　年　　　　月　　　　日</t>
    <rPh sb="4" eb="5">
      <t>ネン</t>
    </rPh>
    <rPh sb="9" eb="10">
      <t>ツキ</t>
    </rPh>
    <rPh sb="14" eb="15">
      <t>ヒ</t>
    </rPh>
    <phoneticPr fontId="80"/>
  </si>
  <si>
    <t>　 　年 　　月 　　日</t>
    <rPh sb="3" eb="4">
      <t>ネン</t>
    </rPh>
    <rPh sb="7" eb="8">
      <t>ツキ</t>
    </rPh>
    <rPh sb="11" eb="12">
      <t>ヒ</t>
    </rPh>
    <phoneticPr fontId="80"/>
  </si>
  <si>
    <t xml:space="preserve">   　年 　　月 　　日</t>
    <rPh sb="4" eb="5">
      <t>ネン</t>
    </rPh>
    <rPh sb="8" eb="9">
      <t>ツキ</t>
    </rPh>
    <rPh sb="12" eb="13">
      <t>ヒ</t>
    </rPh>
    <phoneticPr fontId="80"/>
  </si>
  <si>
    <t>認定様式第7の1号（表面）</t>
    <rPh sb="10" eb="11">
      <t>オモテ</t>
    </rPh>
    <rPh sb="11" eb="12">
      <t>メン</t>
    </rPh>
    <phoneticPr fontId="12"/>
  </si>
  <si>
    <t>選定における加点要素確認表（実績枠）</t>
    <rPh sb="0" eb="2">
      <t>センテイ</t>
    </rPh>
    <rPh sb="6" eb="8">
      <t>カテン</t>
    </rPh>
    <rPh sb="8" eb="10">
      <t>ヨウソ</t>
    </rPh>
    <rPh sb="10" eb="13">
      <t>カクニンヒョウ</t>
    </rPh>
    <rPh sb="14" eb="16">
      <t>ジッセキ</t>
    </rPh>
    <rPh sb="16" eb="17">
      <t>ワク</t>
    </rPh>
    <phoneticPr fontId="12"/>
  </si>
  <si>
    <t>証明書類</t>
    <rPh sb="0" eb="2">
      <t>ショウメイ</t>
    </rPh>
    <rPh sb="2" eb="4">
      <t>ショルイ</t>
    </rPh>
    <phoneticPr fontId="12"/>
  </si>
  <si>
    <t>資格・免許証</t>
    <rPh sb="0" eb="2">
      <t>シカク</t>
    </rPh>
    <rPh sb="3" eb="6">
      <t>メンキョショウ</t>
    </rPh>
    <phoneticPr fontId="12"/>
  </si>
  <si>
    <t>その他</t>
    <rPh sb="2" eb="3">
      <t>ホカ</t>
    </rPh>
    <phoneticPr fontId="12"/>
  </si>
  <si>
    <t>勤務
形態</t>
    <rPh sb="0" eb="2">
      <t>キンム</t>
    </rPh>
    <rPh sb="3" eb="5">
      <t>ケイタイ</t>
    </rPh>
    <phoneticPr fontId="12"/>
  </si>
  <si>
    <t>選定における加点要素確認表（新規参入枠）</t>
    <rPh sb="0" eb="2">
      <t>センテイ</t>
    </rPh>
    <rPh sb="6" eb="8">
      <t>カテン</t>
    </rPh>
    <rPh sb="8" eb="10">
      <t>ヨウソ</t>
    </rPh>
    <rPh sb="10" eb="13">
      <t>カクニンヒョウ</t>
    </rPh>
    <rPh sb="14" eb="16">
      <t>シンキ</t>
    </rPh>
    <rPh sb="16" eb="18">
      <t>サンニュウ</t>
    </rPh>
    <rPh sb="18" eb="19">
      <t>ワク</t>
    </rPh>
    <phoneticPr fontId="12"/>
  </si>
  <si>
    <t>認定様式第14号</t>
    <phoneticPr fontId="12"/>
  </si>
  <si>
    <t>最終行</t>
    <rPh sb="0" eb="3">
      <t>サイシュウギョウ</t>
    </rPh>
    <phoneticPr fontId="12"/>
  </si>
  <si>
    <t>№</t>
    <phoneticPr fontId="12"/>
  </si>
  <si>
    <t>第２号</t>
    <phoneticPr fontId="12"/>
  </si>
  <si>
    <t>第３号</t>
    <phoneticPr fontId="12"/>
  </si>
  <si>
    <t>第４号</t>
    <phoneticPr fontId="12"/>
  </si>
  <si>
    <t>第５号</t>
    <phoneticPr fontId="12"/>
  </si>
  <si>
    <t>第６号</t>
    <phoneticPr fontId="12"/>
  </si>
  <si>
    <t>第８号</t>
    <phoneticPr fontId="12"/>
  </si>
  <si>
    <t>第９号</t>
    <phoneticPr fontId="12"/>
  </si>
  <si>
    <t>第１０号</t>
    <phoneticPr fontId="12"/>
  </si>
  <si>
    <t>第１２号</t>
    <phoneticPr fontId="12"/>
  </si>
  <si>
    <t>－</t>
    <phoneticPr fontId="12"/>
  </si>
  <si>
    <t>　１　訓練実施場所及び事務室が使用可能であることが確認できる書類</t>
    <rPh sb="3" eb="5">
      <t>クンレン</t>
    </rPh>
    <rPh sb="5" eb="7">
      <t>ジッシ</t>
    </rPh>
    <rPh sb="7" eb="9">
      <t>バショ</t>
    </rPh>
    <rPh sb="9" eb="10">
      <t>オヨ</t>
    </rPh>
    <rPh sb="11" eb="14">
      <t>ジムシツ</t>
    </rPh>
    <rPh sb="15" eb="17">
      <t>シヨウ</t>
    </rPh>
    <rPh sb="17" eb="19">
      <t>カノウ</t>
    </rPh>
    <rPh sb="25" eb="27">
      <t>カクニン</t>
    </rPh>
    <rPh sb="30" eb="32">
      <t>ショルイ</t>
    </rPh>
    <phoneticPr fontId="12"/>
  </si>
  <si>
    <t>　３　加入予定の保険に関するリーフレット等</t>
    <rPh sb="8" eb="10">
      <t>ホケン</t>
    </rPh>
    <phoneticPr fontId="12"/>
  </si>
  <si>
    <t>提出済みの書類</t>
    <phoneticPr fontId="12"/>
  </si>
  <si>
    <t>修了証書(写)、修了証明書(写)、受講証明書(写)</t>
    <rPh sb="0" eb="2">
      <t>シュウリョウ</t>
    </rPh>
    <rPh sb="2" eb="4">
      <t>ショウショ</t>
    </rPh>
    <rPh sb="5" eb="6">
      <t>ウツ</t>
    </rPh>
    <rPh sb="8" eb="10">
      <t>シュウリョウ</t>
    </rPh>
    <rPh sb="10" eb="13">
      <t>ショウメイショ</t>
    </rPh>
    <rPh sb="14" eb="15">
      <t>ウツ</t>
    </rPh>
    <rPh sb="17" eb="19">
      <t>ジュコウ</t>
    </rPh>
    <rPh sb="19" eb="22">
      <t>ショウメイショ</t>
    </rPh>
    <rPh sb="23" eb="24">
      <t>ウツ</t>
    </rPh>
    <phoneticPr fontId="12"/>
  </si>
  <si>
    <t>自ら所有する訓練実施場所を使用する場合の必要書類
（不動産登記簿謄本（写）等）</t>
    <phoneticPr fontId="12"/>
  </si>
  <si>
    <t>　（２）認定を受けようとする訓練科について、別に定める求職者支援法に基づく職業訓練の認定基準</t>
    <rPh sb="16" eb="17">
      <t>カ</t>
    </rPh>
    <rPh sb="22" eb="23">
      <t>ベツ</t>
    </rPh>
    <rPh sb="24" eb="25">
      <t>サダ</t>
    </rPh>
    <rPh sb="27" eb="29">
      <t>キュウショク</t>
    </rPh>
    <rPh sb="29" eb="30">
      <t>シャ</t>
    </rPh>
    <rPh sb="30" eb="32">
      <t>シエン</t>
    </rPh>
    <rPh sb="32" eb="33">
      <t>ホウ</t>
    </rPh>
    <rPh sb="34" eb="35">
      <t>モト</t>
    </rPh>
    <rPh sb="37" eb="39">
      <t>ショクギョウ</t>
    </rPh>
    <rPh sb="39" eb="41">
      <t>クンレン</t>
    </rPh>
    <phoneticPr fontId="12"/>
  </si>
  <si>
    <t>　　認定様式第７の１号「講師一覧」にて確認</t>
    <rPh sb="2" eb="4">
      <t>ニンテイ</t>
    </rPh>
    <rPh sb="4" eb="6">
      <t>ヨウシキ</t>
    </rPh>
    <rPh sb="6" eb="7">
      <t>ダイ</t>
    </rPh>
    <rPh sb="10" eb="11">
      <t>ゴウ</t>
    </rPh>
    <rPh sb="12" eb="14">
      <t>コウシ</t>
    </rPh>
    <rPh sb="14" eb="16">
      <t>イチラン</t>
    </rPh>
    <rPh sb="19" eb="21">
      <t>カクニン</t>
    </rPh>
    <phoneticPr fontId="12"/>
  </si>
  <si>
    <t>訓練期間中に次の①から⑩の就職支援を行うこと＜①～⑥は必須＞　実施する項目の実施時期に○をつけてください。</t>
    <rPh sb="0" eb="2">
      <t>クンレン</t>
    </rPh>
    <rPh sb="2" eb="4">
      <t>キカン</t>
    </rPh>
    <rPh sb="4" eb="5">
      <t>ナカ</t>
    </rPh>
    <rPh sb="6" eb="7">
      <t>ツギ</t>
    </rPh>
    <rPh sb="31" eb="33">
      <t>ジッシ</t>
    </rPh>
    <rPh sb="38" eb="40">
      <t>ジッシ</t>
    </rPh>
    <rPh sb="40" eb="42">
      <t>ジキ</t>
    </rPh>
    <phoneticPr fontId="12"/>
  </si>
  <si>
    <t>令和　　年　　月　　日</t>
    <rPh sb="0" eb="2">
      <t>レイワ</t>
    </rPh>
    <rPh sb="4" eb="5">
      <t>ネン</t>
    </rPh>
    <rPh sb="7" eb="8">
      <t>ツキ</t>
    </rPh>
    <rPh sb="10" eb="11">
      <t>ヒ</t>
    </rPh>
    <phoneticPr fontId="12"/>
  </si>
  <si>
    <t>令和　　年　　月　　日現在</t>
    <rPh sb="0" eb="2">
      <t>レイワ</t>
    </rPh>
    <phoneticPr fontId="12"/>
  </si>
  <si>
    <t>　職業訓練の実施等による特定求職者の就職の支援に関する法律施行規則第1条の規定により、下
記のとおり職業訓練の認定を申請します。</t>
    <rPh sb="1" eb="3">
      <t>ショクギョウ</t>
    </rPh>
    <rPh sb="3" eb="5">
      <t>クンレン</t>
    </rPh>
    <rPh sb="6" eb="8">
      <t>ジッシ</t>
    </rPh>
    <rPh sb="8" eb="9">
      <t>トウ</t>
    </rPh>
    <rPh sb="12" eb="14">
      <t>トクテイ</t>
    </rPh>
    <rPh sb="14" eb="16">
      <t>キュウショク</t>
    </rPh>
    <rPh sb="16" eb="17">
      <t>シャ</t>
    </rPh>
    <rPh sb="18" eb="20">
      <t>シュウショク</t>
    </rPh>
    <rPh sb="21" eb="23">
      <t>シエン</t>
    </rPh>
    <rPh sb="24" eb="25">
      <t>カン</t>
    </rPh>
    <rPh sb="27" eb="29">
      <t>ホウリツ</t>
    </rPh>
    <rPh sb="29" eb="31">
      <t>シコウ</t>
    </rPh>
    <rPh sb="31" eb="33">
      <t>キソク</t>
    </rPh>
    <rPh sb="33" eb="34">
      <t>ダイ</t>
    </rPh>
    <rPh sb="35" eb="36">
      <t>ジョウ</t>
    </rPh>
    <rPh sb="37" eb="39">
      <t>キテイ</t>
    </rPh>
    <rPh sb="43" eb="44">
      <t>シタ</t>
    </rPh>
    <rPh sb="45" eb="46">
      <t>キ</t>
    </rPh>
    <rPh sb="50" eb="52">
      <t>ショクギョウ</t>
    </rPh>
    <rPh sb="52" eb="54">
      <t>クンレン</t>
    </rPh>
    <rPh sb="55" eb="57">
      <t>ニンテイ</t>
    </rPh>
    <phoneticPr fontId="12"/>
  </si>
  <si>
    <t>講　師　一　覧</t>
    <phoneticPr fontId="12"/>
  </si>
  <si>
    <t>Ｎｏ</t>
    <phoneticPr fontId="12"/>
  </si>
  <si>
    <t>受理番号</t>
    <phoneticPr fontId="12"/>
  </si>
  <si>
    <t>注) ①　「勤務形態」の欄は、訓練実施機関の雇用保険の被保険者となっている者を｢常勤」、それ以外の者を「非常勤」としてください。</t>
    <rPh sb="6" eb="8">
      <t>キンム</t>
    </rPh>
    <rPh sb="8" eb="10">
      <t>ケイタイ</t>
    </rPh>
    <rPh sb="12" eb="13">
      <t>ラン</t>
    </rPh>
    <rPh sb="15" eb="17">
      <t>クンレン</t>
    </rPh>
    <rPh sb="17" eb="19">
      <t>ジッシ</t>
    </rPh>
    <rPh sb="19" eb="21">
      <t>キカン</t>
    </rPh>
    <phoneticPr fontId="12"/>
  </si>
  <si>
    <t>　　 ②  「担当科目」の欄には、担当する科目名を全て記入してください。なお、提出する際は、認定様式第５号「訓練カリキュラム」の訓練内容に記載した科目を全て網羅して</t>
    <rPh sb="7" eb="9">
      <t>タントウ</t>
    </rPh>
    <rPh sb="9" eb="10">
      <t>カ</t>
    </rPh>
    <rPh sb="10" eb="11">
      <t>モク</t>
    </rPh>
    <rPh sb="13" eb="14">
      <t>ラン</t>
    </rPh>
    <rPh sb="17" eb="19">
      <t>タントウ</t>
    </rPh>
    <rPh sb="21" eb="23">
      <t>カモク</t>
    </rPh>
    <rPh sb="23" eb="24">
      <t>メイ</t>
    </rPh>
    <rPh sb="25" eb="26">
      <t>スベ</t>
    </rPh>
    <rPh sb="27" eb="29">
      <t>キニュウ</t>
    </rPh>
    <rPh sb="39" eb="41">
      <t>テイシュツ</t>
    </rPh>
    <rPh sb="43" eb="44">
      <t>サイ</t>
    </rPh>
    <rPh sb="46" eb="48">
      <t>ニンテイ</t>
    </rPh>
    <rPh sb="48" eb="50">
      <t>ヨウシキ</t>
    </rPh>
    <rPh sb="50" eb="51">
      <t>ダイ</t>
    </rPh>
    <rPh sb="52" eb="53">
      <t>ゴウ</t>
    </rPh>
    <rPh sb="54" eb="56">
      <t>クンレン</t>
    </rPh>
    <phoneticPr fontId="12"/>
  </si>
  <si>
    <t xml:space="preserve">       いることを確認してください。</t>
    <phoneticPr fontId="12"/>
  </si>
  <si>
    <t>　　 ③　「類型」の欄には、裏面の「求職者支援訓練の講師として認められる類型」のうち該当する番号を記入してください。</t>
    <rPh sb="6" eb="8">
      <t>ルイケイ</t>
    </rPh>
    <rPh sb="10" eb="11">
      <t>ラン</t>
    </rPh>
    <phoneticPr fontId="12"/>
  </si>
  <si>
    <t>　　　　　（具体的には、裏面の「講師として認められる類型」のいずれかに適合することが必要です。）</t>
    <phoneticPr fontId="12"/>
  </si>
  <si>
    <t>　　　※　記入した類型に該当することを証明する職務経歴書、資格・免許証等の写しを併せて提出してください。</t>
    <phoneticPr fontId="12"/>
  </si>
  <si>
    <t>　　　　　　（「講師として認められる類型」に該当すると判断した職務経歴書上の記載箇所に下線を引いてください。）</t>
    <phoneticPr fontId="12"/>
  </si>
  <si>
    <t>　　　　　　なお、講師が職務経歴書を作成していない場合や職務経歴書の記載内容だけでは「求職者支援訓練の講師として認められる類型」に適合することが確認できない</t>
    <phoneticPr fontId="12"/>
  </si>
  <si>
    <t>　　　　　場合には「講師の経歴等確認書（認定様式第７の３号）」を提出してください。　</t>
    <phoneticPr fontId="12"/>
  </si>
  <si>
    <t>　　　　　　　　   　(注意事項)</t>
    <phoneticPr fontId="12"/>
  </si>
  <si>
    <t>　　　　　　　　　　   申請書等に虚偽の記載を行い又は偽りの証明を行うことにより、求職者支援訓練の認定を受けた場合は、労働局による認定取消等の可能性があります。</t>
    <rPh sb="66" eb="68">
      <t>ニンテイ</t>
    </rPh>
    <rPh sb="68" eb="69">
      <t>ト</t>
    </rPh>
    <rPh sb="69" eb="70">
      <t>ケ</t>
    </rPh>
    <rPh sb="70" eb="71">
      <t>ナド</t>
    </rPh>
    <rPh sb="72" eb="75">
      <t>カノウセイ</t>
    </rPh>
    <phoneticPr fontId="12"/>
  </si>
  <si>
    <t>　　　　   　　   　    なお、認定取消等となった場合、当該取消の日から起算して５年間又は永久に、当該都道府県又は全国において求職者支援訓練の認定を受けることが</t>
    <phoneticPr fontId="12"/>
  </si>
  <si>
    <t>　　　　　　　　　　　できませんのでご留意ください。</t>
    <phoneticPr fontId="12"/>
  </si>
  <si>
    <t>訓練実施機関属性の分かる資料（他の添付書類で判別できない場合に限る）</t>
    <rPh sb="0" eb="2">
      <t>クンレン</t>
    </rPh>
    <rPh sb="2" eb="4">
      <t>ジッシ</t>
    </rPh>
    <rPh sb="4" eb="6">
      <t>キカン</t>
    </rPh>
    <rPh sb="6" eb="8">
      <t>ゾクセイ</t>
    </rPh>
    <rPh sb="9" eb="10">
      <t>ワ</t>
    </rPh>
    <rPh sb="12" eb="14">
      <t>シリョウ</t>
    </rPh>
    <phoneticPr fontId="12"/>
  </si>
  <si>
    <t>訓練実施会場名</t>
    <rPh sb="0" eb="1">
      <t>クンレン</t>
    </rPh>
    <rPh sb="3" eb="5">
      <t>カイジョウ</t>
    </rPh>
    <rPh sb="5" eb="6">
      <t>メイ</t>
    </rPh>
    <phoneticPr fontId="12"/>
  </si>
  <si>
    <t>訓練実施会場郵便番号</t>
    <rPh sb="0" eb="2">
      <t>クンレン</t>
    </rPh>
    <rPh sb="4" eb="6">
      <t>カイジョウ</t>
    </rPh>
    <phoneticPr fontId="12"/>
  </si>
  <si>
    <t>訓練実施会場所在地１</t>
    <phoneticPr fontId="12"/>
  </si>
  <si>
    <t>訓練実施会場所在地２</t>
    <phoneticPr fontId="12"/>
  </si>
  <si>
    <t>担当者氏名</t>
    <rPh sb="0" eb="3">
      <t>タントウシャ</t>
    </rPh>
    <phoneticPr fontId="12"/>
  </si>
  <si>
    <t>担当者連絡先電話番号１</t>
    <rPh sb="0" eb="3">
      <t>タントウシャ</t>
    </rPh>
    <phoneticPr fontId="12"/>
  </si>
  <si>
    <t>担当者連絡先電話番号２</t>
    <phoneticPr fontId="12"/>
  </si>
  <si>
    <t>担当者連絡先電話番号３</t>
    <phoneticPr fontId="12"/>
  </si>
  <si>
    <t>担当者連絡先メールアドレス</t>
    <phoneticPr fontId="12"/>
  </si>
  <si>
    <t>05 介護・医療・福祉分野</t>
    <phoneticPr fontId="12"/>
  </si>
  <si>
    <t>４　訓練実施会場</t>
    <phoneticPr fontId="12"/>
  </si>
  <si>
    <t xml:space="preserve">
⑫
うち
実践コース又は公共職業訓練を受講中又は受講決定した者
※基礎コースのみ</t>
    <rPh sb="6" eb="8">
      <t>ジッセン</t>
    </rPh>
    <rPh sb="11" eb="12">
      <t>マタ</t>
    </rPh>
    <rPh sb="13" eb="15">
      <t>コウキョウ</t>
    </rPh>
    <rPh sb="15" eb="17">
      <t>ショクギョウ</t>
    </rPh>
    <rPh sb="17" eb="19">
      <t>クンレン</t>
    </rPh>
    <rPh sb="20" eb="23">
      <t>ジュコウチュウ</t>
    </rPh>
    <rPh sb="23" eb="24">
      <t>マタ</t>
    </rPh>
    <rPh sb="25" eb="27">
      <t>ジュコウ</t>
    </rPh>
    <rPh sb="27" eb="29">
      <t>ケッテイ</t>
    </rPh>
    <rPh sb="31" eb="32">
      <t>モノ</t>
    </rPh>
    <rPh sb="34" eb="36">
      <t>キソ</t>
    </rPh>
    <phoneticPr fontId="12"/>
  </si>
  <si>
    <t>訓練実施施設名</t>
    <rPh sb="0" eb="6">
      <t>クンレンジッシシセツ</t>
    </rPh>
    <rPh sb="6" eb="7">
      <t>メイ</t>
    </rPh>
    <phoneticPr fontId="12"/>
  </si>
  <si>
    <t>訓練コース番号</t>
    <rPh sb="0" eb="2">
      <t>クンレン</t>
    </rPh>
    <rPh sb="5" eb="7">
      <t>バンゴウ</t>
    </rPh>
    <phoneticPr fontId="80"/>
  </si>
  <si>
    <t>④
訓練の種別
※リストから
選択すること。</t>
    <rPh sb="2" eb="4">
      <t>クンレン</t>
    </rPh>
    <rPh sb="5" eb="7">
      <t>シュベツ</t>
    </rPh>
    <rPh sb="16" eb="18">
      <t>センタク</t>
    </rPh>
    <phoneticPr fontId="51"/>
  </si>
  <si>
    <t>訓練科名(訓練コース番号)</t>
    <rPh sb="0" eb="3">
      <t>クンレンカ</t>
    </rPh>
    <rPh sb="3" eb="4">
      <t>メイ</t>
    </rPh>
    <rPh sb="5" eb="7">
      <t>クンレン</t>
    </rPh>
    <rPh sb="10" eb="12">
      <t>バンゴウ</t>
    </rPh>
    <phoneticPr fontId="12"/>
  </si>
  <si>
    <t>訓練実施機関名：</t>
    <phoneticPr fontId="12"/>
  </si>
  <si>
    <r>
      <t>（１）就職支援責任者</t>
    </r>
    <r>
      <rPr>
        <sz val="12"/>
        <rFont val="ＭＳ ゴシック"/>
        <family val="3"/>
        <charset val="128"/>
      </rPr>
      <t>の配置</t>
    </r>
    <rPh sb="3" eb="5">
      <t>シュウショク</t>
    </rPh>
    <rPh sb="5" eb="7">
      <t>シエン</t>
    </rPh>
    <rPh sb="11" eb="13">
      <t>ハイチ</t>
    </rPh>
    <phoneticPr fontId="12"/>
  </si>
  <si>
    <t>✔</t>
  </si>
  <si>
    <t>以下に掲げる要件を保有し、業務を行う就職支援責任者を配置していること。＜必須＞</t>
    <phoneticPr fontId="12"/>
  </si>
  <si>
    <r>
      <t>　　就職支援責任者氏名</t>
    </r>
    <r>
      <rPr>
        <sz val="12"/>
        <rFont val="ＭＳ ゴシック"/>
        <family val="3"/>
        <charset val="128"/>
      </rPr>
      <t>：</t>
    </r>
    <rPh sb="9" eb="11">
      <t>シメイ</t>
    </rPh>
    <phoneticPr fontId="12"/>
  </si>
  <si>
    <t>：</t>
    <phoneticPr fontId="12"/>
  </si>
  <si>
    <t>（２）キャリアコンサルティング担当者の配置</t>
    <rPh sb="15" eb="18">
      <t>タントウシャ</t>
    </rPh>
    <rPh sb="19" eb="21">
      <t>ハイチ</t>
    </rPh>
    <phoneticPr fontId="12"/>
  </si>
  <si>
    <t>キャリアコンサルティングを行う者として、業務を行うキャリアコンサルティング担当者を配置している。</t>
    <rPh sb="37" eb="40">
      <t>タントウシャ</t>
    </rPh>
    <phoneticPr fontId="12"/>
  </si>
  <si>
    <t>　キャリアコンサルティング担当者氏名：</t>
    <rPh sb="13" eb="16">
      <t>タントウシャ</t>
    </rPh>
    <rPh sb="16" eb="18">
      <t>シメイ</t>
    </rPh>
    <phoneticPr fontId="12"/>
  </si>
  <si>
    <t>訓練期間中に少なくとも３回以上（訓練を受ける期間が３か月に満たない場合は、１か月に少なくとも１回以上）ジョブ・カードを活用したキャリアコンサルティングを行うこと。＜必須＞※　実施時期を様式6号日別計画表に記載してください。</t>
    <rPh sb="16" eb="18">
      <t>クンレン</t>
    </rPh>
    <rPh sb="19" eb="20">
      <t>ウ</t>
    </rPh>
    <rPh sb="22" eb="24">
      <t>キカン</t>
    </rPh>
    <rPh sb="27" eb="28">
      <t>ツキ</t>
    </rPh>
    <rPh sb="33" eb="35">
      <t>バアイ</t>
    </rPh>
    <rPh sb="39" eb="40">
      <t>ツキ</t>
    </rPh>
    <rPh sb="41" eb="42">
      <t>スク</t>
    </rPh>
    <rPh sb="47" eb="48">
      <t>カイ</t>
    </rPh>
    <rPh sb="48" eb="50">
      <t>イジョウ</t>
    </rPh>
    <rPh sb="59" eb="61">
      <t>カツヨウ</t>
    </rPh>
    <phoneticPr fontId="12"/>
  </si>
  <si>
    <t>公共職業安定所への来所日前に、訪問指導を行うこと。＜必須＞※　来所日は、認定様式６号日別計画表のとおり</t>
    <phoneticPr fontId="12"/>
  </si>
  <si>
    <t>　</t>
    <phoneticPr fontId="12"/>
  </si>
  <si>
    <t>②求人情報の提供</t>
    <phoneticPr fontId="12"/>
  </si>
  <si>
    <t>③履歴書の作成に係る指導</t>
    <phoneticPr fontId="12"/>
  </si>
  <si>
    <t>④公共職業安定所が行う就職説明会の周知</t>
    <phoneticPr fontId="12"/>
  </si>
  <si>
    <t>⑦職場見学等の機会提供</t>
    <phoneticPr fontId="12"/>
  </si>
  <si>
    <t>⑧地域の雇用情勢等に関する就職講話</t>
    <phoneticPr fontId="12"/>
  </si>
  <si>
    <t>⑨キャリアコンサルタントを招へいした個別相談</t>
    <phoneticPr fontId="12"/>
  </si>
  <si>
    <t>⑩職業紹介（無料職業紹介又は有料職業紹介事業の許可を受けている場合に限る。）</t>
    <phoneticPr fontId="12"/>
  </si>
  <si>
    <t>令和</t>
    <rPh sb="0" eb="2">
      <t>レイワ</t>
    </rPh>
    <phoneticPr fontId="12"/>
  </si>
  <si>
    <t>(氏名）</t>
    <phoneticPr fontId="12"/>
  </si>
  <si>
    <t>認定様式第９号</t>
    <phoneticPr fontId="12"/>
  </si>
  <si>
    <t>【就職支援等の内容】</t>
    <phoneticPr fontId="12"/>
  </si>
  <si>
    <r>
      <t>過去１年間に、</t>
    </r>
    <r>
      <rPr>
        <sz val="10"/>
        <rFont val="ＭＳ ゴシック"/>
        <family val="3"/>
        <charset val="128"/>
      </rPr>
      <t>「民間教育訓練機関における職業訓練サービスの質の向上のための自己診断表」を作成して検証等を行っている。</t>
    </r>
    <rPh sb="0" eb="2">
      <t>カコ</t>
    </rPh>
    <rPh sb="3" eb="5">
      <t>ネンカン</t>
    </rPh>
    <rPh sb="8" eb="10">
      <t>ミンカン</t>
    </rPh>
    <rPh sb="10" eb="12">
      <t>キョウイク</t>
    </rPh>
    <rPh sb="12" eb="14">
      <t>クンレン</t>
    </rPh>
    <rPh sb="14" eb="16">
      <t>キカン</t>
    </rPh>
    <rPh sb="20" eb="22">
      <t>ショクギョウ</t>
    </rPh>
    <rPh sb="22" eb="24">
      <t>クンレン</t>
    </rPh>
    <rPh sb="29" eb="30">
      <t>シツ</t>
    </rPh>
    <rPh sb="31" eb="33">
      <t>コウジョウ</t>
    </rPh>
    <rPh sb="37" eb="39">
      <t>ジコ</t>
    </rPh>
    <rPh sb="39" eb="41">
      <t>シンダン</t>
    </rPh>
    <rPh sb="41" eb="42">
      <t>オモテ</t>
    </rPh>
    <rPh sb="44" eb="46">
      <t>サクセイ</t>
    </rPh>
    <rPh sb="48" eb="50">
      <t>ケンショウ</t>
    </rPh>
    <rPh sb="50" eb="51">
      <t>トウ</t>
    </rPh>
    <rPh sb="52" eb="53">
      <t>オコナ</t>
    </rPh>
    <phoneticPr fontId="12"/>
  </si>
  <si>
    <r>
      <t>過去１年間に</t>
    </r>
    <r>
      <rPr>
        <sz val="10"/>
        <rFont val="ＭＳ ゴシック"/>
        <family val="3"/>
        <charset val="128"/>
      </rPr>
      <t>「民間教育訓練機関における職業訓練サービスの質の向上のための自己診断表」を作成して検証等を行っている。</t>
    </r>
    <rPh sb="0" eb="2">
      <t>カコ</t>
    </rPh>
    <rPh sb="3" eb="5">
      <t>ネンカン</t>
    </rPh>
    <rPh sb="7" eb="9">
      <t>ミンカン</t>
    </rPh>
    <rPh sb="9" eb="11">
      <t>キョウイク</t>
    </rPh>
    <rPh sb="11" eb="13">
      <t>クンレン</t>
    </rPh>
    <rPh sb="13" eb="15">
      <t>キカン</t>
    </rPh>
    <rPh sb="19" eb="21">
      <t>ショクギョウ</t>
    </rPh>
    <rPh sb="21" eb="23">
      <t>クンレン</t>
    </rPh>
    <rPh sb="28" eb="29">
      <t>シツ</t>
    </rPh>
    <rPh sb="30" eb="32">
      <t>コウジョウ</t>
    </rPh>
    <rPh sb="36" eb="38">
      <t>ジコ</t>
    </rPh>
    <rPh sb="38" eb="40">
      <t>シンダン</t>
    </rPh>
    <rPh sb="40" eb="41">
      <t>オモテ</t>
    </rPh>
    <rPh sb="43" eb="45">
      <t>サクセイ</t>
    </rPh>
    <rPh sb="47" eb="49">
      <t>ケンショウ</t>
    </rPh>
    <rPh sb="49" eb="50">
      <t>トウ</t>
    </rPh>
    <rPh sb="51" eb="52">
      <t>オコナ</t>
    </rPh>
    <phoneticPr fontId="12"/>
  </si>
  <si>
    <t>・実習が行われる事業所の事業主及び従業員が、認定基準の欠格要件に該当しないことを確認している</t>
    <rPh sb="22" eb="24">
      <t>ニンテイ</t>
    </rPh>
    <rPh sb="24" eb="26">
      <t>キジュン</t>
    </rPh>
    <phoneticPr fontId="12"/>
  </si>
  <si>
    <t>・企業実習先が、労働基準法及び労働安全衛生法等の規定に準ずる取扱いをしていることを確認している</t>
    <rPh sb="15" eb="17">
      <t>ロウドウ</t>
    </rPh>
    <rPh sb="17" eb="19">
      <t>アンゼン</t>
    </rPh>
    <rPh sb="19" eb="21">
      <t>エイセイ</t>
    </rPh>
    <rPh sb="21" eb="22">
      <t>ホウ</t>
    </rPh>
    <rPh sb="22" eb="23">
      <t>トウ</t>
    </rPh>
    <phoneticPr fontId="12"/>
  </si>
  <si>
    <t>・安全衛生に関する知識・技術の習得を目的としたカリキュラムを含んでいる</t>
    <phoneticPr fontId="12"/>
  </si>
  <si>
    <t>・訓練実施事業所の就業規則に基づく所定労働時間内に行われている</t>
    <phoneticPr fontId="12"/>
  </si>
  <si>
    <t>・実際に生産活動や営業活動を行っている事業所における、雇用関係に入らずに行う実習形式による実践的な訓練内容である</t>
    <phoneticPr fontId="12"/>
  </si>
  <si>
    <t>・定員分の企業実習先を確保している（詳細は様式第１０号）</t>
    <phoneticPr fontId="12"/>
  </si>
  <si>
    <t>・【サービスガイドライン研修受講】あり
修了証書（写）、修了証明書（写）又は受講証明書（写）を添付
（講師又は事務担当者の場合は、申請者と直接雇用関係であることがわかる書類を添付）</t>
    <rPh sb="12" eb="14">
      <t>ケンシュウ</t>
    </rPh>
    <rPh sb="14" eb="16">
      <t>ジュコウ</t>
    </rPh>
    <rPh sb="20" eb="22">
      <t>シュウリョウ</t>
    </rPh>
    <phoneticPr fontId="12"/>
  </si>
  <si>
    <t>・加入する又はすでに加入している（訓練期間中に加入期間が終了する場合には更新する）
　※加入する又はすでに加入している保険の内容確認書及びそれに関するリーフレット等を添付</t>
    <rPh sb="5" eb="6">
      <t>マタ</t>
    </rPh>
    <rPh sb="10" eb="12">
      <t>カニュウ</t>
    </rPh>
    <rPh sb="17" eb="19">
      <t>クンレン</t>
    </rPh>
    <rPh sb="19" eb="21">
      <t>キカン</t>
    </rPh>
    <rPh sb="21" eb="22">
      <t>チュウ</t>
    </rPh>
    <rPh sb="23" eb="25">
      <t>カニュウ</t>
    </rPh>
    <rPh sb="25" eb="27">
      <t>キカン</t>
    </rPh>
    <rPh sb="28" eb="30">
      <t>シュウリョウ</t>
    </rPh>
    <rPh sb="32" eb="34">
      <t>バアイ</t>
    </rPh>
    <rPh sb="36" eb="38">
      <t>コウシン</t>
    </rPh>
    <rPh sb="59" eb="61">
      <t>ホケン</t>
    </rPh>
    <phoneticPr fontId="12"/>
  </si>
  <si>
    <t>受講者へのパソコン、モバイルルーター等の貸与</t>
    <rPh sb="0" eb="3">
      <t>ジュコウシャ</t>
    </rPh>
    <rPh sb="18" eb="19">
      <t>トウ</t>
    </rPh>
    <rPh sb="20" eb="22">
      <t>タイヨ</t>
    </rPh>
    <phoneticPr fontId="12"/>
  </si>
  <si>
    <t>　※就職支援責任者がキャリアコンサルティングを行う場合は、就職支援責任者の氏名及び登録番号を記入、添付書類を提出してください。</t>
    <rPh sb="2" eb="4">
      <t>シュウショク</t>
    </rPh>
    <rPh sb="4" eb="9">
      <t>シエンセキニンシャ</t>
    </rPh>
    <rPh sb="23" eb="24">
      <t>オコナ</t>
    </rPh>
    <rPh sb="25" eb="27">
      <t>バアイ</t>
    </rPh>
    <rPh sb="29" eb="31">
      <t>シュウショク</t>
    </rPh>
    <rPh sb="31" eb="36">
      <t>シエンセキニンシャ</t>
    </rPh>
    <rPh sb="37" eb="39">
      <t>シメイ</t>
    </rPh>
    <rPh sb="39" eb="40">
      <t>オヨ</t>
    </rPh>
    <rPh sb="41" eb="43">
      <t>トウロク</t>
    </rPh>
    <rPh sb="43" eb="45">
      <t>バンゴウ</t>
    </rPh>
    <rPh sb="46" eb="48">
      <t>キニュウ</t>
    </rPh>
    <rPh sb="49" eb="51">
      <t>テンプ</t>
    </rPh>
    <rPh sb="51" eb="53">
      <t>ショルイ</t>
    </rPh>
    <rPh sb="54" eb="56">
      <t>テイシュツ</t>
    </rPh>
    <phoneticPr fontId="12"/>
  </si>
  <si>
    <t>（３）就職支援等の実施（実施する支援の□の該当箇所にチェックをしてください。）</t>
    <phoneticPr fontId="12"/>
  </si>
  <si>
    <t>・加入しない</t>
    <phoneticPr fontId="12"/>
  </si>
  <si>
    <t>・企業実習先への指導が適正かつ効果的に実施できる</t>
    <phoneticPr fontId="12"/>
  </si>
  <si>
    <t>・あり（無償貸与）</t>
    <rPh sb="4" eb="6">
      <t>ムショウ</t>
    </rPh>
    <rPh sb="6" eb="8">
      <t>タイヨ</t>
    </rPh>
    <phoneticPr fontId="12"/>
  </si>
  <si>
    <t>・あり（有償貸与）</t>
    <rPh sb="4" eb="6">
      <t>ユウショウ</t>
    </rPh>
    <rPh sb="6" eb="8">
      <t>タイヨ</t>
    </rPh>
    <phoneticPr fontId="12"/>
  </si>
  <si>
    <t>※「あり」とする場合は、希望者全員に対して貸与可能とする必要があること。</t>
    <rPh sb="8" eb="10">
      <t>バアイ</t>
    </rPh>
    <rPh sb="12" eb="14">
      <t>キボウ</t>
    </rPh>
    <rPh sb="14" eb="15">
      <t>シャ</t>
    </rPh>
    <rPh sb="15" eb="17">
      <t>ゼンイン</t>
    </rPh>
    <rPh sb="18" eb="19">
      <t>タイ</t>
    </rPh>
    <rPh sb="21" eb="23">
      <t>タイヨ</t>
    </rPh>
    <rPh sb="23" eb="25">
      <t>カノウ</t>
    </rPh>
    <rPh sb="28" eb="30">
      <t>ヒツヨウ</t>
    </rPh>
    <phoneticPr fontId="12"/>
  </si>
  <si>
    <t>・無償貸与する機器等</t>
    <rPh sb="1" eb="3">
      <t>ムショウ</t>
    </rPh>
    <rPh sb="3" eb="5">
      <t>タイヨ</t>
    </rPh>
    <rPh sb="7" eb="9">
      <t>キキ</t>
    </rPh>
    <rPh sb="9" eb="10">
      <t>トウ</t>
    </rPh>
    <phoneticPr fontId="12"/>
  </si>
  <si>
    <t>・有償貸与する機器等</t>
    <rPh sb="1" eb="3">
      <t>ユウショウ</t>
    </rPh>
    <rPh sb="3" eb="5">
      <t>タイヨ</t>
    </rPh>
    <rPh sb="7" eb="9">
      <t>キキ</t>
    </rPh>
    <rPh sb="9" eb="10">
      <t>トウ</t>
    </rPh>
    <phoneticPr fontId="12"/>
  </si>
  <si>
    <t>通信機器　モバイルルータ等、その他（　　　　　　　　　　）</t>
    <rPh sb="0" eb="2">
      <t>ツウシン</t>
    </rPh>
    <rPh sb="2" eb="4">
      <t>キキ</t>
    </rPh>
    <rPh sb="12" eb="13">
      <t>トウ</t>
    </rPh>
    <rPh sb="16" eb="17">
      <t>タ</t>
    </rPh>
    <phoneticPr fontId="12"/>
  </si>
  <si>
    <t>訓練用機器　パソコン、タブレット、その他（　　　　　　　　　）</t>
    <rPh sb="0" eb="3">
      <t>クンレンヨウ</t>
    </rPh>
    <rPh sb="3" eb="5">
      <t>キキ</t>
    </rPh>
    <rPh sb="19" eb="20">
      <t>タ</t>
    </rPh>
    <phoneticPr fontId="12"/>
  </si>
  <si>
    <t>誓約書</t>
    <rPh sb="0" eb="3">
      <t>セイヤクショ</t>
    </rPh>
    <phoneticPr fontId="12"/>
  </si>
  <si>
    <t>使用するLMSの名称　　　　　　　　　　　　　　　　　　（</t>
    <rPh sb="8" eb="10">
      <t>メイショウ</t>
    </rPh>
    <phoneticPr fontId="12"/>
  </si>
  <si>
    <t>ユニット番号</t>
    <rPh sb="4" eb="6">
      <t>バンゴウ</t>
    </rPh>
    <phoneticPr fontId="12"/>
  </si>
  <si>
    <t>・あり（男女別あり）</t>
    <rPh sb="4" eb="6">
      <t>ダンジョ</t>
    </rPh>
    <rPh sb="6" eb="7">
      <t>ベツ</t>
    </rPh>
    <phoneticPr fontId="12"/>
  </si>
  <si>
    <t>　・自ら所有する場所を使用する　　　　　　　※不動産登記簿謄本（写しで可）等を添付すること</t>
    <rPh sb="8" eb="10">
      <t>バショ</t>
    </rPh>
    <phoneticPr fontId="12"/>
  </si>
  <si>
    <t>・　研修を実施する事業所の所在する都道府県等で研修の指定申請手続きを済ませている</t>
    <rPh sb="21" eb="22">
      <t>トウ</t>
    </rPh>
    <phoneticPr fontId="12"/>
  </si>
  <si>
    <t>※介護職員養成研修等の指定通知書の写しを添付すること</t>
    <rPh sb="9" eb="10">
      <t>トウ</t>
    </rPh>
    <rPh sb="15" eb="16">
      <t>ショ</t>
    </rPh>
    <phoneticPr fontId="12"/>
  </si>
  <si>
    <t>介護職員養成研修を求職者支援訓練として実施する場合</t>
    <phoneticPr fontId="12"/>
  </si>
  <si>
    <t>・企業実習先に、実習指導者、訓練評価者、管理責任者を１名以上確保している（それぞれは兼務可）</t>
    <phoneticPr fontId="12"/>
  </si>
  <si>
    <t>・習得度確認テストの実施状況と成績を記録・管理できるものである。</t>
    <rPh sb="1" eb="3">
      <t>シュウトク</t>
    </rPh>
    <rPh sb="3" eb="4">
      <t>ド</t>
    </rPh>
    <rPh sb="4" eb="6">
      <t>カクニン</t>
    </rPh>
    <rPh sb="10" eb="12">
      <t>ジッシ</t>
    </rPh>
    <rPh sb="12" eb="14">
      <t>ジョウキョウ</t>
    </rPh>
    <rPh sb="15" eb="17">
      <t>セイセキ</t>
    </rPh>
    <rPh sb="18" eb="20">
      <t>キロク</t>
    </rPh>
    <rPh sb="21" eb="23">
      <t>カンリ</t>
    </rPh>
    <phoneticPr fontId="12"/>
  </si>
  <si>
    <t>・受講者がアクセスできるコンテンツを管理できるものである。</t>
    <rPh sb="1" eb="4">
      <t>ジュコウシャ</t>
    </rPh>
    <rPh sb="18" eb="20">
      <t>カンリ</t>
    </rPh>
    <phoneticPr fontId="12"/>
  </si>
  <si>
    <t>・教材等にアクセスした者が受講者本人であることを個人認証ＩＤ及びパスワード等により確認できるものである。</t>
    <rPh sb="1" eb="3">
      <t>キョウザイ</t>
    </rPh>
    <rPh sb="3" eb="4">
      <t>トウ</t>
    </rPh>
    <rPh sb="11" eb="12">
      <t>シャ</t>
    </rPh>
    <rPh sb="13" eb="16">
      <t>ジュコウシャ</t>
    </rPh>
    <rPh sb="16" eb="18">
      <t>ホンニン</t>
    </rPh>
    <rPh sb="24" eb="26">
      <t>コジン</t>
    </rPh>
    <rPh sb="26" eb="28">
      <t>ニンショウ</t>
    </rPh>
    <rPh sb="30" eb="31">
      <t>オヨ</t>
    </rPh>
    <rPh sb="37" eb="38">
      <t>トウ</t>
    </rPh>
    <rPh sb="41" eb="43">
      <t>カクニン</t>
    </rPh>
    <phoneticPr fontId="12"/>
  </si>
  <si>
    <t>接続復旧の体制</t>
    <rPh sb="0" eb="2">
      <t>セツゾク</t>
    </rPh>
    <rPh sb="2" eb="4">
      <t>フッキュウ</t>
    </rPh>
    <rPh sb="5" eb="7">
      <t>タイセイ</t>
    </rPh>
    <phoneticPr fontId="12"/>
  </si>
  <si>
    <t>・通信障害等によりオンライン接続が遮断された際の接続の復旧に向けたアドバイス等について、受講者の訓練受講を妨げずに行える体制が整備されている。</t>
    <rPh sb="22" eb="23">
      <t>サイ</t>
    </rPh>
    <rPh sb="24" eb="26">
      <t>セツゾク</t>
    </rPh>
    <rPh sb="27" eb="29">
      <t>フッキュウ</t>
    </rPh>
    <rPh sb="30" eb="31">
      <t>ム</t>
    </rPh>
    <rPh sb="38" eb="39">
      <t>トウ</t>
    </rPh>
    <rPh sb="44" eb="47">
      <t>ジュコウシャ</t>
    </rPh>
    <rPh sb="48" eb="50">
      <t>クンレン</t>
    </rPh>
    <rPh sb="50" eb="52">
      <t>ジュコウ</t>
    </rPh>
    <rPh sb="53" eb="54">
      <t>サマタ</t>
    </rPh>
    <rPh sb="57" eb="58">
      <t>オコナ</t>
    </rPh>
    <phoneticPr fontId="12"/>
  </si>
  <si>
    <t>・受講者がアクセスできる教材に制限を設けることができるものである。</t>
    <rPh sb="1" eb="4">
      <t>ジュコウシャ</t>
    </rPh>
    <rPh sb="12" eb="14">
      <t>キョウザイ</t>
    </rPh>
    <rPh sb="15" eb="17">
      <t>セイゲン</t>
    </rPh>
    <rPh sb="18" eb="19">
      <t>モウ</t>
    </rPh>
    <phoneticPr fontId="12"/>
  </si>
  <si>
    <t>認定様式第５号</t>
    <phoneticPr fontId="12"/>
  </si>
  <si>
    <t>基礎コース</t>
    <phoneticPr fontId="12"/>
  </si>
  <si>
    <t>（</t>
    <phoneticPr fontId="80"/>
  </si>
  <si>
    <t>）</t>
    <phoneticPr fontId="80"/>
  </si>
  <si>
    <t>05 介護・医療・福祉分野</t>
    <phoneticPr fontId="12"/>
  </si>
  <si>
    <t>実践コース</t>
    <phoneticPr fontId="12"/>
  </si>
  <si>
    <t>※40文字以内で記入してください。</t>
    <phoneticPr fontId="12"/>
  </si>
  <si>
    <t>～</t>
    <phoneticPr fontId="12"/>
  </si>
  <si>
    <t>筆記試験</t>
    <phoneticPr fontId="12"/>
  </si>
  <si>
    <t>その他 （</t>
    <phoneticPr fontId="12"/>
  </si>
  <si>
    <t>（</t>
    <phoneticPr fontId="12"/>
  </si>
  <si>
    <t>か月 ）</t>
    <phoneticPr fontId="80"/>
  </si>
  <si>
    <t>日 ）</t>
    <phoneticPr fontId="12"/>
  </si>
  <si>
    <r>
      <t xml:space="preserve">訓練推奨者
</t>
    </r>
    <r>
      <rPr>
        <sz val="6"/>
        <rFont val="ＭＳ Ｐゴシック"/>
        <family val="3"/>
        <charset val="128"/>
      </rPr>
      <t>(特定の者を想定する場合のみ)</t>
    </r>
    <phoneticPr fontId="12"/>
  </si>
  <si>
    <t>新規学校卒業者</t>
    <phoneticPr fontId="12"/>
  </si>
  <si>
    <t>母子家庭の母等</t>
    <phoneticPr fontId="12"/>
  </si>
  <si>
    <t>被災者</t>
    <phoneticPr fontId="12"/>
  </si>
  <si>
    <t>外国人</t>
    <phoneticPr fontId="12"/>
  </si>
  <si>
    <t>その他</t>
    <phoneticPr fontId="12"/>
  </si>
  <si>
    <t>（</t>
    <phoneticPr fontId="80"/>
  </si>
  <si>
    <t>）</t>
    <phoneticPr fontId="12"/>
  </si>
  <si>
    <t>） 認定機関 （</t>
    <phoneticPr fontId="12"/>
  </si>
  <si>
    <t>）</t>
    <phoneticPr fontId="12"/>
  </si>
  <si>
    <t>20 その他の分野</t>
    <phoneticPr fontId="12"/>
  </si>
  <si>
    <t>） 認定機関 （</t>
    <phoneticPr fontId="12"/>
  </si>
  <si>
    <t>） 認定機関 （</t>
    <phoneticPr fontId="12"/>
  </si>
  <si>
    <t>）</t>
    <phoneticPr fontId="12"/>
  </si>
  <si>
    <t>）</t>
    <phoneticPr fontId="12"/>
  </si>
  <si>
    <t>訓練概要</t>
    <phoneticPr fontId="12"/>
  </si>
  <si>
    <t>実施しない</t>
    <phoneticPr fontId="12"/>
  </si>
  <si>
    <t>※実施する場合、カリキュラムは別途作成し、総時間のみ記入してください。</t>
    <phoneticPr fontId="12"/>
  </si>
  <si>
    <t>教科書代</t>
    <phoneticPr fontId="12"/>
  </si>
  <si>
    <t>）</t>
    <phoneticPr fontId="80"/>
  </si>
  <si>
    <t>）</t>
    <phoneticPr fontId="80"/>
  </si>
  <si>
    <t>指導方法</t>
    <phoneticPr fontId="12"/>
  </si>
  <si>
    <t>全ての受講者を一堂に集め、講師が直接指導する</t>
    <phoneticPr fontId="12"/>
  </si>
  <si>
    <t>　　eラーニングコース</t>
  </si>
  <si>
    <t>✓</t>
  </si>
  <si>
    <t>　認定様式第７の１号「講師名簿」に記入が必要な講師は、認定基準に基づき次のいずれかの類型に該当する者であること。</t>
    <rPh sb="1" eb="3">
      <t>ニンテイ</t>
    </rPh>
    <rPh sb="17" eb="19">
      <t>キニュウ</t>
    </rPh>
    <phoneticPr fontId="12"/>
  </si>
  <si>
    <t>推奨訓練日程計画表</t>
    <rPh sb="0" eb="2">
      <t>スイショウ</t>
    </rPh>
    <rPh sb="2" eb="4">
      <t>クンレン</t>
    </rPh>
    <rPh sb="4" eb="6">
      <t>ニッテイ</t>
    </rPh>
    <rPh sb="6" eb="9">
      <t>ケイカクヒョウ</t>
    </rPh>
    <phoneticPr fontId="12"/>
  </si>
  <si>
    <t>訓練コース名：</t>
    <rPh sb="0" eb="2">
      <t>クンレン</t>
    </rPh>
    <rPh sb="5" eb="6">
      <t>メイ</t>
    </rPh>
    <phoneticPr fontId="12"/>
  </si>
  <si>
    <t>当該支給単位期間における受講時間：</t>
    <rPh sb="0" eb="2">
      <t>トウガイ</t>
    </rPh>
    <rPh sb="2" eb="4">
      <t>シキュウ</t>
    </rPh>
    <rPh sb="4" eb="6">
      <t>タンイ</t>
    </rPh>
    <rPh sb="6" eb="8">
      <t>キカン</t>
    </rPh>
    <rPh sb="12" eb="14">
      <t>ジュコウ</t>
    </rPh>
    <rPh sb="14" eb="16">
      <t>ジカン</t>
    </rPh>
    <phoneticPr fontId="12"/>
  </si>
  <si>
    <t>曜</t>
    <rPh sb="0" eb="1">
      <t>ヨウ</t>
    </rPh>
    <phoneticPr fontId="12"/>
  </si>
  <si>
    <t>訓
練
内
容</t>
    <rPh sb="0" eb="1">
      <t>クン</t>
    </rPh>
    <rPh sb="3" eb="4">
      <t>レン</t>
    </rPh>
    <rPh sb="6" eb="7">
      <t>ナイ</t>
    </rPh>
    <rPh sb="9" eb="10">
      <t>ヨウ</t>
    </rPh>
    <phoneticPr fontId="12"/>
  </si>
  <si>
    <t>対面指導</t>
    <rPh sb="0" eb="2">
      <t>タイメン</t>
    </rPh>
    <rPh sb="2" eb="4">
      <t>シドウ</t>
    </rPh>
    <phoneticPr fontId="12"/>
  </si>
  <si>
    <t>受講時間</t>
    <rPh sb="0" eb="2">
      <t>ジュコウ</t>
    </rPh>
    <rPh sb="2" eb="4">
      <t>ジカン</t>
    </rPh>
    <phoneticPr fontId="12"/>
  </si>
  <si>
    <t>暦日数</t>
    <rPh sb="0" eb="1">
      <t>コヨミ</t>
    </rPh>
    <rPh sb="1" eb="3">
      <t>ニッスウ</t>
    </rPh>
    <phoneticPr fontId="12"/>
  </si>
  <si>
    <t>LMS</t>
    <phoneticPr fontId="12"/>
  </si>
  <si>
    <t>認定様式第６号</t>
    <phoneticPr fontId="12"/>
  </si>
  <si>
    <t>訓練実施機関名：　　　△△△△</t>
    <rPh sb="0" eb="2">
      <t>クンレン</t>
    </rPh>
    <rPh sb="2" eb="4">
      <t>ジッシ</t>
    </rPh>
    <rPh sb="4" eb="6">
      <t>キカン</t>
    </rPh>
    <rPh sb="6" eb="7">
      <t>メイ</t>
    </rPh>
    <phoneticPr fontId="12"/>
  </si>
  <si>
    <t xml:space="preserve">職
業
紹
介
事
業
許
可
</t>
    <rPh sb="0" eb="1">
      <t>ショク</t>
    </rPh>
    <rPh sb="2" eb="3">
      <t>ギョウ</t>
    </rPh>
    <rPh sb="4" eb="5">
      <t>タスク</t>
    </rPh>
    <rPh sb="6" eb="7">
      <t>スケ</t>
    </rPh>
    <rPh sb="8" eb="9">
      <t>コト</t>
    </rPh>
    <rPh sb="10" eb="11">
      <t>ギョウ</t>
    </rPh>
    <rPh sb="12" eb="13">
      <t>モト</t>
    </rPh>
    <rPh sb="14" eb="15">
      <t>カ</t>
    </rPh>
    <phoneticPr fontId="12"/>
  </si>
  <si>
    <t>金</t>
  </si>
  <si>
    <t>金</t>
    <rPh sb="0" eb="1">
      <t>キン</t>
    </rPh>
    <phoneticPr fontId="12"/>
  </si>
  <si>
    <t>土</t>
  </si>
  <si>
    <t>土</t>
    <rPh sb="0" eb="1">
      <t>ド</t>
    </rPh>
    <phoneticPr fontId="12"/>
  </si>
  <si>
    <t>日</t>
  </si>
  <si>
    <t>火</t>
  </si>
  <si>
    <t>水</t>
  </si>
  <si>
    <t>木</t>
  </si>
  <si>
    <t>対面指導</t>
    <rPh sb="0" eb="4">
      <t>タイメンシドウ</t>
    </rPh>
    <phoneticPr fontId="12"/>
  </si>
  <si>
    <t>火</t>
    <rPh sb="0" eb="1">
      <t>ヒ</t>
    </rPh>
    <phoneticPr fontId="12"/>
  </si>
  <si>
    <t>キャリアコンサルティング①</t>
    <phoneticPr fontId="12"/>
  </si>
  <si>
    <t>キャリアコンサルティング②</t>
    <phoneticPr fontId="12"/>
  </si>
  <si>
    <t>職場見学</t>
    <rPh sb="0" eb="2">
      <t>ショクバ</t>
    </rPh>
    <rPh sb="2" eb="4">
      <t>ケンガク</t>
    </rPh>
    <phoneticPr fontId="12"/>
  </si>
  <si>
    <t>HW来所日①</t>
    <rPh sb="2" eb="3">
      <t>ライ</t>
    </rPh>
    <rPh sb="3" eb="4">
      <t>ショ</t>
    </rPh>
    <rPh sb="4" eb="5">
      <t>ビ</t>
    </rPh>
    <phoneticPr fontId="12"/>
  </si>
  <si>
    <t>成績考査①</t>
    <rPh sb="0" eb="2">
      <t>セイセキ</t>
    </rPh>
    <rPh sb="2" eb="4">
      <t>コウサ</t>
    </rPh>
    <phoneticPr fontId="12"/>
  </si>
  <si>
    <t>習得度確認テスト</t>
    <rPh sb="0" eb="5">
      <t>シュウトクドカクニン</t>
    </rPh>
    <phoneticPr fontId="12"/>
  </si>
  <si>
    <t>修了式</t>
    <rPh sb="0" eb="2">
      <t>シュウリョウ</t>
    </rPh>
    <rPh sb="2" eb="3">
      <t>シキ</t>
    </rPh>
    <phoneticPr fontId="12"/>
  </si>
  <si>
    <t>②開始時間</t>
    <rPh sb="1" eb="3">
      <t>カイシ</t>
    </rPh>
    <rPh sb="3" eb="5">
      <t>ジカン</t>
    </rPh>
    <phoneticPr fontId="12"/>
  </si>
  <si>
    <t>②終了時間</t>
    <rPh sb="1" eb="3">
      <t>シュウリョウ</t>
    </rPh>
    <rPh sb="3" eb="5">
      <t>ジカン</t>
    </rPh>
    <phoneticPr fontId="12"/>
  </si>
  <si>
    <t>②オンライン</t>
    <phoneticPr fontId="12"/>
  </si>
  <si>
    <t>②実施日が特定されている科目
【通所又は同時双方向型により受講】</t>
    <rPh sb="1" eb="3">
      <t>ジッシ</t>
    </rPh>
    <rPh sb="3" eb="4">
      <t>ビ</t>
    </rPh>
    <rPh sb="5" eb="7">
      <t>トクテイ</t>
    </rPh>
    <rPh sb="12" eb="14">
      <t>カモク</t>
    </rPh>
    <rPh sb="16" eb="18">
      <t>ツウショ</t>
    </rPh>
    <rPh sb="18" eb="19">
      <t>マタ</t>
    </rPh>
    <rPh sb="20" eb="26">
      <t>ドウジソウホウコウガタ</t>
    </rPh>
    <rPh sb="29" eb="31">
      <t>ジュコウ</t>
    </rPh>
    <phoneticPr fontId="12"/>
  </si>
  <si>
    <t>①実施日が特定されていない科目
【eラーニングにより受講】</t>
    <rPh sb="1" eb="3">
      <t>ジッシ</t>
    </rPh>
    <rPh sb="3" eb="4">
      <t>ビ</t>
    </rPh>
    <rPh sb="5" eb="7">
      <t>トクテイ</t>
    </rPh>
    <rPh sb="13" eb="15">
      <t>カモク</t>
    </rPh>
    <rPh sb="26" eb="28">
      <t>ジュコウ</t>
    </rPh>
    <phoneticPr fontId="12"/>
  </si>
  <si>
    <t>開講式・オリエンテーション</t>
    <rPh sb="0" eb="2">
      <t>カイコウ</t>
    </rPh>
    <rPh sb="2" eb="3">
      <t>シキ</t>
    </rPh>
    <phoneticPr fontId="12"/>
  </si>
  <si>
    <t>表計算基礎①</t>
    <rPh sb="0" eb="3">
      <t>ヒョウケイサン</t>
    </rPh>
    <rPh sb="3" eb="5">
      <t>キソ</t>
    </rPh>
    <phoneticPr fontId="12"/>
  </si>
  <si>
    <t>表計算基礎②</t>
    <rPh sb="0" eb="3">
      <t>ヒョウケイサン</t>
    </rPh>
    <phoneticPr fontId="12"/>
  </si>
  <si>
    <t>文書作成基礎②</t>
    <rPh sb="0" eb="2">
      <t>ブンショ</t>
    </rPh>
    <rPh sb="2" eb="4">
      <t>サクセイ</t>
    </rPh>
    <rPh sb="4" eb="6">
      <t>キソ</t>
    </rPh>
    <phoneticPr fontId="12"/>
  </si>
  <si>
    <t>文書作成基礎①</t>
    <rPh sb="0" eb="2">
      <t>ブンショ</t>
    </rPh>
    <rPh sb="2" eb="4">
      <t>サクセイ</t>
    </rPh>
    <rPh sb="4" eb="6">
      <t>キソ</t>
    </rPh>
    <phoneticPr fontId="12"/>
  </si>
  <si>
    <t>文書作成応用①</t>
    <rPh sb="0" eb="2">
      <t>ブンショ</t>
    </rPh>
    <rPh sb="2" eb="4">
      <t>サクセイ</t>
    </rPh>
    <rPh sb="4" eb="6">
      <t>オウヨウ</t>
    </rPh>
    <phoneticPr fontId="12"/>
  </si>
  <si>
    <t>文書作成応用②</t>
    <rPh sb="0" eb="2">
      <t>ブンショ</t>
    </rPh>
    <rPh sb="2" eb="4">
      <t>サクセイ</t>
    </rPh>
    <rPh sb="4" eb="6">
      <t>オウヨウ</t>
    </rPh>
    <phoneticPr fontId="12"/>
  </si>
  <si>
    <t>表計算応用①</t>
    <rPh sb="0" eb="3">
      <t>ヒョウケイサン</t>
    </rPh>
    <rPh sb="3" eb="5">
      <t>オウヨウ</t>
    </rPh>
    <phoneticPr fontId="12"/>
  </si>
  <si>
    <t>・机　定員以上</t>
    <rPh sb="1" eb="2">
      <t>ツクエ</t>
    </rPh>
    <rPh sb="3" eb="5">
      <t>テイイン</t>
    </rPh>
    <rPh sb="5" eb="7">
      <t>イジョウ</t>
    </rPh>
    <phoneticPr fontId="12"/>
  </si>
  <si>
    <t>・いす　定員以上</t>
    <rPh sb="4" eb="6">
      <t>テイイン</t>
    </rPh>
    <rPh sb="6" eb="8">
      <t>イジョウ</t>
    </rPh>
    <phoneticPr fontId="12"/>
  </si>
  <si>
    <t>・ホワイトボード等</t>
    <rPh sb="8" eb="9">
      <t>トウ</t>
    </rPh>
    <phoneticPr fontId="12"/>
  </si>
  <si>
    <t xml:space="preserve"> ※　計画審査に当たって特記する事項がある場合に記入すること。
</t>
    <rPh sb="3" eb="5">
      <t>ケイカク</t>
    </rPh>
    <rPh sb="5" eb="7">
      <t>シンサ</t>
    </rPh>
    <phoneticPr fontId="12"/>
  </si>
  <si>
    <t>特記事項（機構処理欄）</t>
    <rPh sb="0" eb="2">
      <t>トッキ</t>
    </rPh>
    <rPh sb="2" eb="4">
      <t>ジコウ</t>
    </rPh>
    <rPh sb="5" eb="7">
      <t>キコウ</t>
    </rPh>
    <rPh sb="7" eb="9">
      <t>ショリ</t>
    </rPh>
    <rPh sb="9" eb="10">
      <t>ラン</t>
    </rPh>
    <phoneticPr fontId="12"/>
  </si>
  <si>
    <t>認定様式第４号「訓練実施機関・施設の概要」により確認</t>
    <rPh sb="0" eb="2">
      <t>ニンテイ</t>
    </rPh>
    <rPh sb="2" eb="4">
      <t>ヨウシキ</t>
    </rPh>
    <rPh sb="4" eb="5">
      <t>ダイ</t>
    </rPh>
    <rPh sb="6" eb="7">
      <t>ゴウ</t>
    </rPh>
    <rPh sb="8" eb="10">
      <t>クンレン</t>
    </rPh>
    <rPh sb="10" eb="12">
      <t>ジッシ</t>
    </rPh>
    <rPh sb="12" eb="14">
      <t>キカン</t>
    </rPh>
    <rPh sb="15" eb="17">
      <t>シセツ</t>
    </rPh>
    <rPh sb="18" eb="20">
      <t>ガイヨウ</t>
    </rPh>
    <rPh sb="24" eb="26">
      <t>カクニン</t>
    </rPh>
    <phoneticPr fontId="12"/>
  </si>
  <si>
    <t>✔</t>
    <phoneticPr fontId="12"/>
  </si>
  <si>
    <t>　　カリキュラムに必ず含めるべき内容；</t>
    <rPh sb="9" eb="10">
      <t>カナラ</t>
    </rPh>
    <rPh sb="11" eb="12">
      <t>フク</t>
    </rPh>
    <rPh sb="16" eb="18">
      <t>ナイヨウ</t>
    </rPh>
    <phoneticPr fontId="12"/>
  </si>
  <si>
    <t>　　　①職業スキル（学科・実技）</t>
    <rPh sb="4" eb="6">
      <t>ショクギョウ</t>
    </rPh>
    <rPh sb="10" eb="12">
      <t>ガッカ</t>
    </rPh>
    <rPh sb="13" eb="15">
      <t>ジツギ</t>
    </rPh>
    <phoneticPr fontId="12"/>
  </si>
  <si>
    <t>　・該当している　　　　　</t>
    <phoneticPr fontId="12"/>
  </si>
  <si>
    <t>・該当していない</t>
    <phoneticPr fontId="12"/>
  </si>
  <si>
    <t>・教室総面積（　　　</t>
    <rPh sb="1" eb="3">
      <t>キョウシツ</t>
    </rPh>
    <rPh sb="3" eb="6">
      <t>ソウメンセキ</t>
    </rPh>
    <phoneticPr fontId="12"/>
  </si>
  <si>
    <t>・事務、休憩エリアは含まない</t>
    <rPh sb="1" eb="3">
      <t>ジム</t>
    </rPh>
    <rPh sb="4" eb="6">
      <t>キュウケイ</t>
    </rPh>
    <rPh sb="10" eb="11">
      <t>フク</t>
    </rPh>
    <phoneticPr fontId="12"/>
  </si>
  <si>
    <t>・１人当たりの面積（</t>
    <rPh sb="2" eb="3">
      <t>ニン</t>
    </rPh>
    <rPh sb="3" eb="4">
      <t>ア</t>
    </rPh>
    <rPh sb="7" eb="9">
      <t>メンセキ</t>
    </rPh>
    <phoneticPr fontId="12"/>
  </si>
  <si>
    <t>・教室総面積を定員で除した数値</t>
    <rPh sb="1" eb="3">
      <t>キョウシツ</t>
    </rPh>
    <rPh sb="3" eb="6">
      <t>ソウメンセキ</t>
    </rPh>
    <rPh sb="7" eb="9">
      <t>テイイン</t>
    </rPh>
    <rPh sb="10" eb="11">
      <t>ジョ</t>
    </rPh>
    <rPh sb="13" eb="15">
      <t>スウチ</t>
    </rPh>
    <phoneticPr fontId="12"/>
  </si>
  <si>
    <t>　　）㎡</t>
    <phoneticPr fontId="12"/>
  </si>
  <si>
    <t>（</t>
    <phoneticPr fontId="12"/>
  </si>
  <si>
    <t>・一部又は全部のパソコンが接続できない</t>
    <rPh sb="1" eb="3">
      <t>イチブ</t>
    </rPh>
    <rPh sb="3" eb="4">
      <t>マタ</t>
    </rPh>
    <rPh sb="5" eb="7">
      <t>ゼンブ</t>
    </rPh>
    <rPh sb="13" eb="15">
      <t>セツゾク</t>
    </rPh>
    <phoneticPr fontId="12"/>
  </si>
  <si>
    <t>・接続する必要がある訓練がない</t>
    <rPh sb="1" eb="3">
      <t>セツゾク</t>
    </rPh>
    <rPh sb="5" eb="7">
      <t>ヒツヨウ</t>
    </rPh>
    <rPh sb="10" eb="12">
      <t>クンレン</t>
    </rPh>
    <phoneticPr fontId="12"/>
  </si>
  <si>
    <t>・プリンタを使用する場合</t>
    <rPh sb="6" eb="8">
      <t>シヨウ</t>
    </rPh>
    <rPh sb="10" eb="12">
      <t>バアイ</t>
    </rPh>
    <phoneticPr fontId="12"/>
  </si>
  <si>
    <t>　）台</t>
    <rPh sb="2" eb="3">
      <t>ダイ</t>
    </rPh>
    <phoneticPr fontId="12"/>
  </si>
  <si>
    <t>・プリンタを使用しない</t>
    <rPh sb="6" eb="8">
      <t>シヨウ</t>
    </rPh>
    <phoneticPr fontId="12"/>
  </si>
  <si>
    <t>・床上で躓くことがないよう固定している</t>
    <rPh sb="1" eb="3">
      <t>ユカウエ</t>
    </rPh>
    <rPh sb="4" eb="5">
      <t>ツマヅ</t>
    </rPh>
    <rPh sb="13" eb="15">
      <t>コテイ</t>
    </rPh>
    <phoneticPr fontId="12"/>
  </si>
  <si>
    <t>・その他の固定方法等（</t>
    <rPh sb="5" eb="7">
      <t>コテイ</t>
    </rPh>
    <rPh sb="7" eb="10">
      <t>ホウホウトウ</t>
    </rPh>
    <phoneticPr fontId="12"/>
  </si>
  <si>
    <t>・なし</t>
    <phoneticPr fontId="12"/>
  </si>
  <si>
    <t>）</t>
    <phoneticPr fontId="12"/>
  </si>
  <si>
    <t>・あり</t>
    <phoneticPr fontId="12"/>
  </si>
  <si>
    <t>・あり（教室・実習室とは完全に分離されていない）</t>
    <rPh sb="4" eb="6">
      <t>キョウシツ</t>
    </rPh>
    <rPh sb="7" eb="10">
      <t>ジッシュウシツ</t>
    </rPh>
    <rPh sb="12" eb="14">
      <t>カンゼン</t>
    </rPh>
    <rPh sb="15" eb="17">
      <t>ブンリ</t>
    </rPh>
    <phoneticPr fontId="12"/>
  </si>
  <si>
    <t>教室(実習室・自習室含む)</t>
    <rPh sb="0" eb="2">
      <t>キョウシツ</t>
    </rPh>
    <rPh sb="3" eb="6">
      <t>ジッシュウシツ</t>
    </rPh>
    <rPh sb="7" eb="9">
      <t>ジシュウ</t>
    </rPh>
    <rPh sb="9" eb="10">
      <t>シツ</t>
    </rPh>
    <rPh sb="10" eb="11">
      <t>フク</t>
    </rPh>
    <phoneticPr fontId="12"/>
  </si>
  <si>
    <t>休憩室・昼食場所</t>
    <rPh sb="0" eb="3">
      <t>キュウケイシツ</t>
    </rPh>
    <rPh sb="4" eb="6">
      <t>チュウショク</t>
    </rPh>
    <rPh sb="6" eb="8">
      <t>バショ</t>
    </rPh>
    <phoneticPr fontId="12"/>
  </si>
  <si>
    <t>・あり（専用の部屋はないが、受講者のプライバシーは確保されている）</t>
    <rPh sb="4" eb="6">
      <t>センヨウ</t>
    </rPh>
    <rPh sb="7" eb="9">
      <t>ヘヤ</t>
    </rPh>
    <rPh sb="14" eb="17">
      <t>ジュコウシャ</t>
    </rPh>
    <rPh sb="25" eb="27">
      <t>カクホ</t>
    </rPh>
    <phoneticPr fontId="12"/>
  </si>
  <si>
    <t>体制等の整備</t>
    <rPh sb="0" eb="2">
      <t>タイセイ</t>
    </rPh>
    <rPh sb="2" eb="3">
      <t>トウ</t>
    </rPh>
    <rPh sb="4" eb="6">
      <t>セイビ</t>
    </rPh>
    <phoneticPr fontId="12"/>
  </si>
  <si>
    <t>・訓練中に通信障害等によりオンライン接続が遮断された場合に受講者に迅速に連絡をとれる方法が確保されており、接続の復旧に向けた
アドバイス等を的確に行える体制が整備されている</t>
    <phoneticPr fontId="12"/>
  </si>
  <si>
    <t>インターネット接続環境</t>
    <rPh sb="7" eb="9">
      <t>セツゾク</t>
    </rPh>
    <rPh sb="9" eb="11">
      <t>カンキョウ</t>
    </rPh>
    <phoneticPr fontId="12"/>
  </si>
  <si>
    <t>ソフトウェア</t>
    <phoneticPr fontId="12"/>
  </si>
  <si>
    <t>・使用許諾契約あり</t>
    <phoneticPr fontId="12"/>
  </si>
  <si>
    <t>・使用許諾契約なし</t>
    <phoneticPr fontId="12"/>
  </si>
  <si>
    <t>講ずる措置</t>
    <rPh sb="0" eb="1">
      <t>コウ</t>
    </rPh>
    <rPh sb="3" eb="5">
      <t>ソチ</t>
    </rPh>
    <phoneticPr fontId="12"/>
  </si>
  <si>
    <t>・授業開始前にオンラインの接続テストを行う</t>
    <phoneticPr fontId="12"/>
  </si>
  <si>
    <t>・テレビ会議システム等を使用し、講師と訓練生が映像・音声により互いにやりとりを行う等の同時かつ双方向に行われるものである</t>
    <phoneticPr fontId="12"/>
  </si>
  <si>
    <t>・受講時に受講者本人であることをＷＥＢカメラ、個人認証ＩＤ及びパスワードの入力、メール、電話等により確認するものである</t>
    <phoneticPr fontId="12"/>
  </si>
  <si>
    <t>・オンライン訓練を開始する段階で、導入研修（オンライン接続等の方法の説明を含む）を実施する</t>
    <phoneticPr fontId="12"/>
  </si>
  <si>
    <t>・あり（教室・実習室とは完全に分離されている）</t>
    <phoneticPr fontId="12"/>
  </si>
  <si>
    <t>・全面禁煙である</t>
    <phoneticPr fontId="12"/>
  </si>
  <si>
    <t>・室内で喫煙できる</t>
    <phoneticPr fontId="12"/>
  </si>
  <si>
    <t>・室内で喫煙できるが分煙対策を施している</t>
    <phoneticPr fontId="12"/>
  </si>
  <si>
    <t>・あり(専用の部屋がある）</t>
    <phoneticPr fontId="12"/>
  </si>
  <si>
    <t>（</t>
    <phoneticPr fontId="12"/>
  </si>
  <si>
    <t>・全てのパソコンが接続できる</t>
    <phoneticPr fontId="12"/>
  </si>
  <si>
    <t>・インクジェットプリンタ　　（</t>
    <phoneticPr fontId="12"/>
  </si>
  <si>
    <t>・レーザープリンタ　　　　　（</t>
    <phoneticPr fontId="12"/>
  </si>
  <si>
    <t>・ビデオプロジェクター</t>
    <phoneticPr fontId="12"/>
  </si>
  <si>
    <t>・その他（　</t>
    <phoneticPr fontId="12"/>
  </si>
  <si>
    <t>）</t>
    <phoneticPr fontId="12"/>
  </si>
  <si>
    <t>・ＯＡフロアにより床下に配線している</t>
    <phoneticPr fontId="12"/>
  </si>
  <si>
    <t>)</t>
    <phoneticPr fontId="12"/>
  </si>
  <si>
    <t>使用許諾契約</t>
    <phoneticPr fontId="12"/>
  </si>
  <si>
    <t>・あり</t>
    <phoneticPr fontId="12"/>
  </si>
  <si>
    <t>・なし</t>
    <phoneticPr fontId="12"/>
  </si>
  <si>
    <t>有</t>
    <phoneticPr fontId="12"/>
  </si>
  <si>
    <t>有</t>
    <phoneticPr fontId="12"/>
  </si>
  <si>
    <t>有</t>
    <phoneticPr fontId="12"/>
  </si>
  <si>
    <t>訓練時間の標準時間</t>
    <phoneticPr fontId="12"/>
  </si>
  <si>
    <t>② 職場見学、職場体験、職業人講話　（6～36時間）</t>
    <phoneticPr fontId="12"/>
  </si>
  <si>
    <t>基本条件</t>
    <phoneticPr fontId="12"/>
  </si>
  <si>
    <t>運営状況等</t>
    <phoneticPr fontId="12"/>
  </si>
  <si>
    <t>ソフトウェアの種類</t>
    <phoneticPr fontId="12"/>
  </si>
  <si>
    <t>・使用するソフトウェア及びバージョンがサポート対象になっている</t>
    <phoneticPr fontId="12"/>
  </si>
  <si>
    <t>）台　（定員分の台数が必要）</t>
    <rPh sb="4" eb="6">
      <t>テイイン</t>
    </rPh>
    <rPh sb="6" eb="7">
      <t>ブン</t>
    </rPh>
    <phoneticPr fontId="12"/>
  </si>
  <si>
    <t>・サポート対象より古いものがある
（訓練で必要がある場合は任意様式でその理由書を添付すること　）</t>
    <phoneticPr fontId="12"/>
  </si>
  <si>
    <t>※　責任者については、専任（複数施設の責任者を兼務することはできない。（ただし、事務担当者等との兼務は可能である。） が必須です。該当する場合にチェック欄（□）に✔を記入してください。</t>
    <rPh sb="2" eb="4">
      <t>セキニン</t>
    </rPh>
    <rPh sb="4" eb="5">
      <t>シャ</t>
    </rPh>
    <rPh sb="11" eb="13">
      <t>センニン</t>
    </rPh>
    <rPh sb="40" eb="42">
      <t>ジム</t>
    </rPh>
    <rPh sb="42" eb="45">
      <t>タントウシャ</t>
    </rPh>
    <rPh sb="45" eb="46">
      <t>トウ</t>
    </rPh>
    <rPh sb="51" eb="53">
      <t>カノウ</t>
    </rPh>
    <rPh sb="60" eb="62">
      <t>ヒッス</t>
    </rPh>
    <rPh sb="65" eb="67">
      <t>ガイトウ</t>
    </rPh>
    <rPh sb="69" eb="71">
      <t>バアイ</t>
    </rPh>
    <rPh sb="76" eb="77">
      <t>ラン</t>
    </rPh>
    <rPh sb="83" eb="85">
      <t>キニュウ</t>
    </rPh>
    <phoneticPr fontId="12"/>
  </si>
  <si>
    <t>※　責任者及び苦情を処理する者については、申請者と直接の雇用関係（代表者及び役員も可）にあることが必要です。直接の雇用関係にある場合、チェック欄（□）に✔を記入してください。チェック欄に記入がない場合は、説明を求める場合があります。</t>
    <rPh sb="2" eb="5">
      <t>セキニンシャ</t>
    </rPh>
    <rPh sb="5" eb="6">
      <t>オヨ</t>
    </rPh>
    <rPh sb="7" eb="9">
      <t>クジョウ</t>
    </rPh>
    <rPh sb="10" eb="12">
      <t>ショリ</t>
    </rPh>
    <rPh sb="14" eb="15">
      <t>モノ</t>
    </rPh>
    <rPh sb="21" eb="24">
      <t>シンセイシャ</t>
    </rPh>
    <rPh sb="25" eb="27">
      <t>チョクセツ</t>
    </rPh>
    <rPh sb="28" eb="30">
      <t>コヨウ</t>
    </rPh>
    <rPh sb="30" eb="32">
      <t>カンケイ</t>
    </rPh>
    <rPh sb="33" eb="36">
      <t>ダイヒョウシャ</t>
    </rPh>
    <rPh sb="36" eb="37">
      <t>オヨ</t>
    </rPh>
    <rPh sb="38" eb="40">
      <t>ヤクイン</t>
    </rPh>
    <rPh sb="41" eb="42">
      <t>カ</t>
    </rPh>
    <rPh sb="49" eb="51">
      <t>ヒツヨウ</t>
    </rPh>
    <rPh sb="54" eb="56">
      <t>チョクセツ</t>
    </rPh>
    <rPh sb="57" eb="59">
      <t>コヨウ</t>
    </rPh>
    <rPh sb="59" eb="61">
      <t>カンケイ</t>
    </rPh>
    <rPh sb="64" eb="66">
      <t>バアイ</t>
    </rPh>
    <rPh sb="91" eb="92">
      <t>ラン</t>
    </rPh>
    <rPh sb="93" eb="95">
      <t>キニュウ</t>
    </rPh>
    <rPh sb="98" eb="100">
      <t>バアイ</t>
    </rPh>
    <rPh sb="102" eb="104">
      <t>セツメイ</t>
    </rPh>
    <rPh sb="105" eb="106">
      <t>モト</t>
    </rPh>
    <rPh sb="108" eb="110">
      <t>バアイ</t>
    </rPh>
    <phoneticPr fontId="12"/>
  </si>
  <si>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12"/>
  </si>
  <si>
    <t>※2　様式第6号の「推奨訓練日程計画表」を添付してください。</t>
    <rPh sb="3" eb="5">
      <t>テイヨウシキ</t>
    </rPh>
    <rPh sb="5" eb="6">
      <t>ダイ</t>
    </rPh>
    <rPh sb="7" eb="8">
      <t>ゴウ</t>
    </rPh>
    <rPh sb="21" eb="23">
      <t>テンプ</t>
    </rPh>
    <phoneticPr fontId="12"/>
  </si>
  <si>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12"/>
  </si>
  <si>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12"/>
  </si>
  <si>
    <t>（特記事項）</t>
  </si>
  <si>
    <t>（２）訓練の受講を通じて取得した資格（任意）</t>
    <phoneticPr fontId="80"/>
  </si>
  <si>
    <t>※この計画書には、上記３に記載した訓練科の「求職者支援法に基づく職業訓練の認定通知書」(写)を添付してください。</t>
    <rPh sb="9" eb="11">
      <t>ジョウキ</t>
    </rPh>
    <rPh sb="13" eb="15">
      <t>キサイ</t>
    </rPh>
    <rPh sb="17" eb="20">
      <t>クンレンカ</t>
    </rPh>
    <rPh sb="22" eb="25">
      <t>キュウショクシャ</t>
    </rPh>
    <rPh sb="25" eb="27">
      <t>シエン</t>
    </rPh>
    <rPh sb="27" eb="28">
      <t>ホウ</t>
    </rPh>
    <rPh sb="29" eb="30">
      <t>モト</t>
    </rPh>
    <rPh sb="32" eb="34">
      <t>ショクギョウ</t>
    </rPh>
    <rPh sb="34" eb="36">
      <t>クンレン</t>
    </rPh>
    <rPh sb="37" eb="39">
      <t>ニンテイ</t>
    </rPh>
    <rPh sb="39" eb="42">
      <t>ツウチショ</t>
    </rPh>
    <phoneticPr fontId="12"/>
  </si>
  <si>
    <t>　４　事業実績を確認できる書類</t>
    <rPh sb="3" eb="5">
      <t>ジギョウ</t>
    </rPh>
    <rPh sb="5" eb="7">
      <t>ジッセキ</t>
    </rPh>
    <rPh sb="8" eb="10">
      <t>カクニン</t>
    </rPh>
    <rPh sb="13" eb="15">
      <t>ショルイ</t>
    </rPh>
    <phoneticPr fontId="12"/>
  </si>
  <si>
    <t>求職者支援訓練　認定申請書等提出書類一覧【ｅラーニングコース申請用】</t>
    <rPh sb="0" eb="2">
      <t>キュウショク</t>
    </rPh>
    <rPh sb="2" eb="3">
      <t>シャ</t>
    </rPh>
    <rPh sb="3" eb="5">
      <t>シエン</t>
    </rPh>
    <rPh sb="5" eb="7">
      <t>クンレン</t>
    </rPh>
    <rPh sb="8" eb="10">
      <t>ニンテイ</t>
    </rPh>
    <rPh sb="10" eb="14">
      <t>シンセイショトウ</t>
    </rPh>
    <rPh sb="14" eb="16">
      <t>テイシュツ</t>
    </rPh>
    <rPh sb="16" eb="18">
      <t>ショルイ</t>
    </rPh>
    <rPh sb="18" eb="20">
      <t>イチラン</t>
    </rPh>
    <rPh sb="30" eb="32">
      <t>シンセイ</t>
    </rPh>
    <rPh sb="32" eb="33">
      <t>ヨウ</t>
    </rPh>
    <phoneticPr fontId="12"/>
  </si>
  <si>
    <t>通信の方法による訓練（同時双方向型）を行う場合</t>
    <rPh sb="0" eb="2">
      <t>ツウシン</t>
    </rPh>
    <rPh sb="3" eb="5">
      <t>ホウホウ</t>
    </rPh>
    <rPh sb="11" eb="17">
      <t>ドウジソウホウコウガタ</t>
    </rPh>
    <phoneticPr fontId="12"/>
  </si>
  <si>
    <t>　　１か月目</t>
    <rPh sb="4" eb="5">
      <t>ツキ</t>
    </rPh>
    <rPh sb="5" eb="6">
      <t>メ</t>
    </rPh>
    <phoneticPr fontId="12"/>
  </si>
  <si>
    <t>　　２か月目</t>
    <rPh sb="4" eb="5">
      <t>ツキ</t>
    </rPh>
    <rPh sb="5" eb="6">
      <t>メ</t>
    </rPh>
    <phoneticPr fontId="12"/>
  </si>
  <si>
    <t>（様式A-9）</t>
    <phoneticPr fontId="12"/>
  </si>
  <si>
    <t>提出要否</t>
    <rPh sb="0" eb="2">
      <t>テイシュツ</t>
    </rPh>
    <rPh sb="2" eb="4">
      <t>ヨウヒ</t>
    </rPh>
    <phoneticPr fontId="12"/>
  </si>
  <si>
    <t>必須</t>
    <rPh sb="0" eb="2">
      <t>ヒッス</t>
    </rPh>
    <phoneticPr fontId="11"/>
  </si>
  <si>
    <t>必須（実績枠で参入する機関）</t>
    <rPh sb="0" eb="2">
      <t>ヒッス</t>
    </rPh>
    <rPh sb="3" eb="5">
      <t>ジッセキ</t>
    </rPh>
    <rPh sb="5" eb="6">
      <t>ワク</t>
    </rPh>
    <rPh sb="7" eb="9">
      <t>サンニュウ</t>
    </rPh>
    <rPh sb="11" eb="13">
      <t>キカン</t>
    </rPh>
    <phoneticPr fontId="11"/>
  </si>
  <si>
    <t>必須（新規枠で参入する機関）</t>
    <rPh sb="0" eb="2">
      <t>ヒッス</t>
    </rPh>
    <rPh sb="3" eb="5">
      <t>シンキ</t>
    </rPh>
    <rPh sb="5" eb="6">
      <t>ワク</t>
    </rPh>
    <rPh sb="7" eb="9">
      <t>サンニュウ</t>
    </rPh>
    <rPh sb="11" eb="13">
      <t>キカン</t>
    </rPh>
    <phoneticPr fontId="11"/>
  </si>
  <si>
    <t>※　網掛けしている様式については、「必須」の提出書類ではありません。</t>
    <rPh sb="2" eb="4">
      <t>アミカ</t>
    </rPh>
    <rPh sb="9" eb="11">
      <t>ヨウシキ</t>
    </rPh>
    <rPh sb="18" eb="20">
      <t>ヒッス</t>
    </rPh>
    <rPh sb="22" eb="24">
      <t>テイシュツ</t>
    </rPh>
    <rPh sb="24" eb="26">
      <t>ショルイ</t>
    </rPh>
    <phoneticPr fontId="12"/>
  </si>
  <si>
    <t>※　《省》と記載した書類は、同一年度に開講する訓練科で、すでに1度提出した内容であれば、様式第１7号を提出することにより提出を省略することができます。</t>
    <phoneticPr fontId="12"/>
  </si>
  <si>
    <t>託児サービス提供機関が要件に該当することを確認できる書類の添付</t>
    <rPh sb="0" eb="2">
      <t>タクジ</t>
    </rPh>
    <rPh sb="6" eb="8">
      <t>テイキョウ</t>
    </rPh>
    <rPh sb="8" eb="10">
      <t>キカン</t>
    </rPh>
    <rPh sb="11" eb="13">
      <t>ヨウケン</t>
    </rPh>
    <rPh sb="14" eb="16">
      <t>ガイトウ</t>
    </rPh>
    <rPh sb="21" eb="23">
      <t>カクニン</t>
    </rPh>
    <rPh sb="26" eb="28">
      <t>ショルイ</t>
    </rPh>
    <rPh sb="29" eb="31">
      <t>テンプ</t>
    </rPh>
    <phoneticPr fontId="12"/>
  </si>
  <si>
    <t>・あり</t>
    <phoneticPr fontId="12"/>
  </si>
  <si>
    <t>・なし</t>
    <phoneticPr fontId="12"/>
  </si>
  <si>
    <t>eラーニングコース；カリキュラムに次の内容を含んでいる</t>
    <phoneticPr fontId="12"/>
  </si>
  <si>
    <t>（様式A-51）</t>
    <rPh sb="1" eb="3">
      <t>ヨウシキ</t>
    </rPh>
    <phoneticPr fontId="12"/>
  </si>
  <si>
    <t>職場見学等実施計画書</t>
    <rPh sb="0" eb="2">
      <t>ショクバ</t>
    </rPh>
    <rPh sb="2" eb="4">
      <t>ケンガク</t>
    </rPh>
    <rPh sb="4" eb="5">
      <t>トウ</t>
    </rPh>
    <rPh sb="5" eb="7">
      <t>ジッシ</t>
    </rPh>
    <rPh sb="7" eb="10">
      <t>ケイカクショ</t>
    </rPh>
    <phoneticPr fontId="11"/>
  </si>
  <si>
    <t>提出日：</t>
    <rPh sb="0" eb="3">
      <t>テイシュツビ</t>
    </rPh>
    <phoneticPr fontId="11"/>
  </si>
  <si>
    <t>■訓練実施機関名</t>
    <rPh sb="1" eb="3">
      <t>クンレン</t>
    </rPh>
    <rPh sb="3" eb="5">
      <t>ジッシ</t>
    </rPh>
    <rPh sb="5" eb="7">
      <t>キカン</t>
    </rPh>
    <rPh sb="7" eb="8">
      <t>メイ</t>
    </rPh>
    <phoneticPr fontId="12"/>
  </si>
  <si>
    <t>■訓練実施機関番号</t>
    <phoneticPr fontId="11"/>
  </si>
  <si>
    <t>■訓練科名</t>
    <rPh sb="1" eb="3">
      <t>クンレン</t>
    </rPh>
    <rPh sb="3" eb="5">
      <t>カメイ</t>
    </rPh>
    <phoneticPr fontId="12"/>
  </si>
  <si>
    <t>No.</t>
    <phoneticPr fontId="11"/>
  </si>
  <si>
    <t>サービス種類</t>
    <rPh sb="4" eb="6">
      <t>シュルイ</t>
    </rPh>
    <phoneticPr fontId="12"/>
  </si>
  <si>
    <t>事業所名</t>
    <rPh sb="0" eb="3">
      <t>ジギョウショ</t>
    </rPh>
    <rPh sb="3" eb="4">
      <t>メイ</t>
    </rPh>
    <phoneticPr fontId="12"/>
  </si>
  <si>
    <t>所在地</t>
    <rPh sb="0" eb="3">
      <t>ショザイチ</t>
    </rPh>
    <phoneticPr fontId="11"/>
  </si>
  <si>
    <t>連絡先</t>
    <rPh sb="0" eb="3">
      <t>レンラクサキ</t>
    </rPh>
    <phoneticPr fontId="11"/>
  </si>
  <si>
    <t>実施予定日</t>
    <rPh sb="0" eb="2">
      <t>ジッシ</t>
    </rPh>
    <rPh sb="2" eb="4">
      <t>ヨテイ</t>
    </rPh>
    <rPh sb="4" eb="5">
      <t>ビ</t>
    </rPh>
    <phoneticPr fontId="11"/>
  </si>
  <si>
    <t>職場見学、職場体験、
企業実習の別</t>
    <rPh sb="0" eb="2">
      <t>ショクバ</t>
    </rPh>
    <rPh sb="2" eb="4">
      <t>ケンガク</t>
    </rPh>
    <rPh sb="5" eb="7">
      <t>ショクバ</t>
    </rPh>
    <rPh sb="7" eb="9">
      <t>タイケン</t>
    </rPh>
    <rPh sb="11" eb="13">
      <t>キギョウ</t>
    </rPh>
    <rPh sb="13" eb="15">
      <t>ジッシュウ</t>
    </rPh>
    <rPh sb="16" eb="17">
      <t>ベツ</t>
    </rPh>
    <phoneticPr fontId="11"/>
  </si>
  <si>
    <t>受入予定人数</t>
    <rPh sb="0" eb="2">
      <t>ウケイレ</t>
    </rPh>
    <rPh sb="2" eb="4">
      <t>ヨテイ</t>
    </rPh>
    <rPh sb="4" eb="6">
      <t>ニンズウ</t>
    </rPh>
    <phoneticPr fontId="11"/>
  </si>
  <si>
    <t>備考</t>
    <rPh sb="0" eb="2">
      <t>ビコウ</t>
    </rPh>
    <phoneticPr fontId="11"/>
  </si>
  <si>
    <t>A</t>
    <phoneticPr fontId="11"/>
  </si>
  <si>
    <t>B</t>
    <phoneticPr fontId="11"/>
  </si>
  <si>
    <t>C</t>
    <phoneticPr fontId="11"/>
  </si>
  <si>
    <t>D</t>
    <phoneticPr fontId="11"/>
  </si>
  <si>
    <t>E</t>
    <phoneticPr fontId="11"/>
  </si>
  <si>
    <t>F</t>
    <phoneticPr fontId="11"/>
  </si>
  <si>
    <t>機構処理欄</t>
    <rPh sb="0" eb="2">
      <t>キコウ</t>
    </rPh>
    <rPh sb="2" eb="4">
      <t>ショリ</t>
    </rPh>
    <rPh sb="4" eb="5">
      <t>ラン</t>
    </rPh>
    <phoneticPr fontId="12"/>
  </si>
  <si>
    <t>施設名：</t>
    <rPh sb="0" eb="2">
      <t>シセツ</t>
    </rPh>
    <rPh sb="2" eb="3">
      <t>メイ</t>
    </rPh>
    <phoneticPr fontId="12"/>
  </si>
  <si>
    <t>担当者（署名）：</t>
    <rPh sb="0" eb="3">
      <t>タントウシャ</t>
    </rPh>
    <rPh sb="4" eb="6">
      <t>ショメイ</t>
    </rPh>
    <phoneticPr fontId="12"/>
  </si>
  <si>
    <t>受理日：</t>
    <rPh sb="0" eb="2">
      <t>ジュリ</t>
    </rPh>
    <rPh sb="2" eb="3">
      <t>ビ</t>
    </rPh>
    <phoneticPr fontId="12"/>
  </si>
  <si>
    <t>認定申請書受理番号：</t>
    <rPh sb="0" eb="2">
      <t>ニンテイ</t>
    </rPh>
    <rPh sb="2" eb="5">
      <t>シンセイショ</t>
    </rPh>
    <rPh sb="5" eb="7">
      <t>ジュリ</t>
    </rPh>
    <rPh sb="7" eb="9">
      <t>バンゴウ</t>
    </rPh>
    <phoneticPr fontId="12"/>
  </si>
  <si>
    <t>（２）職業訓練サービスガイドライン研修受講者が以下の取り組みを行っている場合はチェックを入れてください。</t>
    <phoneticPr fontId="12"/>
  </si>
  <si>
    <t>（３）公的職業訓練に関する職業訓練サービスガイドライン適合事業所認定を取得している場合はチェッ
　　クを入れてください。</t>
    <phoneticPr fontId="12"/>
  </si>
  <si>
    <t>（２）職業訓練サービスガイドライン研修受講者が以下の取り組みを行っている場合はチェックを入れてください。</t>
    <rPh sb="3" eb="5">
      <t>ショクギョウ</t>
    </rPh>
    <rPh sb="5" eb="7">
      <t>クンレン</t>
    </rPh>
    <rPh sb="17" eb="19">
      <t>ケンシュウ</t>
    </rPh>
    <rPh sb="19" eb="22">
      <t>ジュコウシャ</t>
    </rPh>
    <rPh sb="23" eb="25">
      <t>イカ</t>
    </rPh>
    <rPh sb="26" eb="27">
      <t>ト</t>
    </rPh>
    <rPh sb="28" eb="29">
      <t>ク</t>
    </rPh>
    <rPh sb="31" eb="32">
      <t>オコナ</t>
    </rPh>
    <rPh sb="36" eb="38">
      <t>バアイ</t>
    </rPh>
    <phoneticPr fontId="12"/>
  </si>
  <si>
    <t>（３）公的職業訓練に関する職業訓練サービスガイドライン適合事業所認定を取得している場合はチェックを入れて
　　ください。</t>
    <phoneticPr fontId="12"/>
  </si>
  <si>
    <t>FBB1G0202</t>
    <phoneticPr fontId="12"/>
  </si>
  <si>
    <t>職業訓練サービスガイドライン適合事業所認定を取得している。</t>
    <phoneticPr fontId="12"/>
  </si>
  <si>
    <t>職業訓練サービスガイドライン適合事業所認定を取得している。</t>
    <phoneticPr fontId="12"/>
  </si>
  <si>
    <t>職業訓練サービスガイドライン適合事業所認定を取得している。</t>
    <phoneticPr fontId="12"/>
  </si>
  <si>
    <t>職業訓練サービスガイドライン研修の受講（訓練施設責任者、就職支援責任者、講師又は事務担当者のいずれか）またはISO29993及びISO21001の取得等ガイドライン研修と同程度以上の民間教育訓練機関の質保証・向上の取組を行っている</t>
    <rPh sb="17" eb="19">
      <t>ジュコウ</t>
    </rPh>
    <phoneticPr fontId="12"/>
  </si>
  <si>
    <t>・【ISO29993及びISO21001取得】あり
審査登録証（写）を添付</t>
    <rPh sb="20" eb="22">
      <t>シュトク</t>
    </rPh>
    <rPh sb="35" eb="37">
      <t>テンプ</t>
    </rPh>
    <phoneticPr fontId="12"/>
  </si>
  <si>
    <t>（３）公的職業訓練に関する職業訓練サービスガイドライン適合事業所認定を取得している場合はチェックを入れてく
    ださい。</t>
    <phoneticPr fontId="12"/>
  </si>
  <si>
    <t>②-1
ユニットに含めない訓練時間</t>
    <rPh sb="9" eb="10">
      <t>フク</t>
    </rPh>
    <rPh sb="13" eb="15">
      <t>クンレン</t>
    </rPh>
    <rPh sb="15" eb="17">
      <t>ジカン</t>
    </rPh>
    <phoneticPr fontId="12"/>
  </si>
  <si>
    <t>②-2
ユニットに含めない訓練時間</t>
    <rPh sb="9" eb="10">
      <t>フク</t>
    </rPh>
    <rPh sb="13" eb="15">
      <t>クンレン</t>
    </rPh>
    <rPh sb="15" eb="17">
      <t>ジカン</t>
    </rPh>
    <phoneticPr fontId="12"/>
  </si>
  <si>
    <t>①ユニット受講時間小計</t>
    <phoneticPr fontId="12"/>
  </si>
  <si>
    <t>②-1
ユニットに含めない訓練時間小計</t>
    <rPh sb="9" eb="10">
      <t>フク</t>
    </rPh>
    <rPh sb="13" eb="15">
      <t>クンレン</t>
    </rPh>
    <rPh sb="15" eb="17">
      <t>ジカン</t>
    </rPh>
    <rPh sb="17" eb="19">
      <t>ショウケイ</t>
    </rPh>
    <phoneticPr fontId="12"/>
  </si>
  <si>
    <t>②-2
ユニットに含めない訓練時間小計</t>
    <rPh sb="9" eb="10">
      <t>フク</t>
    </rPh>
    <rPh sb="13" eb="15">
      <t>クンレン</t>
    </rPh>
    <rPh sb="15" eb="17">
      <t>ジカン</t>
    </rPh>
    <rPh sb="17" eb="19">
      <t>ショウケイ</t>
    </rPh>
    <phoneticPr fontId="12"/>
  </si>
  <si>
    <r>
      <t xml:space="preserve">８０時間算定対象訓練
時間の総合計（h）
</t>
    </r>
    <r>
      <rPr>
        <sz val="11"/>
        <rFont val="ＭＳ Ｐゴシック"/>
        <family val="3"/>
        <charset val="128"/>
      </rPr>
      <t>＝（①）+（②-1）</t>
    </r>
    <rPh sb="8" eb="10">
      <t>クンレン</t>
    </rPh>
    <rPh sb="11" eb="13">
      <t>ジカン</t>
    </rPh>
    <rPh sb="14" eb="15">
      <t>ソウ</t>
    </rPh>
    <rPh sb="15" eb="17">
      <t>ゴウケイ</t>
    </rPh>
    <phoneticPr fontId="12"/>
  </si>
  <si>
    <t>出席管理の対象となる訓練時間の総合計（h）
※８０時間算定対象外訓練を含む
＝（①）+（②-1）+（②-2）</t>
    <rPh sb="10" eb="12">
      <t>クンレン</t>
    </rPh>
    <rPh sb="12" eb="14">
      <t>ジカン</t>
    </rPh>
    <rPh sb="15" eb="16">
      <t>ソウ</t>
    </rPh>
    <rPh sb="16" eb="18">
      <t>ゴウケイ</t>
    </rPh>
    <rPh sb="25" eb="27">
      <t>ジカン</t>
    </rPh>
    <rPh sb="27" eb="29">
      <t>サンテイ</t>
    </rPh>
    <rPh sb="29" eb="31">
      <t>タイショウ</t>
    </rPh>
    <rPh sb="31" eb="32">
      <t>ガイ</t>
    </rPh>
    <rPh sb="32" eb="34">
      <t>クンレン</t>
    </rPh>
    <rPh sb="35" eb="36">
      <t>フク</t>
    </rPh>
    <phoneticPr fontId="12"/>
  </si>
  <si>
    <t xml:space="preserve">　 </t>
    <phoneticPr fontId="12"/>
  </si>
  <si>
    <t>（３）公的職業訓練に関する職業訓練サービスガイドライン適合事業所認定を取得している場合はチェックを入れてください。</t>
    <phoneticPr fontId="12"/>
  </si>
  <si>
    <r>
      <t>※　苦情を処理する者については、講師</t>
    </r>
    <r>
      <rPr>
        <sz val="10"/>
        <rFont val="ＭＳ Ｐゴシック"/>
        <family val="3"/>
        <charset val="128"/>
      </rPr>
      <t>が兼務できません。兼務することとしていない場合、チェック欄（□）に✔を記入してください。</t>
    </r>
    <rPh sb="2" eb="4">
      <t>クジョウ</t>
    </rPh>
    <rPh sb="5" eb="7">
      <t>ショリ</t>
    </rPh>
    <rPh sb="9" eb="10">
      <t>モノ</t>
    </rPh>
    <rPh sb="16" eb="18">
      <t>コウシ</t>
    </rPh>
    <rPh sb="19" eb="21">
      <t>ケンム</t>
    </rPh>
    <rPh sb="27" eb="29">
      <t>ケンム</t>
    </rPh>
    <rPh sb="39" eb="41">
      <t>バアイ</t>
    </rPh>
    <phoneticPr fontId="12"/>
  </si>
  <si>
    <t>　　３か月目</t>
    <rPh sb="4" eb="5">
      <t>ツキ</t>
    </rPh>
    <rPh sb="5" eb="6">
      <t>メ</t>
    </rPh>
    <phoneticPr fontId="12"/>
  </si>
  <si>
    <t>　　４か月目</t>
    <rPh sb="4" eb="5">
      <t>ツキ</t>
    </rPh>
    <rPh sb="5" eb="6">
      <t>メ</t>
    </rPh>
    <phoneticPr fontId="12"/>
  </si>
  <si>
    <t>　　５か月目</t>
    <rPh sb="4" eb="5">
      <t>ツキ</t>
    </rPh>
    <rPh sb="5" eb="6">
      <t>メ</t>
    </rPh>
    <phoneticPr fontId="12"/>
  </si>
  <si>
    <t>　　６か月目</t>
    <rPh sb="4" eb="5">
      <t>ツキ</t>
    </rPh>
    <rPh sb="5" eb="6">
      <t>メ</t>
    </rPh>
    <phoneticPr fontId="12"/>
  </si>
  <si>
    <t>訓練開始日</t>
    <rPh sb="0" eb="2">
      <t>クンレン</t>
    </rPh>
    <rPh sb="2" eb="4">
      <t>カイシ</t>
    </rPh>
    <rPh sb="4" eb="5">
      <t>ヒ</t>
    </rPh>
    <phoneticPr fontId="12"/>
  </si>
  <si>
    <t>訓練終了日</t>
    <rPh sb="0" eb="2">
      <t>クンレン</t>
    </rPh>
    <rPh sb="2" eb="4">
      <t>シュウリョウ</t>
    </rPh>
    <rPh sb="4" eb="5">
      <t>ヒ</t>
    </rPh>
    <phoneticPr fontId="12"/>
  </si>
  <si>
    <t>1か月目
算定時間</t>
    <rPh sb="2" eb="4">
      <t>ゲツメ</t>
    </rPh>
    <rPh sb="5" eb="7">
      <t>サンテイ</t>
    </rPh>
    <rPh sb="7" eb="9">
      <t>ジカン</t>
    </rPh>
    <phoneticPr fontId="12"/>
  </si>
  <si>
    <t>２か月目
算定時間</t>
    <rPh sb="2" eb="4">
      <t>ゲツメ</t>
    </rPh>
    <rPh sb="5" eb="7">
      <t>サンテイ</t>
    </rPh>
    <rPh sb="7" eb="9">
      <t>ジカン</t>
    </rPh>
    <phoneticPr fontId="12"/>
  </si>
  <si>
    <t>３か月目
算定時間</t>
    <rPh sb="2" eb="4">
      <t>ゲツメ</t>
    </rPh>
    <rPh sb="5" eb="7">
      <t>サンテイ</t>
    </rPh>
    <rPh sb="7" eb="9">
      <t>ジカン</t>
    </rPh>
    <phoneticPr fontId="12"/>
  </si>
  <si>
    <t>４か月目
算定時間</t>
    <rPh sb="2" eb="4">
      <t>ゲツメ</t>
    </rPh>
    <rPh sb="5" eb="7">
      <t>サンテイ</t>
    </rPh>
    <rPh sb="7" eb="9">
      <t>ジカン</t>
    </rPh>
    <phoneticPr fontId="12"/>
  </si>
  <si>
    <t>５か月目
算定時間</t>
    <rPh sb="2" eb="4">
      <t>ゲツメ</t>
    </rPh>
    <rPh sb="5" eb="7">
      <t>サンテイ</t>
    </rPh>
    <rPh sb="7" eb="9">
      <t>ジカン</t>
    </rPh>
    <phoneticPr fontId="12"/>
  </si>
  <si>
    <t>６か月目
算定時間</t>
    <rPh sb="2" eb="4">
      <t>ゲツメ</t>
    </rPh>
    <rPh sb="5" eb="7">
      <t>サンテイ</t>
    </rPh>
    <rPh sb="7" eb="9">
      <t>ジカン</t>
    </rPh>
    <phoneticPr fontId="12"/>
  </si>
  <si>
    <t>月/日</t>
    <phoneticPr fontId="12"/>
  </si>
  <si>
    <t>ISO29993及びISO21001の審査登録証(写)</t>
    <phoneticPr fontId="12"/>
  </si>
  <si>
    <t>教材</t>
    <rPh sb="0" eb="2">
      <t>キョウザイ</t>
    </rPh>
    <phoneticPr fontId="12"/>
  </si>
  <si>
    <t>・原則として情報通信技術により構成され、かつ提供されるものであり、通所及び通信の方法（同時双方向型）の訓練と同等の訓練効果が期待できるものである。</t>
    <phoneticPr fontId="12"/>
  </si>
  <si>
    <t>11　デザイン分野</t>
  </si>
  <si>
    <t>5-27-ｘｘ-ｘｘ-ｘｘ-ｘｘｘｘ</t>
    <phoneticPr fontId="12"/>
  </si>
  <si>
    <t>05　介護・医療・福祉分野</t>
    <rPh sb="6" eb="8">
      <t>イリョウ</t>
    </rPh>
    <phoneticPr fontId="12"/>
  </si>
  <si>
    <t>（様式A-54）</t>
    <rPh sb="1" eb="3">
      <t>ヨウシキ</t>
    </rPh>
    <phoneticPr fontId="12"/>
  </si>
  <si>
    <t>企業実習実施計画書</t>
    <rPh sb="0" eb="2">
      <t>キギョウ</t>
    </rPh>
    <rPh sb="2" eb="4">
      <t>ジッシュウ</t>
    </rPh>
    <rPh sb="4" eb="6">
      <t>ジッシ</t>
    </rPh>
    <rPh sb="6" eb="9">
      <t>ケイカクショ</t>
    </rPh>
    <phoneticPr fontId="11"/>
  </si>
  <si>
    <t>企業実習先の事業所名</t>
    <rPh sb="0" eb="2">
      <t>キギョウ</t>
    </rPh>
    <rPh sb="2" eb="4">
      <t>ジッシュウ</t>
    </rPh>
    <rPh sb="4" eb="5">
      <t>サキ</t>
    </rPh>
    <rPh sb="6" eb="9">
      <t>ジギョウショ</t>
    </rPh>
    <rPh sb="9" eb="10">
      <t>メイ</t>
    </rPh>
    <phoneticPr fontId="12"/>
  </si>
  <si>
    <t>実施予定日</t>
    <rPh sb="0" eb="2">
      <t>ジッシ</t>
    </rPh>
    <phoneticPr fontId="11"/>
  </si>
  <si>
    <t>実施予定日数</t>
    <rPh sb="4" eb="6">
      <t>ニッスウ</t>
    </rPh>
    <phoneticPr fontId="11"/>
  </si>
  <si>
    <t>（※）・本計画書は、実習促進奨励金の支給を希望する場合に作成してください。なお、実習促進奨励金の支給を受けるためには、本計画書の提出だけではなく、要件を満たす訓練を実施する必要があります。
　　　・本計画書提出時点で調整中の事項については、「未定」と記載して差し支えありません。ただし、「実施予定日」については日別計画表又は推奨訓練日程計画表に記載された日程を記載してください。
　　　・その他特記すべき事項がある場合は「備考」に記載してください。</t>
    <rPh sb="4" eb="5">
      <t>ホン</t>
    </rPh>
    <rPh sb="5" eb="8">
      <t>ケイカクショ</t>
    </rPh>
    <rPh sb="10" eb="12">
      <t>ジッシュウ</t>
    </rPh>
    <rPh sb="12" eb="14">
      <t>ソクシン</t>
    </rPh>
    <rPh sb="14" eb="17">
      <t>ショウレイキン</t>
    </rPh>
    <rPh sb="18" eb="20">
      <t>シキュウ</t>
    </rPh>
    <rPh sb="40" eb="42">
      <t>ジッシュウ</t>
    </rPh>
    <rPh sb="42" eb="44">
      <t>ソクシン</t>
    </rPh>
    <rPh sb="44" eb="47">
      <t>ショウレイキン</t>
    </rPh>
    <rPh sb="48" eb="50">
      <t>シキュウ</t>
    </rPh>
    <rPh sb="99" eb="100">
      <t>ホン</t>
    </rPh>
    <rPh sb="100" eb="103">
      <t>ケイカクショ</t>
    </rPh>
    <rPh sb="103" eb="105">
      <t>テイシュツ</t>
    </rPh>
    <rPh sb="105" eb="107">
      <t>ジテン</t>
    </rPh>
    <rPh sb="121" eb="123">
      <t>ミテイ</t>
    </rPh>
    <rPh sb="125" eb="127">
      <t>キサイ</t>
    </rPh>
    <rPh sb="129" eb="130">
      <t>サ</t>
    </rPh>
    <rPh sb="131" eb="132">
      <t>ツカ</t>
    </rPh>
    <rPh sb="144" eb="146">
      <t>ジッシ</t>
    </rPh>
    <rPh sb="160" eb="161">
      <t>マタ</t>
    </rPh>
    <rPh sb="162" eb="164">
      <t>スイショウ</t>
    </rPh>
    <rPh sb="164" eb="166">
      <t>クンレン</t>
    </rPh>
    <rPh sb="166" eb="168">
      <t>ニッテイ</t>
    </rPh>
    <rPh sb="168" eb="170">
      <t>ケイカク</t>
    </rPh>
    <rPh sb="170" eb="171">
      <t>ヒョウ</t>
    </rPh>
    <rPh sb="172" eb="174">
      <t>キサイ</t>
    </rPh>
    <rPh sb="177" eb="179">
      <t>ニッテイ</t>
    </rPh>
    <rPh sb="180" eb="182">
      <t>キサイ</t>
    </rPh>
    <rPh sb="196" eb="197">
      <t>タ</t>
    </rPh>
    <rPh sb="197" eb="199">
      <t>トッキ</t>
    </rPh>
    <rPh sb="202" eb="204">
      <t>ジコウ</t>
    </rPh>
    <rPh sb="207" eb="209">
      <t>バアイ</t>
    </rPh>
    <rPh sb="211" eb="213">
      <t>ビコウ</t>
    </rPh>
    <rPh sb="215" eb="217">
      <t>キサイ</t>
    </rPh>
    <phoneticPr fontId="11"/>
  </si>
  <si>
    <t>（2022.12）</t>
    <phoneticPr fontId="11"/>
  </si>
  <si>
    <t>「企業実習促進奨励金」の支給を希望する場合に「○」を記入</t>
    <phoneticPr fontId="12"/>
  </si>
  <si>
    <t>「情報通信機器整備奨励金」の支給を希望する場合に「○」を記入</t>
    <phoneticPr fontId="12"/>
  </si>
  <si>
    <t>　　②　業務
　　　イ　過去の受講者に対する就職支援実績、公共職業安定所が作成した受講者の就職支援計画等を踏まえ、受講者に対する就職支援を企画、立案すること。
　　　ロ　受講者に対するキャリアコンサルティング、訓練の修了判定、ジョブ・カードの作成支援、就職支援必須事項が適切に実施されるよう管理し、確保すること。
　　　ハ　就職支援に関して、公共職業安定所その他職業紹介機関、事業主団体等との連携を確保すること。
　　　ニ　訓練修了者及び就職理由退校者の就職状況を把握、管理すること。</t>
    <rPh sb="4" eb="6">
      <t>ギョウム</t>
    </rPh>
    <rPh sb="12" eb="14">
      <t>カコ</t>
    </rPh>
    <rPh sb="15" eb="18">
      <t>ジュコウシャ</t>
    </rPh>
    <rPh sb="19" eb="20">
      <t>タイ</t>
    </rPh>
    <rPh sb="22" eb="24">
      <t>シュウショク</t>
    </rPh>
    <rPh sb="24" eb="26">
      <t>シエン</t>
    </rPh>
    <rPh sb="26" eb="28">
      <t>ジッセキ</t>
    </rPh>
    <rPh sb="29" eb="31">
      <t>コウキョウ</t>
    </rPh>
    <rPh sb="31" eb="33">
      <t>ショクギョウ</t>
    </rPh>
    <rPh sb="33" eb="35">
      <t>アンテイ</t>
    </rPh>
    <rPh sb="35" eb="36">
      <t>ショ</t>
    </rPh>
    <rPh sb="37" eb="39">
      <t>サクセイ</t>
    </rPh>
    <rPh sb="41" eb="44">
      <t>ジュコウシャ</t>
    </rPh>
    <rPh sb="45" eb="47">
      <t>シュウショク</t>
    </rPh>
    <rPh sb="47" eb="49">
      <t>シエン</t>
    </rPh>
    <rPh sb="49" eb="51">
      <t>ケイカク</t>
    </rPh>
    <rPh sb="51" eb="52">
      <t>トウ</t>
    </rPh>
    <rPh sb="53" eb="54">
      <t>フ</t>
    </rPh>
    <rPh sb="57" eb="60">
      <t>ジュコウシャ</t>
    </rPh>
    <rPh sb="61" eb="62">
      <t>タイ</t>
    </rPh>
    <rPh sb="64" eb="66">
      <t>シュウショク</t>
    </rPh>
    <rPh sb="66" eb="68">
      <t>シエン</t>
    </rPh>
    <rPh sb="69" eb="71">
      <t>キカク</t>
    </rPh>
    <rPh sb="72" eb="74">
      <t>リツアン</t>
    </rPh>
    <rPh sb="85" eb="88">
      <t>ジュコウシャ</t>
    </rPh>
    <rPh sb="89" eb="90">
      <t>タイ</t>
    </rPh>
    <rPh sb="105" eb="107">
      <t>クンレン</t>
    </rPh>
    <rPh sb="108" eb="110">
      <t>シュウリョウ</t>
    </rPh>
    <rPh sb="110" eb="112">
      <t>ハンテイ</t>
    </rPh>
    <rPh sb="121" eb="123">
      <t>サクセイ</t>
    </rPh>
    <rPh sb="123" eb="125">
      <t>シエン</t>
    </rPh>
    <rPh sb="126" eb="128">
      <t>シュウショク</t>
    </rPh>
    <rPh sb="128" eb="130">
      <t>シエン</t>
    </rPh>
    <rPh sb="130" eb="132">
      <t>ヒッス</t>
    </rPh>
    <rPh sb="132" eb="134">
      <t>ジコウ</t>
    </rPh>
    <rPh sb="135" eb="137">
      <t>テキセツ</t>
    </rPh>
    <rPh sb="138" eb="140">
      <t>ジッシ</t>
    </rPh>
    <rPh sb="145" eb="147">
      <t>カンリ</t>
    </rPh>
    <rPh sb="149" eb="151">
      <t>カクホ</t>
    </rPh>
    <rPh sb="162" eb="164">
      <t>シュウショク</t>
    </rPh>
    <rPh sb="164" eb="166">
      <t>シエン</t>
    </rPh>
    <rPh sb="167" eb="168">
      <t>カン</t>
    </rPh>
    <rPh sb="171" eb="173">
      <t>コウキョウ</t>
    </rPh>
    <rPh sb="173" eb="175">
      <t>ショクギョウ</t>
    </rPh>
    <rPh sb="175" eb="178">
      <t>アンテイショ</t>
    </rPh>
    <rPh sb="180" eb="181">
      <t>タ</t>
    </rPh>
    <rPh sb="181" eb="183">
      <t>ショクギョウ</t>
    </rPh>
    <rPh sb="183" eb="185">
      <t>ショウカイ</t>
    </rPh>
    <rPh sb="185" eb="187">
      <t>キカン</t>
    </rPh>
    <rPh sb="188" eb="191">
      <t>ジギョウヌシ</t>
    </rPh>
    <rPh sb="191" eb="193">
      <t>ダンタイ</t>
    </rPh>
    <rPh sb="193" eb="194">
      <t>トウ</t>
    </rPh>
    <rPh sb="196" eb="198">
      <t>レンケイ</t>
    </rPh>
    <rPh sb="199" eb="201">
      <t>カクホ</t>
    </rPh>
    <rPh sb="212" eb="214">
      <t>クンレン</t>
    </rPh>
    <rPh sb="214" eb="217">
      <t>シュウリョウシャ</t>
    </rPh>
    <rPh sb="217" eb="218">
      <t>オヨ</t>
    </rPh>
    <rPh sb="219" eb="221">
      <t>シュウショク</t>
    </rPh>
    <rPh sb="221" eb="223">
      <t>リユウ</t>
    </rPh>
    <rPh sb="223" eb="225">
      <t>タイコウ</t>
    </rPh>
    <rPh sb="225" eb="226">
      <t>シャ</t>
    </rPh>
    <rPh sb="227" eb="229">
      <t>シュウショク</t>
    </rPh>
    <rPh sb="229" eb="231">
      <t>ジョウキョウ</t>
    </rPh>
    <rPh sb="232" eb="234">
      <t>ハアク</t>
    </rPh>
    <rPh sb="235" eb="237">
      <t>カンリ</t>
    </rPh>
    <phoneticPr fontId="12"/>
  </si>
  <si>
    <t>水</t>
    <rPh sb="0" eb="1">
      <t>スイ</t>
    </rPh>
    <phoneticPr fontId="12"/>
  </si>
  <si>
    <t>プレゼンテーション操作実習</t>
    <rPh sb="9" eb="11">
      <t>ソウサ</t>
    </rPh>
    <rPh sb="11" eb="13">
      <t>ジッシュウ</t>
    </rPh>
    <phoneticPr fontId="12"/>
  </si>
  <si>
    <t>データベースソフト操作実習</t>
    <rPh sb="9" eb="11">
      <t>ソウサ</t>
    </rPh>
    <rPh sb="11" eb="13">
      <t>ジッシュウ</t>
    </rPh>
    <phoneticPr fontId="12"/>
  </si>
  <si>
    <t>表計算応用③</t>
    <rPh sb="0" eb="3">
      <t>ヒョウケイサン</t>
    </rPh>
    <rPh sb="3" eb="5">
      <t>オウヨウ</t>
    </rPh>
    <phoneticPr fontId="12"/>
  </si>
  <si>
    <t>表計算応用④</t>
    <rPh sb="0" eb="3">
      <t>ヒョウケイサン</t>
    </rPh>
    <rPh sb="3" eb="5">
      <t>オウヨウ</t>
    </rPh>
    <phoneticPr fontId="12"/>
  </si>
  <si>
    <t>習得度確認テスト・成績考査②</t>
    <rPh sb="0" eb="5">
      <t>シュウトクドカクニン</t>
    </rPh>
    <rPh sb="9" eb="13">
      <t>セイセキコウサ</t>
    </rPh>
    <phoneticPr fontId="12"/>
  </si>
  <si>
    <t>職業人講話（１ｈ）・就職支援（１ｈ）</t>
    <rPh sb="0" eb="2">
      <t>ショクギョウ</t>
    </rPh>
    <rPh sb="2" eb="3">
      <t>ジン</t>
    </rPh>
    <rPh sb="3" eb="5">
      <t>コウワ</t>
    </rPh>
    <rPh sb="10" eb="12">
      <t>シュウショク</t>
    </rPh>
    <rPh sb="12" eb="14">
      <t>シエン</t>
    </rPh>
    <phoneticPr fontId="12"/>
  </si>
  <si>
    <t>木</t>
    <rPh sb="0" eb="1">
      <t>モク</t>
    </rPh>
    <phoneticPr fontId="12"/>
  </si>
  <si>
    <t>表計算応用②・修了制作</t>
    <rPh sb="0" eb="3">
      <t>ヒョウケイサン</t>
    </rPh>
    <rPh sb="3" eb="5">
      <t>オウヨウ</t>
    </rPh>
    <rPh sb="7" eb="9">
      <t>シュウリョウ</t>
    </rPh>
    <rPh sb="9" eb="11">
      <t>セイサク</t>
    </rPh>
    <phoneticPr fontId="12"/>
  </si>
  <si>
    <t>習得度確認テスト・修了考査</t>
    <rPh sb="0" eb="5">
      <t>シュウトクドカクニン</t>
    </rPh>
    <rPh sb="9" eb="11">
      <t>シュウリョウ</t>
    </rPh>
    <rPh sb="11" eb="13">
      <t>コウサ</t>
    </rPh>
    <phoneticPr fontId="12"/>
  </si>
  <si>
    <t>HW来所日②</t>
    <rPh sb="2" eb="3">
      <t>ライ</t>
    </rPh>
    <rPh sb="3" eb="4">
      <t>ショ</t>
    </rPh>
    <rPh sb="4" eb="5">
      <t>ビ</t>
    </rPh>
    <phoneticPr fontId="12"/>
  </si>
  <si>
    <t>職業人講話</t>
    <rPh sb="0" eb="2">
      <t>ショクギョウ</t>
    </rPh>
    <rPh sb="2" eb="3">
      <t>ジン</t>
    </rPh>
    <rPh sb="3" eb="5">
      <t>コウワ</t>
    </rPh>
    <phoneticPr fontId="12"/>
  </si>
  <si>
    <t>　・賃借により確保する　　　　　　　　　　　　　※賃貸借契約書（写）等を添付すること</t>
    <phoneticPr fontId="12"/>
  </si>
  <si>
    <t>・実施状況確認場所を確保している。　　　　　　　　 ※添付書類：①平面図　②不動産登記簿謄本（写しで可）等又は賃貸借契約書（写）等</t>
    <rPh sb="1" eb="9">
      <t>ジッシジョウキョウカクニンバショ</t>
    </rPh>
    <rPh sb="10" eb="12">
      <t>カクホ</t>
    </rPh>
    <phoneticPr fontId="12"/>
  </si>
  <si>
    <t>・書類保管場所を確保している。                           ※添付書類：①平面図　②不動産登記簿謄本（写しで可）等又は賃貸借契約書（写）等</t>
    <rPh sb="1" eb="3">
      <t>ショルイ</t>
    </rPh>
    <rPh sb="3" eb="5">
      <t>ホカン</t>
    </rPh>
    <rPh sb="5" eb="7">
      <t>バショ</t>
    </rPh>
    <rPh sb="8" eb="10">
      <t>カクホ</t>
    </rPh>
    <phoneticPr fontId="12"/>
  </si>
  <si>
    <t>Photoshop利用料</t>
    <rPh sb="9" eb="12">
      <t>リヨウリョウ</t>
    </rPh>
    <phoneticPr fontId="12"/>
  </si>
  <si>
    <t>ユニット２（○月○日）から使用。月額プラン（1,500円×2か月）</t>
    <rPh sb="7" eb="8">
      <t>ガツ</t>
    </rPh>
    <rPh sb="9" eb="10">
      <t>ニチ</t>
    </rPh>
    <rPh sb="13" eb="15">
      <t>シヨウ</t>
    </rPh>
    <rPh sb="16" eb="18">
      <t>ゲツガク</t>
    </rPh>
    <rPh sb="27" eb="28">
      <t>エン</t>
    </rPh>
    <rPh sb="31" eb="32">
      <t>ゲツ</t>
    </rPh>
    <phoneticPr fontId="12"/>
  </si>
  <si>
    <t>パソコン有償貸与</t>
    <rPh sb="4" eb="6">
      <t>ユウショウ</t>
    </rPh>
    <rPh sb="6" eb="8">
      <t>タイヨ</t>
    </rPh>
    <phoneticPr fontId="12"/>
  </si>
  <si>
    <t>パソコン5,000円/月×4か月＝20,000円</t>
    <rPh sb="9" eb="10">
      <t>エン</t>
    </rPh>
    <rPh sb="11" eb="12">
      <t>ツキ</t>
    </rPh>
    <rPh sb="15" eb="16">
      <t>ゲツ</t>
    </rPh>
    <rPh sb="23" eb="24">
      <t>エン</t>
    </rPh>
    <phoneticPr fontId="12"/>
  </si>
  <si>
    <t>ＤＸ推進スキル標準対応チェックシート</t>
    <phoneticPr fontId="116"/>
  </si>
  <si>
    <t>カテゴリー</t>
  </si>
  <si>
    <t>サブカテゴリー</t>
  </si>
  <si>
    <t>スキル項目</t>
    <rPh sb="3" eb="5">
      <t>コウモク</t>
    </rPh>
    <phoneticPr fontId="116"/>
  </si>
  <si>
    <t>学習項目例</t>
    <rPh sb="0" eb="2">
      <t>ガクシュウ</t>
    </rPh>
    <rPh sb="2" eb="5">
      <t>コウモクレイ</t>
    </rPh>
    <phoneticPr fontId="116"/>
  </si>
  <si>
    <t>訓練カリキュラムのチェック（✔)</t>
    <phoneticPr fontId="116"/>
  </si>
  <si>
    <t>A　ビジネス変革</t>
    <rPh sb="6" eb="8">
      <t>ヘンカク</t>
    </rPh>
    <phoneticPr fontId="116"/>
  </si>
  <si>
    <t>戦略・マネジメント・システム</t>
    <phoneticPr fontId="116"/>
  </si>
  <si>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</si>
  <si>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116"/>
  </si>
  <si>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</si>
  <si>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116"/>
  </si>
  <si>
    <t>変革マネジメント</t>
  </si>
  <si>
    <t>組織体制、組織文化・風土、各種制度、人材、業務プロセス、ステークホルダーマネジメント</t>
    <phoneticPr fontId="116"/>
  </si>
  <si>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</si>
  <si>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116"/>
  </si>
  <si>
    <t>エンタープライズアーキクチャ</t>
  </si>
  <si>
    <t>ビジネスアーキテクチャ、事業を管理するための仕組み（ERP、PLM、CRM、SCM　等）、データアーキテクチャ、データガバナンス、ITシステムアーキテクチャ</t>
    <phoneticPr fontId="116"/>
  </si>
  <si>
    <t>プロジェクトマネジメント</t>
  </si>
  <si>
    <t>PMBOK®第7版、テーラリング、アジャイル/ウォーターフォール、調達マネジメント</t>
    <phoneticPr fontId="116"/>
  </si>
  <si>
    <t>ビジネスモデル・プロセス</t>
  </si>
  <si>
    <t>ビジネス調査</t>
  </si>
  <si>
    <t>調査の設計、ビジネスフレームワーク（PEST、3C、5Forces、SWOT、STP、4P、バリューチェーン　等）、ビジネス・業務とデジタル技術の関連性</t>
    <phoneticPr fontId="116"/>
  </si>
  <si>
    <t>ビジネスモデル設計</t>
    <rPh sb="7" eb="9">
      <t>セッケイ</t>
    </rPh>
    <phoneticPr fontId="116"/>
  </si>
  <si>
    <t>ビジネスモデルキャンバス、収益モデル（売り切り、サービスの付加、サブスク　等）</t>
    <phoneticPr fontId="116"/>
  </si>
  <si>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</si>
  <si>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116"/>
  </si>
  <si>
    <t>検証（ビジネス視点）</t>
  </si>
  <si>
    <t>バリュープロポジションを踏まえた検証アプローチの設計、実施、モニタリングのためのKPI設定</t>
    <phoneticPr fontId="116"/>
  </si>
  <si>
    <t>マーケティング</t>
  </si>
  <si>
    <t>顧客開発、ベネフィットと差別化、Webマーケティング、SEO、SNSマーケティング、カスタマーサポート、AI活用マーケティング</t>
    <phoneticPr fontId="116"/>
  </si>
  <si>
    <t>ブランディング</t>
  </si>
  <si>
    <t>ブランドプロポジション・ブランドアイデンティティ</t>
    <phoneticPr fontId="116"/>
  </si>
  <si>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</si>
  <si>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</si>
  <si>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116"/>
  </si>
  <si>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</si>
  <si>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116"/>
  </si>
  <si>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</si>
  <si>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116"/>
  </si>
  <si>
    <t>検証（顧客・ユーザー視点）</t>
  </si>
  <si>
    <t>コンセプトテスト、ユーザビリティ評価の計画と実施</t>
    <phoneticPr fontId="116"/>
  </si>
  <si>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</si>
  <si>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116"/>
  </si>
  <si>
    <t>B　データ活用</t>
    <phoneticPr fontId="116"/>
  </si>
  <si>
    <t>データ・AIの戦略的活用</t>
  </si>
  <si>
    <t>データ理解・活用</t>
  </si>
  <si>
    <t>データ理解（データ理解、意味合いの抽出、洞察）、データの理解・検証（統計情報への正しい理解、データ確認、俯瞰・メタ思考、データ理解、データ粒度）</t>
    <phoneticPr fontId="116"/>
  </si>
  <si>
    <t>データ・AI活用戦略</t>
  </si>
  <si>
    <t>着想・デザイン（着想、デザイン、AI活用検討、開示・非開示の決定）、課題の定義（KPI、スコーピング、価値の見積り）</t>
    <phoneticPr fontId="116"/>
  </si>
  <si>
    <t>データ・AI活用業務の設計・事業実装・ 評価</t>
  </si>
  <si>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116"/>
  </si>
  <si>
    <t>AI・データサイエンス</t>
  </si>
  <si>
    <t>数理統計・多変量解析・データ可視化</t>
    <phoneticPr fontId="116"/>
  </si>
  <si>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116"/>
  </si>
  <si>
    <t>機械学習・深層学習</t>
  </si>
  <si>
    <t>機械学習、深層学習、強化学習、自然言語処理、画像認識、映像認識、音声認識</t>
    <phoneticPr fontId="116"/>
  </si>
  <si>
    <t>データエンジニアリング</t>
    <phoneticPr fontId="116"/>
  </si>
  <si>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</si>
  <si>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116"/>
  </si>
  <si>
    <t>データ活用基盤実装・運用</t>
  </si>
  <si>
    <t>C　テクノロジー</t>
    <phoneticPr fontId="116"/>
  </si>
  <si>
    <t>ソフトウェア開発</t>
  </si>
  <si>
    <t>コンピュータサイエンス</t>
  </si>
  <si>
    <t>ソフトウェアエンジニアリング、最適化、データ構造、アルゴリズム、計算理論</t>
    <phoneticPr fontId="116"/>
  </si>
  <si>
    <t>チーム開発</t>
  </si>
  <si>
    <t>ソフトウェア設計手法</t>
  </si>
  <si>
    <t>要求定義手法、ドメイン駆動設計、ソフトウェア設計原則（SOLID）、クリーンアーキテクチャ、デザインパターン、非機能要件定義、</t>
    <phoneticPr fontId="116"/>
  </si>
  <si>
    <t>ソフトウェア開発プロセス</t>
  </si>
  <si>
    <t>ソフトウェア開発マネジメント（CCPM、アジャイル開発手法、ソフトウェア見積り）、TDD（テスト駆動開発）、ソフトウェア品質管理、OSSライセンス管理</t>
    <phoneticPr fontId="116"/>
  </si>
  <si>
    <t>Webアプリケーション基本技術</t>
  </si>
  <si>
    <t>HTML/CSS、JavaScript、REST、WebSocket、SPA、CMS</t>
    <phoneticPr fontId="116"/>
  </si>
  <si>
    <t>フロントエンドシステム開発</t>
  </si>
  <si>
    <t>UI設計、レスポンシブデザイン、モックアップ開発、フロントエンドフレームワーク、PWA、検索最適化/SEO</t>
    <phoneticPr fontId="116"/>
  </si>
  <si>
    <t>バックエンドシステム開発</t>
  </si>
  <si>
    <t>データベース設計、オブジェクトストレージ、NoSQL、バックエンドフレームワーク、キャッシュ、負荷分散、認証認可</t>
    <phoneticPr fontId="116"/>
  </si>
  <si>
    <t>クラウドインフラ活用</t>
    <phoneticPr fontId="116"/>
  </si>
  <si>
    <t>クラウド基盤（PaaS/IaaS）、マイクロサービス、サーバレス、コンテナ技術、IaC、CDN</t>
    <phoneticPr fontId="116"/>
  </si>
  <si>
    <t>SREプロセス</t>
  </si>
  <si>
    <t>オブザーバビリティ、オープンテレメトリ、four keys、カオスエンジニアリング、CI/CD &amp; DevOps</t>
    <phoneticPr fontId="116"/>
  </si>
  <si>
    <t>サービス活用</t>
  </si>
  <si>
    <t>API管理、データ連携（iPaaS、ETL、EAI）、RPA、ローコード/ノーコード</t>
    <phoneticPr fontId="116"/>
  </si>
  <si>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</si>
  <si>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</si>
  <si>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116"/>
  </si>
  <si>
    <t>その他先端技術</t>
    <rPh sb="2" eb="3">
      <t>タ</t>
    </rPh>
    <rPh sb="3" eb="5">
      <t>センタン</t>
    </rPh>
    <rPh sb="5" eb="7">
      <t>ギジュツ</t>
    </rPh>
    <phoneticPr fontId="116"/>
  </si>
  <si>
    <t>※以下に挙げる先端技術を例として必要に応じて学習
WebAssembly、HTTP/3、ブロックチェーン基盤、秘密計算、Trusted Web、量子コンピューティング、HITL:Human-in-the-Loop</t>
    <phoneticPr fontId="116"/>
  </si>
  <si>
    <t>テクノロジートレンド</t>
    <phoneticPr fontId="116"/>
  </si>
  <si>
    <t>※以下に挙げる先端技術を例として必要に応じて学習
メタバース、スマートコントラクト、デジタル通貨、インフォマティクス（マテリアル分野、バイオ分野、計測分野　等）、GX（カーボントレーシング　等）</t>
    <phoneticPr fontId="116"/>
  </si>
  <si>
    <t>D セキュリティ</t>
    <phoneticPr fontId="116"/>
  </si>
  <si>
    <t>セキュリティマネジメント</t>
  </si>
  <si>
    <t>セキュリティ体制構築・運営</t>
    <phoneticPr fontId="116"/>
  </si>
  <si>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116"/>
  </si>
  <si>
    <t>セキュリティマネジメント</t>
    <phoneticPr fontId="116"/>
  </si>
  <si>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116"/>
  </si>
  <si>
    <t>インシデント対応と事業継続</t>
    <phoneticPr fontId="116"/>
  </si>
  <si>
    <t>デジタル利活用における事業継続、事業継続計画の整備と訓練、インシデント対応と危機管理の連携手順、日常及び緊急時の情報共有とコミュニケーション</t>
    <phoneticPr fontId="116"/>
  </si>
  <si>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</si>
  <si>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116"/>
  </si>
  <si>
    <t>セキュリティ技術</t>
  </si>
  <si>
    <t>セキュア設計・開発・構築</t>
    <phoneticPr fontId="116"/>
  </si>
  <si>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116"/>
  </si>
  <si>
    <t>セキュリティ運用・保守・監視</t>
    <phoneticPr fontId="116"/>
  </si>
  <si>
    <t>脅威情報や脆弱性情報の活用、モニタリングの方法と観測データの活用、運用・監視業務へのAI応用、インシデント時の影響調査、トリアージ方法、デジタルフォレンジックサービスの活用</t>
    <phoneticPr fontId="116"/>
  </si>
  <si>
    <t>「職場見学等促進奨励金」の支給を希望する場合に「○」を記入</t>
    <rPh sb="1" eb="3">
      <t>ショクバ</t>
    </rPh>
    <rPh sb="3" eb="5">
      <t>ケンガク</t>
    </rPh>
    <rPh sb="5" eb="6">
      <t>トウ</t>
    </rPh>
    <rPh sb="6" eb="8">
      <t>ソクシン</t>
    </rPh>
    <rPh sb="8" eb="10">
      <t>ショウレイ</t>
    </rPh>
    <rPh sb="10" eb="11">
      <t>キン</t>
    </rPh>
    <rPh sb="13" eb="15">
      <t>シキュウ</t>
    </rPh>
    <rPh sb="16" eb="18">
      <t>キボウ</t>
    </rPh>
    <rPh sb="20" eb="22">
      <t>バアイ</t>
    </rPh>
    <rPh sb="27" eb="29">
      <t>キニュウ</t>
    </rPh>
    <phoneticPr fontId="12"/>
  </si>
  <si>
    <t>様式　別紙１</t>
    <rPh sb="0" eb="2">
      <t>ヨウシキ</t>
    </rPh>
    <rPh sb="3" eb="5">
      <t>ベッシ</t>
    </rPh>
    <phoneticPr fontId="12"/>
  </si>
  <si>
    <t>③習得度確認テストの実施状況と成績を記録・管理できること。</t>
    <phoneticPr fontId="12"/>
  </si>
  <si>
    <t>ユニット番号</t>
    <rPh sb="4" eb="6">
      <t>バンゴウ</t>
    </rPh>
    <phoneticPr fontId="11"/>
  </si>
  <si>
    <t>教材１
収録時間（分）</t>
    <rPh sb="0" eb="2">
      <t>キョウザイ</t>
    </rPh>
    <rPh sb="4" eb="6">
      <t>シュウロク</t>
    </rPh>
    <rPh sb="6" eb="8">
      <t>ジカン</t>
    </rPh>
    <rPh sb="9" eb="10">
      <t>フン</t>
    </rPh>
    <phoneticPr fontId="11"/>
  </si>
  <si>
    <t>教材２
収録時間（分）</t>
    <rPh sb="0" eb="2">
      <t>キョウザイ</t>
    </rPh>
    <rPh sb="4" eb="6">
      <t>シュウロク</t>
    </rPh>
    <rPh sb="6" eb="8">
      <t>ジカン</t>
    </rPh>
    <rPh sb="9" eb="10">
      <t>フン</t>
    </rPh>
    <phoneticPr fontId="11"/>
  </si>
  <si>
    <t>教材３
収録時間（分）</t>
    <rPh sb="0" eb="2">
      <t>キョウザイ</t>
    </rPh>
    <rPh sb="4" eb="6">
      <t>シュウロク</t>
    </rPh>
    <rPh sb="6" eb="8">
      <t>ジカン</t>
    </rPh>
    <rPh sb="9" eb="10">
      <t>フン</t>
    </rPh>
    <phoneticPr fontId="11"/>
  </si>
  <si>
    <t>教材４
収録時間（分）</t>
    <rPh sb="0" eb="2">
      <t>キョウザイ</t>
    </rPh>
    <rPh sb="4" eb="6">
      <t>シュウロク</t>
    </rPh>
    <rPh sb="6" eb="8">
      <t>ジカン</t>
    </rPh>
    <rPh sb="9" eb="10">
      <t>フン</t>
    </rPh>
    <phoneticPr fontId="11"/>
  </si>
  <si>
    <t>教材５
収録時間（分）</t>
    <rPh sb="0" eb="2">
      <t>キョウザイ</t>
    </rPh>
    <rPh sb="4" eb="6">
      <t>シュウロク</t>
    </rPh>
    <rPh sb="6" eb="8">
      <t>ジカン</t>
    </rPh>
    <rPh sb="9" eb="10">
      <t>フン</t>
    </rPh>
    <phoneticPr fontId="11"/>
  </si>
  <si>
    <t>教材６
収録時間（分）</t>
    <rPh sb="0" eb="2">
      <t>キョウザイ</t>
    </rPh>
    <rPh sb="4" eb="6">
      <t>シュウロク</t>
    </rPh>
    <rPh sb="6" eb="8">
      <t>ジカン</t>
    </rPh>
    <rPh sb="9" eb="10">
      <t>フン</t>
    </rPh>
    <phoneticPr fontId="11"/>
  </si>
  <si>
    <t>教材７
収録時間（分）</t>
    <rPh sb="0" eb="2">
      <t>キョウザイ</t>
    </rPh>
    <rPh sb="4" eb="6">
      <t>シュウロク</t>
    </rPh>
    <rPh sb="6" eb="8">
      <t>ジカン</t>
    </rPh>
    <rPh sb="9" eb="10">
      <t>フン</t>
    </rPh>
    <phoneticPr fontId="11"/>
  </si>
  <si>
    <t>教材８
収録時間（分）</t>
    <rPh sb="0" eb="2">
      <t>キョウザイ</t>
    </rPh>
    <rPh sb="4" eb="6">
      <t>シュウロク</t>
    </rPh>
    <rPh sb="6" eb="8">
      <t>ジカン</t>
    </rPh>
    <rPh sb="9" eb="10">
      <t>フン</t>
    </rPh>
    <phoneticPr fontId="11"/>
  </si>
  <si>
    <t>教材９
収録時間（分）</t>
    <rPh sb="0" eb="2">
      <t>キョウザイ</t>
    </rPh>
    <rPh sb="4" eb="6">
      <t>シュウロク</t>
    </rPh>
    <rPh sb="6" eb="8">
      <t>ジカン</t>
    </rPh>
    <rPh sb="9" eb="10">
      <t>フン</t>
    </rPh>
    <phoneticPr fontId="11"/>
  </si>
  <si>
    <t>教材１０
収録時間（分）</t>
    <rPh sb="0" eb="2">
      <t>キョウザイ</t>
    </rPh>
    <rPh sb="5" eb="7">
      <t>シュウロク</t>
    </rPh>
    <rPh sb="7" eb="9">
      <t>ジカン</t>
    </rPh>
    <rPh sb="10" eb="11">
      <t>フン</t>
    </rPh>
    <phoneticPr fontId="11"/>
  </si>
  <si>
    <t>教材１１
収録時間（分）</t>
    <rPh sb="0" eb="2">
      <t>キョウザイ</t>
    </rPh>
    <rPh sb="5" eb="7">
      <t>シュウロク</t>
    </rPh>
    <rPh sb="7" eb="9">
      <t>ジカン</t>
    </rPh>
    <rPh sb="10" eb="11">
      <t>フン</t>
    </rPh>
    <phoneticPr fontId="11"/>
  </si>
  <si>
    <t>教材１２
収録時間（分）</t>
    <rPh sb="0" eb="2">
      <t>キョウザイ</t>
    </rPh>
    <rPh sb="5" eb="7">
      <t>シュウロク</t>
    </rPh>
    <rPh sb="7" eb="9">
      <t>ジカン</t>
    </rPh>
    <rPh sb="10" eb="11">
      <t>フン</t>
    </rPh>
    <phoneticPr fontId="11"/>
  </si>
  <si>
    <t>教材１３
収録時間（分）</t>
    <rPh sb="0" eb="2">
      <t>キョウザイ</t>
    </rPh>
    <rPh sb="5" eb="7">
      <t>シュウロク</t>
    </rPh>
    <rPh sb="7" eb="9">
      <t>ジカン</t>
    </rPh>
    <rPh sb="10" eb="11">
      <t>フン</t>
    </rPh>
    <phoneticPr fontId="11"/>
  </si>
  <si>
    <t>教材１４
収録時間（分）</t>
    <rPh sb="0" eb="2">
      <t>キョウザイ</t>
    </rPh>
    <rPh sb="5" eb="7">
      <t>シュウロク</t>
    </rPh>
    <rPh sb="7" eb="9">
      <t>ジカン</t>
    </rPh>
    <rPh sb="10" eb="11">
      <t>フン</t>
    </rPh>
    <phoneticPr fontId="11"/>
  </si>
  <si>
    <t>教材１５
収録時間（分）</t>
    <rPh sb="0" eb="2">
      <t>キョウザイ</t>
    </rPh>
    <rPh sb="5" eb="7">
      <t>シュウロク</t>
    </rPh>
    <rPh sb="7" eb="9">
      <t>ジカン</t>
    </rPh>
    <rPh sb="10" eb="11">
      <t>フン</t>
    </rPh>
    <phoneticPr fontId="11"/>
  </si>
  <si>
    <t>教材１６
収録時間（分）</t>
    <rPh sb="0" eb="2">
      <t>キョウザイ</t>
    </rPh>
    <rPh sb="5" eb="7">
      <t>シュウロク</t>
    </rPh>
    <rPh sb="7" eb="9">
      <t>ジカン</t>
    </rPh>
    <rPh sb="10" eb="11">
      <t>フン</t>
    </rPh>
    <phoneticPr fontId="11"/>
  </si>
  <si>
    <t>教材１７
収録時間（分）</t>
    <rPh sb="0" eb="2">
      <t>キョウザイ</t>
    </rPh>
    <rPh sb="5" eb="7">
      <t>シュウロク</t>
    </rPh>
    <rPh sb="7" eb="9">
      <t>ジカン</t>
    </rPh>
    <rPh sb="10" eb="11">
      <t>フン</t>
    </rPh>
    <phoneticPr fontId="11"/>
  </si>
  <si>
    <t>教材１８
収録時間（分）</t>
    <rPh sb="0" eb="2">
      <t>キョウザイ</t>
    </rPh>
    <rPh sb="5" eb="7">
      <t>シュウロク</t>
    </rPh>
    <rPh sb="7" eb="9">
      <t>ジカン</t>
    </rPh>
    <rPh sb="10" eb="11">
      <t>フン</t>
    </rPh>
    <phoneticPr fontId="11"/>
  </si>
  <si>
    <t>教材１９
収録時間（分）</t>
    <rPh sb="0" eb="2">
      <t>キョウザイ</t>
    </rPh>
    <rPh sb="5" eb="7">
      <t>シュウロク</t>
    </rPh>
    <rPh sb="7" eb="9">
      <t>ジカン</t>
    </rPh>
    <rPh sb="10" eb="11">
      <t>フン</t>
    </rPh>
    <phoneticPr fontId="11"/>
  </si>
  <si>
    <t>教材２０
収録時間（分）</t>
    <rPh sb="0" eb="2">
      <t>キョウザイ</t>
    </rPh>
    <rPh sb="5" eb="7">
      <t>シュウロク</t>
    </rPh>
    <rPh sb="7" eb="9">
      <t>ジカン</t>
    </rPh>
    <rPh sb="10" eb="11">
      <t>フン</t>
    </rPh>
    <phoneticPr fontId="11"/>
  </si>
  <si>
    <t>教材２１
収録時間（分）</t>
    <rPh sb="0" eb="2">
      <t>キョウザイ</t>
    </rPh>
    <rPh sb="5" eb="7">
      <t>シュウロク</t>
    </rPh>
    <rPh sb="7" eb="9">
      <t>ジカン</t>
    </rPh>
    <rPh sb="10" eb="11">
      <t>フン</t>
    </rPh>
    <phoneticPr fontId="11"/>
  </si>
  <si>
    <t>教材２２
収録時間（分）</t>
    <rPh sb="0" eb="2">
      <t>キョウザイ</t>
    </rPh>
    <rPh sb="5" eb="7">
      <t>シュウロク</t>
    </rPh>
    <rPh sb="7" eb="9">
      <t>ジカン</t>
    </rPh>
    <rPh sb="10" eb="11">
      <t>フン</t>
    </rPh>
    <phoneticPr fontId="11"/>
  </si>
  <si>
    <t>教材２３
収録時間（分）</t>
    <rPh sb="0" eb="2">
      <t>キョウザイ</t>
    </rPh>
    <rPh sb="5" eb="7">
      <t>シュウロク</t>
    </rPh>
    <rPh sb="7" eb="9">
      <t>ジカン</t>
    </rPh>
    <rPh sb="10" eb="11">
      <t>フン</t>
    </rPh>
    <phoneticPr fontId="11"/>
  </si>
  <si>
    <t>教材２４
収録時間（分）</t>
    <rPh sb="0" eb="2">
      <t>キョウザイ</t>
    </rPh>
    <rPh sb="5" eb="7">
      <t>シュウロク</t>
    </rPh>
    <rPh sb="7" eb="9">
      <t>ジカン</t>
    </rPh>
    <rPh sb="10" eb="11">
      <t>フン</t>
    </rPh>
    <phoneticPr fontId="11"/>
  </si>
  <si>
    <t>教材２５
収録時間（分）</t>
    <rPh sb="0" eb="2">
      <t>キョウザイ</t>
    </rPh>
    <rPh sb="5" eb="7">
      <t>シュウロク</t>
    </rPh>
    <rPh sb="7" eb="9">
      <t>ジカン</t>
    </rPh>
    <rPh sb="10" eb="11">
      <t>フン</t>
    </rPh>
    <phoneticPr fontId="11"/>
  </si>
  <si>
    <t>教材２６
収録時間（分）</t>
    <rPh sb="0" eb="2">
      <t>キョウザイ</t>
    </rPh>
    <rPh sb="5" eb="7">
      <t>シュウロク</t>
    </rPh>
    <rPh sb="7" eb="9">
      <t>ジカン</t>
    </rPh>
    <rPh sb="10" eb="11">
      <t>フン</t>
    </rPh>
    <phoneticPr fontId="11"/>
  </si>
  <si>
    <t>教材２７
収録時間（分）</t>
    <rPh sb="0" eb="2">
      <t>キョウザイ</t>
    </rPh>
    <rPh sb="5" eb="7">
      <t>シュウロク</t>
    </rPh>
    <rPh sb="7" eb="9">
      <t>ジカン</t>
    </rPh>
    <rPh sb="10" eb="11">
      <t>フン</t>
    </rPh>
    <phoneticPr fontId="11"/>
  </si>
  <si>
    <t>教材２８
収録時間（分）</t>
    <rPh sb="0" eb="2">
      <t>キョウザイ</t>
    </rPh>
    <rPh sb="5" eb="7">
      <t>シュウロク</t>
    </rPh>
    <rPh sb="7" eb="9">
      <t>ジカン</t>
    </rPh>
    <rPh sb="10" eb="11">
      <t>フン</t>
    </rPh>
    <phoneticPr fontId="11"/>
  </si>
  <si>
    <t>教材２９
収録時間（分）</t>
    <rPh sb="0" eb="2">
      <t>キョウザイ</t>
    </rPh>
    <rPh sb="5" eb="7">
      <t>シュウロク</t>
    </rPh>
    <rPh sb="7" eb="9">
      <t>ジカン</t>
    </rPh>
    <rPh sb="10" eb="11">
      <t>フン</t>
    </rPh>
    <phoneticPr fontId="11"/>
  </si>
  <si>
    <t>教材３０
収録時間（分）</t>
    <rPh sb="0" eb="2">
      <t>キョウザイ</t>
    </rPh>
    <rPh sb="5" eb="7">
      <t>シュウロク</t>
    </rPh>
    <rPh sb="7" eb="9">
      <t>ジカン</t>
    </rPh>
    <rPh sb="10" eb="11">
      <t>フン</t>
    </rPh>
    <phoneticPr fontId="11"/>
  </si>
  <si>
    <t>教材３１
収録時間（分）</t>
    <rPh sb="0" eb="2">
      <t>キョウザイ</t>
    </rPh>
    <rPh sb="5" eb="7">
      <t>シュウロク</t>
    </rPh>
    <rPh sb="7" eb="9">
      <t>ジカン</t>
    </rPh>
    <rPh sb="10" eb="11">
      <t>フン</t>
    </rPh>
    <phoneticPr fontId="11"/>
  </si>
  <si>
    <t>教材３２
収録時間（分）</t>
    <rPh sb="0" eb="2">
      <t>キョウザイ</t>
    </rPh>
    <rPh sb="5" eb="7">
      <t>シュウロク</t>
    </rPh>
    <rPh sb="7" eb="9">
      <t>ジカン</t>
    </rPh>
    <rPh sb="10" eb="11">
      <t>フン</t>
    </rPh>
    <phoneticPr fontId="11"/>
  </si>
  <si>
    <t>教材３３
収録時間（分）</t>
    <rPh sb="0" eb="2">
      <t>キョウザイ</t>
    </rPh>
    <rPh sb="5" eb="7">
      <t>シュウロク</t>
    </rPh>
    <rPh sb="7" eb="9">
      <t>ジカン</t>
    </rPh>
    <rPh sb="10" eb="11">
      <t>フン</t>
    </rPh>
    <phoneticPr fontId="11"/>
  </si>
  <si>
    <t>教材３４
収録時間（分）</t>
    <rPh sb="0" eb="2">
      <t>キョウザイ</t>
    </rPh>
    <rPh sb="5" eb="7">
      <t>シュウロク</t>
    </rPh>
    <rPh sb="7" eb="9">
      <t>ジカン</t>
    </rPh>
    <rPh sb="10" eb="11">
      <t>フン</t>
    </rPh>
    <phoneticPr fontId="11"/>
  </si>
  <si>
    <t>教材３５
収録時間（分）</t>
    <rPh sb="0" eb="2">
      <t>キョウザイ</t>
    </rPh>
    <rPh sb="5" eb="7">
      <t>シュウロク</t>
    </rPh>
    <rPh sb="7" eb="9">
      <t>ジカン</t>
    </rPh>
    <rPh sb="10" eb="11">
      <t>フン</t>
    </rPh>
    <phoneticPr fontId="11"/>
  </si>
  <si>
    <t>教材３６
収録時間（分）</t>
    <rPh sb="0" eb="2">
      <t>キョウザイ</t>
    </rPh>
    <rPh sb="5" eb="7">
      <t>シュウロク</t>
    </rPh>
    <rPh sb="7" eb="9">
      <t>ジカン</t>
    </rPh>
    <rPh sb="10" eb="11">
      <t>フン</t>
    </rPh>
    <phoneticPr fontId="11"/>
  </si>
  <si>
    <t>教材３７
収録時間（分）</t>
    <rPh sb="0" eb="2">
      <t>キョウザイ</t>
    </rPh>
    <rPh sb="5" eb="7">
      <t>シュウロク</t>
    </rPh>
    <rPh sb="7" eb="9">
      <t>ジカン</t>
    </rPh>
    <rPh sb="10" eb="11">
      <t>フン</t>
    </rPh>
    <phoneticPr fontId="11"/>
  </si>
  <si>
    <t>教材３８
収録時間（分）</t>
    <rPh sb="0" eb="2">
      <t>キョウザイ</t>
    </rPh>
    <rPh sb="5" eb="7">
      <t>シュウロク</t>
    </rPh>
    <rPh sb="7" eb="9">
      <t>ジカン</t>
    </rPh>
    <rPh sb="10" eb="11">
      <t>フン</t>
    </rPh>
    <phoneticPr fontId="11"/>
  </si>
  <si>
    <t>教材３９
収録時間（分）</t>
    <rPh sb="0" eb="2">
      <t>キョウザイ</t>
    </rPh>
    <rPh sb="5" eb="7">
      <t>シュウロク</t>
    </rPh>
    <rPh sb="7" eb="9">
      <t>ジカン</t>
    </rPh>
    <rPh sb="10" eb="11">
      <t>フン</t>
    </rPh>
    <phoneticPr fontId="11"/>
  </si>
  <si>
    <t>教材４０
収録時間（分）</t>
    <rPh sb="0" eb="2">
      <t>キョウザイ</t>
    </rPh>
    <rPh sb="5" eb="7">
      <t>シュウロク</t>
    </rPh>
    <rPh sb="7" eb="9">
      <t>ジカン</t>
    </rPh>
    <rPh sb="10" eb="11">
      <t>フン</t>
    </rPh>
    <phoneticPr fontId="11"/>
  </si>
  <si>
    <t>教材４１
収録時間（分）</t>
    <rPh sb="0" eb="2">
      <t>キョウザイ</t>
    </rPh>
    <rPh sb="5" eb="7">
      <t>シュウロク</t>
    </rPh>
    <rPh sb="7" eb="9">
      <t>ジカン</t>
    </rPh>
    <rPh sb="10" eb="11">
      <t>フン</t>
    </rPh>
    <phoneticPr fontId="11"/>
  </si>
  <si>
    <t>教材４２
収録時間（分）</t>
    <rPh sb="0" eb="2">
      <t>キョウザイ</t>
    </rPh>
    <rPh sb="5" eb="7">
      <t>シュウロク</t>
    </rPh>
    <rPh sb="7" eb="9">
      <t>ジカン</t>
    </rPh>
    <rPh sb="10" eb="11">
      <t>フン</t>
    </rPh>
    <phoneticPr fontId="11"/>
  </si>
  <si>
    <t>教材４３
収録時間（分）</t>
    <rPh sb="0" eb="2">
      <t>キョウザイ</t>
    </rPh>
    <rPh sb="5" eb="7">
      <t>シュウロク</t>
    </rPh>
    <rPh sb="7" eb="9">
      <t>ジカン</t>
    </rPh>
    <rPh sb="10" eb="11">
      <t>フン</t>
    </rPh>
    <phoneticPr fontId="11"/>
  </si>
  <si>
    <t>教材４４
収録時間（分）</t>
    <rPh sb="0" eb="2">
      <t>キョウザイ</t>
    </rPh>
    <rPh sb="5" eb="7">
      <t>シュウロク</t>
    </rPh>
    <rPh sb="7" eb="9">
      <t>ジカン</t>
    </rPh>
    <rPh sb="10" eb="11">
      <t>フン</t>
    </rPh>
    <phoneticPr fontId="11"/>
  </si>
  <si>
    <t>教材４５
収録時間（分）</t>
    <rPh sb="0" eb="2">
      <t>キョウザイ</t>
    </rPh>
    <rPh sb="5" eb="7">
      <t>シュウロク</t>
    </rPh>
    <rPh sb="7" eb="9">
      <t>ジカン</t>
    </rPh>
    <rPh sb="10" eb="11">
      <t>フン</t>
    </rPh>
    <phoneticPr fontId="11"/>
  </si>
  <si>
    <t>教材４６
収録時間（分）</t>
    <rPh sb="0" eb="2">
      <t>キョウザイ</t>
    </rPh>
    <rPh sb="5" eb="7">
      <t>シュウロク</t>
    </rPh>
    <rPh sb="7" eb="9">
      <t>ジカン</t>
    </rPh>
    <rPh sb="10" eb="11">
      <t>フン</t>
    </rPh>
    <phoneticPr fontId="11"/>
  </si>
  <si>
    <t>教材４７
収録時間（分）</t>
    <rPh sb="0" eb="2">
      <t>キョウザイ</t>
    </rPh>
    <rPh sb="5" eb="7">
      <t>シュウロク</t>
    </rPh>
    <rPh sb="7" eb="9">
      <t>ジカン</t>
    </rPh>
    <rPh sb="10" eb="11">
      <t>フン</t>
    </rPh>
    <phoneticPr fontId="11"/>
  </si>
  <si>
    <t>教材４８
収録時間（分）</t>
    <rPh sb="0" eb="2">
      <t>キョウザイ</t>
    </rPh>
    <rPh sb="5" eb="7">
      <t>シュウロク</t>
    </rPh>
    <rPh sb="7" eb="9">
      <t>ジカン</t>
    </rPh>
    <rPh sb="10" eb="11">
      <t>フン</t>
    </rPh>
    <phoneticPr fontId="11"/>
  </si>
  <si>
    <t>教材４９
収録時間（分）</t>
    <rPh sb="0" eb="2">
      <t>キョウザイ</t>
    </rPh>
    <rPh sb="5" eb="7">
      <t>シュウロク</t>
    </rPh>
    <rPh sb="7" eb="9">
      <t>ジカン</t>
    </rPh>
    <rPh sb="10" eb="11">
      <t>フン</t>
    </rPh>
    <phoneticPr fontId="11"/>
  </si>
  <si>
    <t>教材５０
収録時間（分）</t>
    <rPh sb="0" eb="2">
      <t>キョウザイ</t>
    </rPh>
    <rPh sb="5" eb="7">
      <t>シュウロク</t>
    </rPh>
    <rPh sb="7" eb="9">
      <t>ジカン</t>
    </rPh>
    <rPh sb="10" eb="11">
      <t>フン</t>
    </rPh>
    <phoneticPr fontId="11"/>
  </si>
  <si>
    <t>教材５１
収録時間（分）</t>
    <rPh sb="0" eb="2">
      <t>キョウザイ</t>
    </rPh>
    <rPh sb="5" eb="7">
      <t>シュウロク</t>
    </rPh>
    <rPh sb="7" eb="9">
      <t>ジカン</t>
    </rPh>
    <rPh sb="10" eb="11">
      <t>フン</t>
    </rPh>
    <phoneticPr fontId="11"/>
  </si>
  <si>
    <t>教材５２
収録時間（分）</t>
    <rPh sb="0" eb="2">
      <t>キョウザイ</t>
    </rPh>
    <rPh sb="5" eb="7">
      <t>シュウロク</t>
    </rPh>
    <rPh sb="7" eb="9">
      <t>ジカン</t>
    </rPh>
    <rPh sb="10" eb="11">
      <t>フン</t>
    </rPh>
    <phoneticPr fontId="11"/>
  </si>
  <si>
    <t>教材５３
収録時間（分）</t>
    <rPh sb="0" eb="2">
      <t>キョウザイ</t>
    </rPh>
    <rPh sb="5" eb="7">
      <t>シュウロク</t>
    </rPh>
    <rPh sb="7" eb="9">
      <t>ジカン</t>
    </rPh>
    <rPh sb="10" eb="11">
      <t>フン</t>
    </rPh>
    <phoneticPr fontId="11"/>
  </si>
  <si>
    <t>教材５４
収録時間（分）</t>
    <rPh sb="0" eb="2">
      <t>キョウザイ</t>
    </rPh>
    <rPh sb="5" eb="7">
      <t>シュウロク</t>
    </rPh>
    <rPh sb="7" eb="9">
      <t>ジカン</t>
    </rPh>
    <rPh sb="10" eb="11">
      <t>フン</t>
    </rPh>
    <phoneticPr fontId="11"/>
  </si>
  <si>
    <t>教材５５
収録時間（分）</t>
    <rPh sb="0" eb="2">
      <t>キョウザイ</t>
    </rPh>
    <rPh sb="5" eb="7">
      <t>シュウロク</t>
    </rPh>
    <rPh sb="7" eb="9">
      <t>ジカン</t>
    </rPh>
    <rPh sb="10" eb="11">
      <t>フン</t>
    </rPh>
    <phoneticPr fontId="11"/>
  </si>
  <si>
    <t>教材５６
収録時間（分）</t>
    <rPh sb="0" eb="2">
      <t>キョウザイ</t>
    </rPh>
    <rPh sb="5" eb="7">
      <t>シュウロク</t>
    </rPh>
    <rPh sb="7" eb="9">
      <t>ジカン</t>
    </rPh>
    <rPh sb="10" eb="11">
      <t>フン</t>
    </rPh>
    <phoneticPr fontId="11"/>
  </si>
  <si>
    <t>教材５７
収録時間（分）</t>
    <rPh sb="0" eb="2">
      <t>キョウザイ</t>
    </rPh>
    <rPh sb="5" eb="7">
      <t>シュウロク</t>
    </rPh>
    <rPh sb="7" eb="9">
      <t>ジカン</t>
    </rPh>
    <rPh sb="10" eb="11">
      <t>フン</t>
    </rPh>
    <phoneticPr fontId="11"/>
  </si>
  <si>
    <t>教材５８
収録時間（分）</t>
    <rPh sb="0" eb="2">
      <t>キョウザイ</t>
    </rPh>
    <rPh sb="5" eb="7">
      <t>シュウロク</t>
    </rPh>
    <rPh sb="7" eb="9">
      <t>ジカン</t>
    </rPh>
    <rPh sb="10" eb="11">
      <t>フン</t>
    </rPh>
    <phoneticPr fontId="11"/>
  </si>
  <si>
    <t>教材５９
収録時間（分）</t>
    <rPh sb="0" eb="2">
      <t>キョウザイ</t>
    </rPh>
    <rPh sb="5" eb="7">
      <t>シュウロク</t>
    </rPh>
    <rPh sb="7" eb="9">
      <t>ジカン</t>
    </rPh>
    <rPh sb="10" eb="11">
      <t>フン</t>
    </rPh>
    <phoneticPr fontId="11"/>
  </si>
  <si>
    <t>教材６０
収録時間（分）</t>
    <rPh sb="0" eb="2">
      <t>キョウザイ</t>
    </rPh>
    <rPh sb="5" eb="7">
      <t>シュウロク</t>
    </rPh>
    <rPh sb="7" eb="9">
      <t>ジカン</t>
    </rPh>
    <rPh sb="10" eb="11">
      <t>フン</t>
    </rPh>
    <phoneticPr fontId="11"/>
  </si>
  <si>
    <t>教材６１
収録時間（分）</t>
    <rPh sb="0" eb="2">
      <t>キョウザイ</t>
    </rPh>
    <rPh sb="5" eb="7">
      <t>シュウロク</t>
    </rPh>
    <rPh sb="7" eb="9">
      <t>ジカン</t>
    </rPh>
    <rPh sb="10" eb="11">
      <t>フン</t>
    </rPh>
    <phoneticPr fontId="11"/>
  </si>
  <si>
    <t>教材６２
収録時間（分）</t>
    <rPh sb="0" eb="2">
      <t>キョウザイ</t>
    </rPh>
    <rPh sb="5" eb="7">
      <t>シュウロク</t>
    </rPh>
    <rPh sb="7" eb="9">
      <t>ジカン</t>
    </rPh>
    <rPh sb="10" eb="11">
      <t>フン</t>
    </rPh>
    <phoneticPr fontId="11"/>
  </si>
  <si>
    <t>教材６３
収録時間（分）</t>
    <rPh sb="0" eb="2">
      <t>キョウザイ</t>
    </rPh>
    <rPh sb="5" eb="7">
      <t>シュウロク</t>
    </rPh>
    <rPh sb="7" eb="9">
      <t>ジカン</t>
    </rPh>
    <rPh sb="10" eb="11">
      <t>フン</t>
    </rPh>
    <phoneticPr fontId="11"/>
  </si>
  <si>
    <t>教材６４
収録時間（分）</t>
    <rPh sb="0" eb="2">
      <t>キョウザイ</t>
    </rPh>
    <rPh sb="5" eb="7">
      <t>シュウロク</t>
    </rPh>
    <rPh sb="7" eb="9">
      <t>ジカン</t>
    </rPh>
    <rPh sb="10" eb="11">
      <t>フン</t>
    </rPh>
    <phoneticPr fontId="11"/>
  </si>
  <si>
    <t>教材６５
収録時間（分）</t>
    <rPh sb="0" eb="2">
      <t>キョウザイ</t>
    </rPh>
    <rPh sb="5" eb="7">
      <t>シュウロク</t>
    </rPh>
    <rPh sb="7" eb="9">
      <t>ジカン</t>
    </rPh>
    <rPh sb="10" eb="11">
      <t>フン</t>
    </rPh>
    <phoneticPr fontId="11"/>
  </si>
  <si>
    <t>教材６６
収録時間（分）</t>
    <rPh sb="0" eb="2">
      <t>キョウザイ</t>
    </rPh>
    <rPh sb="5" eb="7">
      <t>シュウロク</t>
    </rPh>
    <rPh sb="7" eb="9">
      <t>ジカン</t>
    </rPh>
    <rPh sb="10" eb="11">
      <t>フン</t>
    </rPh>
    <phoneticPr fontId="11"/>
  </si>
  <si>
    <t>教材６７
収録時間（分）</t>
    <rPh sb="0" eb="2">
      <t>キョウザイ</t>
    </rPh>
    <rPh sb="5" eb="7">
      <t>シュウロク</t>
    </rPh>
    <rPh sb="7" eb="9">
      <t>ジカン</t>
    </rPh>
    <rPh sb="10" eb="11">
      <t>フン</t>
    </rPh>
    <phoneticPr fontId="11"/>
  </si>
  <si>
    <t>教材６８
収録時間（分）</t>
    <rPh sb="0" eb="2">
      <t>キョウザイ</t>
    </rPh>
    <rPh sb="5" eb="7">
      <t>シュウロク</t>
    </rPh>
    <rPh sb="7" eb="9">
      <t>ジカン</t>
    </rPh>
    <rPh sb="10" eb="11">
      <t>フン</t>
    </rPh>
    <phoneticPr fontId="11"/>
  </si>
  <si>
    <t>教材６９
収録時間（分）</t>
    <rPh sb="0" eb="2">
      <t>キョウザイ</t>
    </rPh>
    <rPh sb="5" eb="7">
      <t>シュウロク</t>
    </rPh>
    <rPh sb="7" eb="9">
      <t>ジカン</t>
    </rPh>
    <rPh sb="10" eb="11">
      <t>フン</t>
    </rPh>
    <phoneticPr fontId="11"/>
  </si>
  <si>
    <t>教材７０
収録時間（分）</t>
    <rPh sb="0" eb="2">
      <t>キョウザイ</t>
    </rPh>
    <rPh sb="5" eb="7">
      <t>シュウロク</t>
    </rPh>
    <rPh sb="7" eb="9">
      <t>ジカン</t>
    </rPh>
    <rPh sb="10" eb="11">
      <t>フン</t>
    </rPh>
    <phoneticPr fontId="11"/>
  </si>
  <si>
    <t>教材７１
収録時間（分）</t>
    <rPh sb="0" eb="2">
      <t>キョウザイ</t>
    </rPh>
    <rPh sb="5" eb="7">
      <t>シュウロク</t>
    </rPh>
    <rPh sb="7" eb="9">
      <t>ジカン</t>
    </rPh>
    <rPh sb="10" eb="11">
      <t>フン</t>
    </rPh>
    <phoneticPr fontId="11"/>
  </si>
  <si>
    <t>教材７２
収録時間（分）</t>
    <rPh sb="0" eb="2">
      <t>キョウザイ</t>
    </rPh>
    <rPh sb="5" eb="7">
      <t>シュウロク</t>
    </rPh>
    <rPh sb="7" eb="9">
      <t>ジカン</t>
    </rPh>
    <rPh sb="10" eb="11">
      <t>フン</t>
    </rPh>
    <phoneticPr fontId="11"/>
  </si>
  <si>
    <t>教材７３
収録時間（分）</t>
    <rPh sb="0" eb="2">
      <t>キョウザイ</t>
    </rPh>
    <rPh sb="5" eb="7">
      <t>シュウロク</t>
    </rPh>
    <rPh sb="7" eb="9">
      <t>ジカン</t>
    </rPh>
    <rPh sb="10" eb="11">
      <t>フン</t>
    </rPh>
    <phoneticPr fontId="11"/>
  </si>
  <si>
    <t>教材７４
収録時間（分）</t>
    <rPh sb="0" eb="2">
      <t>キョウザイ</t>
    </rPh>
    <rPh sb="5" eb="7">
      <t>シュウロク</t>
    </rPh>
    <rPh sb="7" eb="9">
      <t>ジカン</t>
    </rPh>
    <rPh sb="10" eb="11">
      <t>フン</t>
    </rPh>
    <phoneticPr fontId="11"/>
  </si>
  <si>
    <t>教材７５
収録時間（分）</t>
    <rPh sb="0" eb="2">
      <t>キョウザイ</t>
    </rPh>
    <rPh sb="5" eb="7">
      <t>シュウロク</t>
    </rPh>
    <rPh sb="7" eb="9">
      <t>ジカン</t>
    </rPh>
    <rPh sb="10" eb="11">
      <t>フン</t>
    </rPh>
    <phoneticPr fontId="11"/>
  </si>
  <si>
    <t>教材７６
収録時間（分）</t>
    <rPh sb="0" eb="2">
      <t>キョウザイ</t>
    </rPh>
    <rPh sb="5" eb="7">
      <t>シュウロク</t>
    </rPh>
    <rPh sb="7" eb="9">
      <t>ジカン</t>
    </rPh>
    <rPh sb="10" eb="11">
      <t>フン</t>
    </rPh>
    <phoneticPr fontId="11"/>
  </si>
  <si>
    <t>教材７７
収録時間（分）</t>
    <rPh sb="0" eb="2">
      <t>キョウザイ</t>
    </rPh>
    <rPh sb="5" eb="7">
      <t>シュウロク</t>
    </rPh>
    <rPh sb="7" eb="9">
      <t>ジカン</t>
    </rPh>
    <rPh sb="10" eb="11">
      <t>フン</t>
    </rPh>
    <phoneticPr fontId="11"/>
  </si>
  <si>
    <t>教材７８
収録時間（分）</t>
    <rPh sb="0" eb="2">
      <t>キョウザイ</t>
    </rPh>
    <rPh sb="5" eb="7">
      <t>シュウロク</t>
    </rPh>
    <rPh sb="7" eb="9">
      <t>ジカン</t>
    </rPh>
    <rPh sb="10" eb="11">
      <t>フン</t>
    </rPh>
    <phoneticPr fontId="11"/>
  </si>
  <si>
    <t>教材７９
収録時間（分）</t>
    <rPh sb="0" eb="2">
      <t>キョウザイ</t>
    </rPh>
    <rPh sb="5" eb="7">
      <t>シュウロク</t>
    </rPh>
    <rPh sb="7" eb="9">
      <t>ジカン</t>
    </rPh>
    <rPh sb="10" eb="11">
      <t>フン</t>
    </rPh>
    <phoneticPr fontId="11"/>
  </si>
  <si>
    <t>教材８０
収録時間（分）</t>
    <rPh sb="0" eb="2">
      <t>キョウザイ</t>
    </rPh>
    <rPh sb="5" eb="7">
      <t>シュウロク</t>
    </rPh>
    <rPh sb="7" eb="9">
      <t>ジカン</t>
    </rPh>
    <rPh sb="10" eb="11">
      <t>フン</t>
    </rPh>
    <phoneticPr fontId="11"/>
  </si>
  <si>
    <t>教材８１
収録時間（分）</t>
    <rPh sb="0" eb="2">
      <t>キョウザイ</t>
    </rPh>
    <rPh sb="5" eb="7">
      <t>シュウロク</t>
    </rPh>
    <rPh sb="7" eb="9">
      <t>ジカン</t>
    </rPh>
    <rPh sb="10" eb="11">
      <t>フン</t>
    </rPh>
    <phoneticPr fontId="11"/>
  </si>
  <si>
    <t>教材８２
収録時間（分）</t>
    <rPh sb="0" eb="2">
      <t>キョウザイ</t>
    </rPh>
    <rPh sb="5" eb="7">
      <t>シュウロク</t>
    </rPh>
    <rPh sb="7" eb="9">
      <t>ジカン</t>
    </rPh>
    <rPh sb="10" eb="11">
      <t>フン</t>
    </rPh>
    <phoneticPr fontId="11"/>
  </si>
  <si>
    <t>教材８３
収録時間（分）</t>
    <rPh sb="0" eb="2">
      <t>キョウザイ</t>
    </rPh>
    <rPh sb="5" eb="7">
      <t>シュウロク</t>
    </rPh>
    <rPh sb="7" eb="9">
      <t>ジカン</t>
    </rPh>
    <rPh sb="10" eb="11">
      <t>フン</t>
    </rPh>
    <phoneticPr fontId="11"/>
  </si>
  <si>
    <t>教材８４
収録時間（分）</t>
    <rPh sb="0" eb="2">
      <t>キョウザイ</t>
    </rPh>
    <rPh sb="5" eb="7">
      <t>シュウロク</t>
    </rPh>
    <rPh sb="7" eb="9">
      <t>ジカン</t>
    </rPh>
    <rPh sb="10" eb="11">
      <t>フン</t>
    </rPh>
    <phoneticPr fontId="11"/>
  </si>
  <si>
    <t>教材８５
収録時間（分）</t>
    <rPh sb="0" eb="2">
      <t>キョウザイ</t>
    </rPh>
    <rPh sb="5" eb="7">
      <t>シュウロク</t>
    </rPh>
    <rPh sb="7" eb="9">
      <t>ジカン</t>
    </rPh>
    <rPh sb="10" eb="11">
      <t>フン</t>
    </rPh>
    <phoneticPr fontId="11"/>
  </si>
  <si>
    <t>教材８６
収録時間（分）</t>
    <rPh sb="0" eb="2">
      <t>キョウザイ</t>
    </rPh>
    <rPh sb="5" eb="7">
      <t>シュウロク</t>
    </rPh>
    <rPh sb="7" eb="9">
      <t>ジカン</t>
    </rPh>
    <rPh sb="10" eb="11">
      <t>フン</t>
    </rPh>
    <phoneticPr fontId="11"/>
  </si>
  <si>
    <t>教材８７
収録時間（分）</t>
    <rPh sb="0" eb="2">
      <t>キョウザイ</t>
    </rPh>
    <rPh sb="5" eb="7">
      <t>シュウロク</t>
    </rPh>
    <rPh sb="7" eb="9">
      <t>ジカン</t>
    </rPh>
    <rPh sb="10" eb="11">
      <t>フン</t>
    </rPh>
    <phoneticPr fontId="11"/>
  </si>
  <si>
    <t>教材８８
収録時間（分）</t>
    <rPh sb="0" eb="2">
      <t>キョウザイ</t>
    </rPh>
    <rPh sb="5" eb="7">
      <t>シュウロク</t>
    </rPh>
    <rPh sb="7" eb="9">
      <t>ジカン</t>
    </rPh>
    <rPh sb="10" eb="11">
      <t>フン</t>
    </rPh>
    <phoneticPr fontId="11"/>
  </si>
  <si>
    <t>教材８９
収録時間（分）</t>
    <rPh sb="0" eb="2">
      <t>キョウザイ</t>
    </rPh>
    <rPh sb="5" eb="7">
      <t>シュウロク</t>
    </rPh>
    <rPh sb="7" eb="9">
      <t>ジカン</t>
    </rPh>
    <rPh sb="10" eb="11">
      <t>フン</t>
    </rPh>
    <phoneticPr fontId="11"/>
  </si>
  <si>
    <t>教材９０
収録時間（分）</t>
    <rPh sb="0" eb="2">
      <t>キョウザイ</t>
    </rPh>
    <rPh sb="5" eb="7">
      <t>シュウロク</t>
    </rPh>
    <rPh sb="7" eb="9">
      <t>ジカン</t>
    </rPh>
    <rPh sb="10" eb="11">
      <t>フン</t>
    </rPh>
    <phoneticPr fontId="11"/>
  </si>
  <si>
    <t>教材９１
収録時間（分）</t>
    <rPh sb="0" eb="2">
      <t>キョウザイ</t>
    </rPh>
    <rPh sb="5" eb="7">
      <t>シュウロク</t>
    </rPh>
    <rPh sb="7" eb="9">
      <t>ジカン</t>
    </rPh>
    <rPh sb="10" eb="11">
      <t>フン</t>
    </rPh>
    <phoneticPr fontId="11"/>
  </si>
  <si>
    <t>教材９２
収録時間（分）</t>
    <rPh sb="0" eb="2">
      <t>キョウザイ</t>
    </rPh>
    <rPh sb="5" eb="7">
      <t>シュウロク</t>
    </rPh>
    <rPh sb="7" eb="9">
      <t>ジカン</t>
    </rPh>
    <rPh sb="10" eb="11">
      <t>フン</t>
    </rPh>
    <phoneticPr fontId="11"/>
  </si>
  <si>
    <t>教材９３
収録時間（分）</t>
    <rPh sb="0" eb="2">
      <t>キョウザイ</t>
    </rPh>
    <rPh sb="5" eb="7">
      <t>シュウロク</t>
    </rPh>
    <rPh sb="7" eb="9">
      <t>ジカン</t>
    </rPh>
    <rPh sb="10" eb="11">
      <t>フン</t>
    </rPh>
    <phoneticPr fontId="11"/>
  </si>
  <si>
    <t>教材９４
収録時間（分）</t>
    <rPh sb="0" eb="2">
      <t>キョウザイ</t>
    </rPh>
    <rPh sb="5" eb="7">
      <t>シュウロク</t>
    </rPh>
    <rPh sb="7" eb="9">
      <t>ジカン</t>
    </rPh>
    <rPh sb="10" eb="11">
      <t>フン</t>
    </rPh>
    <phoneticPr fontId="11"/>
  </si>
  <si>
    <t>教材９５
収録時間（分）</t>
    <rPh sb="0" eb="2">
      <t>キョウザイ</t>
    </rPh>
    <rPh sb="5" eb="7">
      <t>シュウロク</t>
    </rPh>
    <rPh sb="7" eb="9">
      <t>ジカン</t>
    </rPh>
    <rPh sb="10" eb="11">
      <t>フン</t>
    </rPh>
    <phoneticPr fontId="11"/>
  </si>
  <si>
    <t>教材９６
収録時間（分）</t>
    <rPh sb="0" eb="2">
      <t>キョウザイ</t>
    </rPh>
    <rPh sb="5" eb="7">
      <t>シュウロク</t>
    </rPh>
    <rPh sb="7" eb="9">
      <t>ジカン</t>
    </rPh>
    <rPh sb="10" eb="11">
      <t>フン</t>
    </rPh>
    <phoneticPr fontId="11"/>
  </si>
  <si>
    <t>教材９７
収録時間（分）</t>
    <rPh sb="0" eb="2">
      <t>キョウザイ</t>
    </rPh>
    <rPh sb="5" eb="7">
      <t>シュウロク</t>
    </rPh>
    <rPh sb="7" eb="9">
      <t>ジカン</t>
    </rPh>
    <rPh sb="10" eb="11">
      <t>フン</t>
    </rPh>
    <phoneticPr fontId="11"/>
  </si>
  <si>
    <t>教材９８
収録時間（分）</t>
    <rPh sb="0" eb="2">
      <t>キョウザイ</t>
    </rPh>
    <rPh sb="5" eb="7">
      <t>シュウロク</t>
    </rPh>
    <rPh sb="7" eb="9">
      <t>ジカン</t>
    </rPh>
    <rPh sb="10" eb="11">
      <t>フン</t>
    </rPh>
    <phoneticPr fontId="11"/>
  </si>
  <si>
    <t>教材９９
収録時間（分）</t>
    <rPh sb="0" eb="2">
      <t>キョウザイ</t>
    </rPh>
    <rPh sb="5" eb="7">
      <t>シュウロク</t>
    </rPh>
    <rPh sb="7" eb="9">
      <t>ジカン</t>
    </rPh>
    <rPh sb="10" eb="11">
      <t>フン</t>
    </rPh>
    <phoneticPr fontId="11"/>
  </si>
  <si>
    <t>教材１００
収録時間（分）</t>
    <rPh sb="0" eb="2">
      <t>キョウザイ</t>
    </rPh>
    <rPh sb="6" eb="8">
      <t>シュウロク</t>
    </rPh>
    <rPh sb="8" eb="10">
      <t>ジカン</t>
    </rPh>
    <rPh sb="11" eb="12">
      <t>フン</t>
    </rPh>
    <phoneticPr fontId="11"/>
  </si>
  <si>
    <t>収録時間
合計（分）</t>
    <rPh sb="0" eb="2">
      <t>シュウロク</t>
    </rPh>
    <rPh sb="2" eb="4">
      <t>ジカン</t>
    </rPh>
    <rPh sb="5" eb="7">
      <t>ゴウケイ</t>
    </rPh>
    <rPh sb="8" eb="9">
      <t>フン</t>
    </rPh>
    <phoneticPr fontId="11"/>
  </si>
  <si>
    <t>チェック項目</t>
    <rPh sb="4" eb="6">
      <t>コウモク</t>
    </rPh>
    <phoneticPr fontId="11"/>
  </si>
  <si>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116"/>
  </si>
  <si>
    <t>（2023.04）</t>
    <phoneticPr fontId="11"/>
  </si>
  <si>
    <t>（認定様式第５号添付書類３）</t>
    <phoneticPr fontId="116"/>
  </si>
  <si>
    <t>認定様式第５号添付書類２</t>
    <phoneticPr fontId="12"/>
  </si>
  <si>
    <t>認定様式第５号添付書類１</t>
    <phoneticPr fontId="12"/>
  </si>
  <si>
    <t>【認定様式第６号添付書類１】映像教材の収録時間確認表</t>
    <rPh sb="1" eb="3">
      <t>ニンテイ</t>
    </rPh>
    <rPh sb="3" eb="5">
      <t>ヨウシキ</t>
    </rPh>
    <rPh sb="5" eb="6">
      <t>ダイ</t>
    </rPh>
    <rPh sb="7" eb="8">
      <t>ゴウ</t>
    </rPh>
    <rPh sb="8" eb="10">
      <t>テンプ</t>
    </rPh>
    <rPh sb="10" eb="12">
      <t>ショルイ</t>
    </rPh>
    <rPh sb="14" eb="16">
      <t>エイゾウ</t>
    </rPh>
    <rPh sb="16" eb="18">
      <t>キョウザイ</t>
    </rPh>
    <rPh sb="19" eb="21">
      <t>シュウロク</t>
    </rPh>
    <rPh sb="21" eb="23">
      <t>ジカン</t>
    </rPh>
    <rPh sb="23" eb="25">
      <t>カクニン</t>
    </rPh>
    <rPh sb="25" eb="26">
      <t>ヒョウ</t>
    </rPh>
    <phoneticPr fontId="11"/>
  </si>
  <si>
    <t/>
  </si>
  <si>
    <t>使用するソフトウェアの名称及びバージョン　　（</t>
    <rPh sb="11" eb="13">
      <t>メイショウ</t>
    </rPh>
    <rPh sb="13" eb="14">
      <t>オヨ</t>
    </rPh>
    <phoneticPr fontId="12"/>
  </si>
  <si>
    <t>ＯＳ</t>
    <phoneticPr fontId="12"/>
  </si>
  <si>
    <t>使用するＯＳの名称及びバージョン　　（</t>
    <rPh sb="7" eb="9">
      <t>メイショウ</t>
    </rPh>
    <rPh sb="9" eb="10">
      <t>オヨ</t>
    </rPh>
    <phoneticPr fontId="12"/>
  </si>
  <si>
    <t>・訓練の実施に必要なその他の設備・機器を適正に整備している</t>
    <phoneticPr fontId="12"/>
  </si>
  <si>
    <t>・全て確保している</t>
    <phoneticPr fontId="12"/>
  </si>
  <si>
    <t>・一部確保している</t>
    <rPh sb="1" eb="3">
      <t>イチブ</t>
    </rPh>
    <rPh sb="3" eb="5">
      <t>カクホ</t>
    </rPh>
    <phoneticPr fontId="12"/>
  </si>
  <si>
    <t>・確保していない</t>
    <rPh sb="1" eb="3">
      <t>カクホ</t>
    </rPh>
    <phoneticPr fontId="12"/>
  </si>
  <si>
    <t>①ユニット
規定時間</t>
    <rPh sb="6" eb="8">
      <t>キテイ</t>
    </rPh>
    <rPh sb="8" eb="10">
      <t>ジカン</t>
    </rPh>
    <phoneticPr fontId="12"/>
  </si>
  <si>
    <r>
      <t>（※）・本計画書は、</t>
    </r>
    <r>
      <rPr>
        <sz val="11"/>
        <rFont val="ＭＳ Ｐゴシック"/>
        <family val="3"/>
        <charset val="128"/>
      </rPr>
      <t>職場見学等促進奨励金</t>
    </r>
    <r>
      <rPr>
        <sz val="11"/>
        <color theme="1"/>
        <rFont val="ＭＳ Ｐゴシック"/>
        <family val="3"/>
        <charset val="128"/>
      </rPr>
      <t>の特例措置の適用を希望する場合に作成してください。なお、特例措置の適用を受けるためには、本計画書の提出だけではなく、要件を満たす訓練を実施する必要があります。
　　　・「サービス種類」は、介護保険法又は障害者の日常生活及び社会生活を総合的に支援するための法律の規定に基づくサービスの種類を記載してください。
　　　・本計画書提出時点で調整中の事項については、「未定」と記載して差し支えありません。ただし、「実施予定日」については日別計画表に記載した日程を記載してください。
　　　・その他特記すべき事項がある場合は「備考」に記載してください。</t>
    </r>
    <rPh sb="4" eb="5">
      <t>ホン</t>
    </rPh>
    <rPh sb="5" eb="8">
      <t>ケイカクショ</t>
    </rPh>
    <rPh sb="10" eb="15">
      <t>ショクバケンガクトウ</t>
    </rPh>
    <rPh sb="15" eb="17">
      <t>ソクシン</t>
    </rPh>
    <rPh sb="178" eb="179">
      <t>ホン</t>
    </rPh>
    <rPh sb="179" eb="182">
      <t>ケイカクショ</t>
    </rPh>
    <rPh sb="182" eb="184">
      <t>テイシュツ</t>
    </rPh>
    <rPh sb="184" eb="186">
      <t>ジテン</t>
    </rPh>
    <rPh sb="200" eb="202">
      <t>ミテイ</t>
    </rPh>
    <rPh sb="204" eb="206">
      <t>キサイ</t>
    </rPh>
    <rPh sb="208" eb="209">
      <t>サ</t>
    </rPh>
    <rPh sb="210" eb="211">
      <t>ツカ</t>
    </rPh>
    <rPh sb="223" eb="225">
      <t>ジッシ</t>
    </rPh>
    <rPh sb="240" eb="242">
      <t>キサイ</t>
    </rPh>
    <rPh sb="244" eb="246">
      <t>ニッテイ</t>
    </rPh>
    <rPh sb="247" eb="249">
      <t>キサイ</t>
    </rPh>
    <rPh sb="263" eb="264">
      <t>タ</t>
    </rPh>
    <rPh sb="264" eb="266">
      <t>トッキ</t>
    </rPh>
    <rPh sb="269" eb="271">
      <t>ジコウ</t>
    </rPh>
    <rPh sb="274" eb="276">
      <t>バアイ</t>
    </rPh>
    <rPh sb="278" eb="280">
      <t>ビコウ</t>
    </rPh>
    <rPh sb="282" eb="284">
      <t>キサイ</t>
    </rPh>
    <phoneticPr fontId="11"/>
  </si>
  <si>
    <t>Git/Gitワークフロー、チームビルディング、リーダブルコード、テクニカルライティング</t>
    <phoneticPr fontId="116"/>
  </si>
  <si>
    <t xml:space="preserve">推奨訓練日程計画表
【添付資料】
・映像教材の収録時間確認表 </t>
    <rPh sb="0" eb="6">
      <t>スイショウクンレンニッテイ</t>
    </rPh>
    <rPh sb="6" eb="8">
      <t>ケイカク</t>
    </rPh>
    <rPh sb="8" eb="9">
      <t>ヒョウ</t>
    </rPh>
    <rPh sb="11" eb="13">
      <t>テンプ</t>
    </rPh>
    <rPh sb="13" eb="15">
      <t>シリョウ</t>
    </rPh>
    <phoneticPr fontId="12"/>
  </si>
  <si>
    <t>①育児・介護中の者、②居住地域に訓練実施機関がない者、③在職中の者等、訓練の受講に当たり特に配慮を必要とする者</t>
    <phoneticPr fontId="12"/>
  </si>
  <si>
    <t>ｅラーニング教材等確認表</t>
    <rPh sb="6" eb="8">
      <t>キョウザイ</t>
    </rPh>
    <rPh sb="8" eb="9">
      <t>トウ</t>
    </rPh>
    <rPh sb="9" eb="11">
      <t>カクニン</t>
    </rPh>
    <rPh sb="11" eb="12">
      <t>ヒョウ</t>
    </rPh>
    <phoneticPr fontId="12"/>
  </si>
  <si>
    <t>①ユニットは、就職を想定する職業・職種に必要な技能等が習得でき、通所及び通信（同時双方向型）の訓練と同等の訓練効果が得られる教材で構成されていること。</t>
    <rPh sb="62" eb="64">
      <t>キョウザイ</t>
    </rPh>
    <rPh sb="65" eb="67">
      <t>コウセイ</t>
    </rPh>
    <phoneticPr fontId="12"/>
  </si>
  <si>
    <t>②支給単位期間の日数が28日以上である支給単位期間については最低４つ以上、支給単位期間の日数が14日以上27日以下である支給単位期間については最低２つ以上のユニットを設定していること。</t>
    <phoneticPr fontId="116"/>
  </si>
  <si>
    <t>様式　別紙２</t>
    <rPh sb="0" eb="2">
      <t>ヨウシキ</t>
    </rPh>
    <rPh sb="3" eb="5">
      <t>ベッシ</t>
    </rPh>
    <phoneticPr fontId="12"/>
  </si>
  <si>
    <t>・各ユニットの映像教材の収録時間数の合計が、各ユニットの規定時間を下回る設定になっていないこと。（認定様式第６号添付書類）</t>
    <rPh sb="1" eb="2">
      <t>カク</t>
    </rPh>
    <rPh sb="7" eb="9">
      <t>エイゾウ</t>
    </rPh>
    <rPh sb="9" eb="11">
      <t>キョウザイ</t>
    </rPh>
    <rPh sb="12" eb="14">
      <t>シュウロク</t>
    </rPh>
    <rPh sb="14" eb="16">
      <t>ジカン</t>
    </rPh>
    <rPh sb="16" eb="17">
      <t>スウ</t>
    </rPh>
    <rPh sb="18" eb="20">
      <t>ゴウケイ</t>
    </rPh>
    <rPh sb="22" eb="23">
      <t>カク</t>
    </rPh>
    <rPh sb="28" eb="30">
      <t>キテイ</t>
    </rPh>
    <rPh sb="30" eb="32">
      <t>ジカン</t>
    </rPh>
    <rPh sb="33" eb="35">
      <t>シタマワ</t>
    </rPh>
    <rPh sb="36" eb="38">
      <t>セッテイ</t>
    </rPh>
    <rPh sb="49" eb="54">
      <t>ニンテイヨウシキダイ</t>
    </rPh>
    <rPh sb="55" eb="56">
      <t>ゴウ</t>
    </rPh>
    <rPh sb="56" eb="60">
      <t>テンプショルイ</t>
    </rPh>
    <phoneticPr fontId="12"/>
  </si>
  <si>
    <t>・サポート対象となっているものである</t>
    <rPh sb="5" eb="7">
      <t>タイショウ</t>
    </rPh>
    <phoneticPr fontId="12"/>
  </si>
  <si>
    <t>※１　教材に加えて「習得度確認テスト」を含めることは可能であること（「習得度確認テスト」に収録時間がない場合は、「習得度確認テスト」の訓練時間を記入すること。）。</t>
    <phoneticPr fontId="12"/>
  </si>
  <si>
    <t>③DX推進スキル標準対応の訓練における基本奨励金の特例措置（DSS特例）の適用に係る希望の有無（適用を希望する場合のみ「○」を記入）</t>
    <rPh sb="3" eb="5">
      <t>スイシン</t>
    </rPh>
    <rPh sb="8" eb="10">
      <t>ヒョウジュン</t>
    </rPh>
    <rPh sb="10" eb="12">
      <t>タイオウ</t>
    </rPh>
    <rPh sb="13" eb="15">
      <t>クンレン</t>
    </rPh>
    <rPh sb="19" eb="24">
      <t>キホンショウレイキン</t>
    </rPh>
    <rPh sb="25" eb="27">
      <t>トクレイ</t>
    </rPh>
    <rPh sb="27" eb="29">
      <t>ソチ</t>
    </rPh>
    <rPh sb="33" eb="35">
      <t>トクレイ</t>
    </rPh>
    <rPh sb="37" eb="39">
      <t>テキヨウ</t>
    </rPh>
    <rPh sb="40" eb="41">
      <t>カカ</t>
    </rPh>
    <rPh sb="42" eb="44">
      <t>キボウ</t>
    </rPh>
    <rPh sb="45" eb="47">
      <t>ウム</t>
    </rPh>
    <phoneticPr fontId="12"/>
  </si>
  <si>
    <t>求職者支援法に基づく認定職業訓練に係る改善計画書
【添付書類】
・　改善計画の対象となった訓練科の「求職者支援法に基づく職業訓練の認定通知書」（写）</t>
    <rPh sb="0" eb="2">
      <t>キュウショク</t>
    </rPh>
    <rPh sb="2" eb="3">
      <t>シャ</t>
    </rPh>
    <rPh sb="3" eb="5">
      <t>シエン</t>
    </rPh>
    <rPh sb="5" eb="6">
      <t>ホウ</t>
    </rPh>
    <rPh sb="7" eb="8">
      <t>モト</t>
    </rPh>
    <rPh sb="10" eb="12">
      <t>ニンテイ</t>
    </rPh>
    <rPh sb="12" eb="14">
      <t>ショクギョウ</t>
    </rPh>
    <rPh sb="14" eb="16">
      <t>クンレン</t>
    </rPh>
    <rPh sb="17" eb="18">
      <t>カカ</t>
    </rPh>
    <rPh sb="19" eb="21">
      <t>カイゼン</t>
    </rPh>
    <rPh sb="21" eb="24">
      <t>ケイカクショ</t>
    </rPh>
    <rPh sb="45" eb="48">
      <t>クンレンカ</t>
    </rPh>
    <phoneticPr fontId="12"/>
  </si>
  <si>
    <t>※２  秒単位は、切り捨てて記載してください。</t>
    <phoneticPr fontId="12"/>
  </si>
  <si>
    <t>時間割表（通所を設定する場合のみ）</t>
    <rPh sb="0" eb="3">
      <t>ジカンワリ</t>
    </rPh>
    <rPh sb="3" eb="4">
      <t>ヒョウ</t>
    </rPh>
    <rPh sb="5" eb="7">
      <t>ツウショ</t>
    </rPh>
    <rPh sb="8" eb="10">
      <t>セッテイ</t>
    </rPh>
    <rPh sb="12" eb="14">
      <t>バアイ</t>
    </rPh>
    <phoneticPr fontId="12"/>
  </si>
  <si>
    <t>区分</t>
    <rPh sb="0" eb="2">
      <t>クブン</t>
    </rPh>
    <phoneticPr fontId="12"/>
  </si>
  <si>
    <t>１限目</t>
    <rPh sb="1" eb="2">
      <t>ゲン</t>
    </rPh>
    <rPh sb="2" eb="3">
      <t>メ</t>
    </rPh>
    <phoneticPr fontId="12"/>
  </si>
  <si>
    <t>２限目</t>
    <rPh sb="1" eb="2">
      <t>ゲン</t>
    </rPh>
    <rPh sb="2" eb="3">
      <t>メ</t>
    </rPh>
    <phoneticPr fontId="12"/>
  </si>
  <si>
    <t>３限目</t>
    <rPh sb="1" eb="2">
      <t>ゲン</t>
    </rPh>
    <rPh sb="2" eb="3">
      <t>メ</t>
    </rPh>
    <phoneticPr fontId="12"/>
  </si>
  <si>
    <t>４限目</t>
    <rPh sb="1" eb="2">
      <t>ゲン</t>
    </rPh>
    <rPh sb="2" eb="3">
      <t>メ</t>
    </rPh>
    <phoneticPr fontId="12"/>
  </si>
  <si>
    <t>５限目</t>
    <rPh sb="1" eb="2">
      <t>ゲン</t>
    </rPh>
    <rPh sb="2" eb="3">
      <t>メ</t>
    </rPh>
    <phoneticPr fontId="12"/>
  </si>
  <si>
    <t>６限目</t>
    <rPh sb="1" eb="2">
      <t>ゲン</t>
    </rPh>
    <rPh sb="2" eb="3">
      <t>メ</t>
    </rPh>
    <phoneticPr fontId="12"/>
  </si>
  <si>
    <t>質疑応答</t>
    <rPh sb="0" eb="2">
      <t>シツギ</t>
    </rPh>
    <rPh sb="2" eb="4">
      <t>オウトウ</t>
    </rPh>
    <phoneticPr fontId="12"/>
  </si>
  <si>
    <t>成績考査の実施方法</t>
    <rPh sb="0" eb="4">
      <t>セイセキコウサ</t>
    </rPh>
    <rPh sb="5" eb="7">
      <t>ジッシ</t>
    </rPh>
    <rPh sb="7" eb="9">
      <t>ホウホウ</t>
    </rPh>
    <phoneticPr fontId="12"/>
  </si>
  <si>
    <t>実施方法</t>
    <rPh sb="0" eb="2">
      <t>ジッシ</t>
    </rPh>
    <rPh sb="2" eb="4">
      <t>ホウホウ</t>
    </rPh>
    <phoneticPr fontId="12"/>
  </si>
  <si>
    <t>成績考査①</t>
  </si>
  <si>
    <t>成績考査②</t>
  </si>
  <si>
    <t>成績考査③</t>
  </si>
  <si>
    <t>成績考査④</t>
  </si>
  <si>
    <t>成績考査⑤</t>
  </si>
  <si>
    <t>修了考査</t>
  </si>
  <si>
    <t>10月29日に通所形式でユニット①～②の内容のテスト（１時間）を実施する。</t>
    <rPh sb="2" eb="3">
      <t>ガツ</t>
    </rPh>
    <rPh sb="5" eb="6">
      <t>ヒ</t>
    </rPh>
    <rPh sb="7" eb="9">
      <t>ツウショ</t>
    </rPh>
    <rPh sb="9" eb="11">
      <t>ケイシキ</t>
    </rPh>
    <rPh sb="20" eb="22">
      <t>ナイヨウ</t>
    </rPh>
    <rPh sb="28" eb="30">
      <t>ジカン</t>
    </rPh>
    <rPh sb="32" eb="34">
      <t>ジッシ</t>
    </rPh>
    <phoneticPr fontId="12"/>
  </si>
  <si>
    <t>LMS上にユニット④～⑥までの内容のテスト(1時間）を掲載し、11月30日までに受講させる。</t>
    <rPh sb="3" eb="4">
      <t>ジョウ</t>
    </rPh>
    <rPh sb="15" eb="17">
      <t>ナイヨウ</t>
    </rPh>
    <rPh sb="23" eb="25">
      <t>ジカン</t>
    </rPh>
    <rPh sb="27" eb="29">
      <t>ケイサイ</t>
    </rPh>
    <rPh sb="33" eb="34">
      <t>ガツ</t>
    </rPh>
    <rPh sb="36" eb="37">
      <t>ヒ</t>
    </rPh>
    <rPh sb="40" eb="42">
      <t>ジュコウ</t>
    </rPh>
    <phoneticPr fontId="12"/>
  </si>
  <si>
    <t>ユニット⑫で課題制作の時間を設けて、12月29日までに提出させる。</t>
    <rPh sb="6" eb="10">
      <t>カダイセイサク</t>
    </rPh>
    <rPh sb="11" eb="13">
      <t>ジカン</t>
    </rPh>
    <rPh sb="14" eb="15">
      <t>モウ</t>
    </rPh>
    <rPh sb="20" eb="21">
      <t>ガツ</t>
    </rPh>
    <rPh sb="23" eb="24">
      <t>ヒ</t>
    </rPh>
    <rPh sb="27" eb="29">
      <t>テイシュツ</t>
    </rPh>
    <phoneticPr fontId="12"/>
  </si>
  <si>
    <t>認定様式第７の３号</t>
    <phoneticPr fontId="12"/>
  </si>
  <si>
    <t>資格名称</t>
    <rPh sb="0" eb="2">
      <t>シカク</t>
    </rPh>
    <rPh sb="2" eb="4">
      <t>メイショウ</t>
    </rPh>
    <phoneticPr fontId="12"/>
  </si>
  <si>
    <t>担当する科目</t>
    <rPh sb="0" eb="2">
      <t>タントウ</t>
    </rPh>
    <rPh sb="4" eb="6">
      <t>カモク</t>
    </rPh>
    <phoneticPr fontId="12"/>
  </si>
  <si>
    <t>　　　（添付書類　：　雇用保険被保険者資格取得等確認通知書（事業主通知用）（写）（雇用保険の被保険者でない場合は、「労働条件通知書」等の直接雇用して
　　　　　　　　　　いることが分かる書類）、通所を伴わない訓練コースを実施する場合は、 就職支援責任者が適切に就職支援を行うことを示す資料（就職支援責
　　　　　　　　　　任者の勤務予定表及び就職支援のフローがわかる書類又は訓練期間中の就職支援スケジュール 等）
　　　　※　就職支援責任者については、申請者と直接の雇用関係（代表者及び役員も可）にあることが必要です。直接の雇用関係にある場合、チェック欄（□）に
　　　　　✔を記入してください。チェック欄に記入がない場合は、説明を求める場合があります。</t>
    <phoneticPr fontId="12"/>
  </si>
  <si>
    <t>設　備</t>
    <phoneticPr fontId="12"/>
  </si>
  <si>
    <t>パソコン関係
（パソコンを使用する訓練カリキュラムを含む訓練の場合）</t>
    <rPh sb="4" eb="6">
      <t>カンケイ</t>
    </rPh>
    <rPh sb="13" eb="15">
      <t>シヨウ</t>
    </rPh>
    <rPh sb="17" eb="19">
      <t>クンレン</t>
    </rPh>
    <rPh sb="26" eb="27">
      <t>フク</t>
    </rPh>
    <rPh sb="28" eb="30">
      <t>クンレン</t>
    </rPh>
    <rPh sb="31" eb="33">
      <t>バアイ</t>
    </rPh>
    <phoneticPr fontId="12"/>
  </si>
  <si>
    <t>訓練実施施設の確保
（通所が発生しない場合のみ）</t>
    <phoneticPr fontId="12"/>
  </si>
  <si>
    <t>（うち通所訓練</t>
    <rPh sb="3" eb="5">
      <t>ツウショ</t>
    </rPh>
    <rPh sb="5" eb="7">
      <t>クンレン</t>
    </rPh>
    <phoneticPr fontId="12"/>
  </si>
  <si>
    <t>）</t>
    <phoneticPr fontId="12"/>
  </si>
  <si>
    <t>※うち数は通所訓練を含むｅラーニングコースに限り記載</t>
    <rPh sb="3" eb="4">
      <t>スウ</t>
    </rPh>
    <rPh sb="5" eb="7">
      <t>ツウショ</t>
    </rPh>
    <rPh sb="7" eb="9">
      <t>クンレン</t>
    </rPh>
    <rPh sb="10" eb="11">
      <t>フク</t>
    </rPh>
    <rPh sb="22" eb="23">
      <t>カギ</t>
    </rPh>
    <rPh sb="24" eb="26">
      <t>キサイ</t>
    </rPh>
    <phoneticPr fontId="12"/>
  </si>
  <si>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12"/>
  </si>
  <si>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12"/>
  </si>
  <si>
    <t>オンライン計</t>
    <rPh sb="5" eb="6">
      <t>ケイ</t>
    </rPh>
    <phoneticPr fontId="12"/>
  </si>
  <si>
    <t>（うち通所訓練時間計</t>
    <rPh sb="3" eb="5">
      <t>ツウショ</t>
    </rPh>
    <rPh sb="5" eb="7">
      <t>クンレン</t>
    </rPh>
    <rPh sb="7" eb="9">
      <t>ジカン</t>
    </rPh>
    <rPh sb="9" eb="10">
      <t>ケイ</t>
    </rPh>
    <phoneticPr fontId="12"/>
  </si>
  <si>
    <t>）</t>
    <phoneticPr fontId="12"/>
  </si>
  <si>
    <t>デジタルリテラシーを含むカリキュラムチェックシート</t>
  </si>
  <si>
    <t>デジタルリテラシーを含むカリキュラムの例</t>
  </si>
  <si>
    <t>ﾁｪｯｸ欄（☑）</t>
  </si>
  <si>
    <t>□</t>
  </si>
  <si>
    <t xml:space="preserve">・その他【項目　　　　】
</t>
    <phoneticPr fontId="12"/>
  </si>
  <si>
    <t>※　【項目】の番号は別表のDXリテラシー標準のどの項目に該当するか示しています。
※　実際のデジタル機器の操作だけではなく、操作方法、活用方法の説明等もデジタルリテラシーに含みます。</t>
    <phoneticPr fontId="12"/>
  </si>
  <si>
    <t>・教材の内容は受講者の就職にあたって必要な技能及びこれに関する知識が適切に習得できるよう、定期的な見直し等を行ったものである。</t>
    <rPh sb="1" eb="3">
      <t>キョウザイ</t>
    </rPh>
    <rPh sb="4" eb="6">
      <t>ナイヨウ</t>
    </rPh>
    <rPh sb="7" eb="10">
      <t>ジュコウシャ</t>
    </rPh>
    <rPh sb="11" eb="13">
      <t>シュウショク</t>
    </rPh>
    <rPh sb="18" eb="20">
      <t>ヒツヨウ</t>
    </rPh>
    <rPh sb="21" eb="23">
      <t>ギノウ</t>
    </rPh>
    <rPh sb="23" eb="24">
      <t>オヨ</t>
    </rPh>
    <rPh sb="28" eb="29">
      <t>カン</t>
    </rPh>
    <rPh sb="31" eb="33">
      <t>チシキ</t>
    </rPh>
    <rPh sb="34" eb="36">
      <t>テキセツ</t>
    </rPh>
    <rPh sb="37" eb="39">
      <t>シュウトク</t>
    </rPh>
    <rPh sb="45" eb="48">
      <t>テイキテキ</t>
    </rPh>
    <rPh sb="49" eb="51">
      <t>ミナオ</t>
    </rPh>
    <rPh sb="52" eb="53">
      <t>トウ</t>
    </rPh>
    <rPh sb="54" eb="55">
      <t>オコナ</t>
    </rPh>
    <phoneticPr fontId="12"/>
  </si>
  <si>
    <t>・実習室面積（</t>
    <rPh sb="1" eb="4">
      <t>ジッシュウシツ</t>
    </rPh>
    <rPh sb="4" eb="6">
      <t>メンセキ</t>
    </rPh>
    <phoneticPr fontId="12"/>
  </si>
  <si>
    <t>名称（</t>
    <rPh sb="0" eb="2">
      <t>メイショウ</t>
    </rPh>
    <phoneticPr fontId="12"/>
  </si>
  <si>
    <t xml:space="preserve">       ）</t>
    <phoneticPr fontId="12"/>
  </si>
  <si>
    <t>台数（</t>
    <phoneticPr fontId="12"/>
  </si>
  <si>
    <t>）台</t>
    <phoneticPr fontId="12"/>
  </si>
  <si>
    <t>　　　（</t>
    <phoneticPr fontId="12"/>
  </si>
  <si>
    <t>・受講者30人あたり１人以上配置している</t>
    <phoneticPr fontId="12"/>
  </si>
  <si>
    <t>学科</t>
    <phoneticPr fontId="12"/>
  </si>
  <si>
    <t>実技（パソコンを使用する科目を含む）</t>
    <rPh sb="0" eb="2">
      <t>ジツギ</t>
    </rPh>
    <phoneticPr fontId="12"/>
  </si>
  <si>
    <t>外部の映像教材を使用する場合</t>
    <rPh sb="0" eb="2">
      <t>ガイブ</t>
    </rPh>
    <phoneticPr fontId="12"/>
  </si>
  <si>
    <t>助手</t>
    <rPh sb="0" eb="2">
      <t>ジョシュ</t>
    </rPh>
    <phoneticPr fontId="12"/>
  </si>
  <si>
    <t>LMS実機確認表</t>
    <rPh sb="3" eb="5">
      <t>ジッキ</t>
    </rPh>
    <rPh sb="5" eb="7">
      <t>カクニン</t>
    </rPh>
    <rPh sb="7" eb="8">
      <t>ヒョウ</t>
    </rPh>
    <phoneticPr fontId="12"/>
  </si>
  <si>
    <t>訓練実施機関チェック欄</t>
    <rPh sb="0" eb="2">
      <t>クンレン</t>
    </rPh>
    <rPh sb="2" eb="4">
      <t>ジッシ</t>
    </rPh>
    <rPh sb="4" eb="6">
      <t>キカン</t>
    </rPh>
    <rPh sb="10" eb="11">
      <t>ラン</t>
    </rPh>
    <phoneticPr fontId="12"/>
  </si>
  <si>
    <t>機構チェック欄</t>
    <rPh sb="0" eb="2">
      <t>キコウ</t>
    </rPh>
    <rPh sb="6" eb="7">
      <t>ラン</t>
    </rPh>
    <phoneticPr fontId="12"/>
  </si>
  <si>
    <t>【以下、確認項目】</t>
    <rPh sb="1" eb="3">
      <t>イカ</t>
    </rPh>
    <rPh sb="4" eb="6">
      <t>カクニン</t>
    </rPh>
    <rPh sb="6" eb="8">
      <t>コウモク</t>
    </rPh>
    <phoneticPr fontId="12"/>
  </si>
  <si>
    <t>受講者がアクセスできる教材について、「①推奨訓練日程計画表の当該受講日が属するユニット及びそれ以前のユニット」及び「②次のユニットの受講にあたっては、当該受講日が属するユニットに係る習得度確認テストの受講終了後」の制限を設けることができる。
※開講日から、全てのユニットを視聴できる受講環境は認められないこと。</t>
    <rPh sb="55" eb="56">
      <t>オヨ</t>
    </rPh>
    <rPh sb="107" eb="109">
      <t>セイゲン</t>
    </rPh>
    <rPh sb="110" eb="111">
      <t>モウ</t>
    </rPh>
    <phoneticPr fontId="116"/>
  </si>
  <si>
    <t>教材等にパスワード等を設定し、なりすまし等の不正受講対策を講じている。</t>
    <rPh sb="0" eb="2">
      <t>キョウザイ</t>
    </rPh>
    <rPh sb="2" eb="3">
      <t>トウ</t>
    </rPh>
    <rPh sb="11" eb="13">
      <t>セッテイ</t>
    </rPh>
    <phoneticPr fontId="116"/>
  </si>
  <si>
    <t>④受講者がアクセスできるコンテンツを管理できること。
※受講者アカウントで確認すること。</t>
    <rPh sb="28" eb="31">
      <t>ジュコウシャ</t>
    </rPh>
    <rPh sb="37" eb="39">
      <t>カクニン</t>
    </rPh>
    <phoneticPr fontId="12"/>
  </si>
  <si>
    <t>⑤教材等にアクセスした者が受講者本人であることをパスワード等により確認できること。
※受講者アカウントで確認すること。</t>
    <rPh sb="3" eb="4">
      <t>トウ</t>
    </rPh>
    <rPh sb="29" eb="30">
      <t>トウ</t>
    </rPh>
    <phoneticPr fontId="12"/>
  </si>
  <si>
    <t>⑥教材の内容は受講者の就職にあたって必要な技能及びこれに関する知識が適切に習得できるよう、定期的な見直し等を行ったものであること。</t>
    <phoneticPr fontId="116"/>
  </si>
  <si>
    <t>キャリアコンサルタント登録証(写)又はキャリアコンサルティング技能検定合格証書又は合格通知書(写)又は職業訓練指導員免許証（写）</t>
    <rPh sb="15" eb="16">
      <t>ウツ</t>
    </rPh>
    <rPh sb="17" eb="18">
      <t>マタ</t>
    </rPh>
    <phoneticPr fontId="12"/>
  </si>
  <si>
    <t>①IT分野の訓練における基本奨励金の特例措置（IT特例）の適用に係る希望の有無（適用を希望する場合のみ「○」を記入）</t>
    <rPh sb="25" eb="27">
      <t>トクレイ</t>
    </rPh>
    <phoneticPr fontId="12"/>
  </si>
  <si>
    <t>②WEBデザインの訓練における基本奨励金の特例措置（WEB特例）の適用に係る希望の有無（適用を希望する場合のみ「○」を記入）</t>
    <rPh sb="29" eb="31">
      <t>トクレイ</t>
    </rPh>
    <phoneticPr fontId="12"/>
  </si>
  <si>
    <t>ＬＭＳの実機確認の際、訓練で使用するＬＭＳが認定基準を満たしていることが確認でき次第、下記（①～⑤）の☑を各都道府県支部が記入します。
実機確認ができる時間は各都道府県支部によって異なる場合があるため、実機確認の際は下記（①～⑤）の内容が速やかに確認できるよう準備してください（※１回の実機確認で下記（①～⑤）の内容が確認できない場合、再度、訓練実施施設が所在する各都道府県支部で実機確認をして頂く場合がございます。）。
なお、ＬＭＳの実機確認の際は、訓練実施機関の担当者が実演を交えながら説明を行ってください。
また、ＬＭＳ実機確認表については、訓練実施機関チェック欄を記載の上、認定申請書類と併せて提出をお願いいたします。</t>
    <rPh sb="4" eb="6">
      <t>ジッキ</t>
    </rPh>
    <rPh sb="6" eb="8">
      <t>カクニン</t>
    </rPh>
    <rPh sb="9" eb="10">
      <t>サイ</t>
    </rPh>
    <rPh sb="11" eb="13">
      <t>クンレン</t>
    </rPh>
    <rPh sb="14" eb="16">
      <t>シヨウ</t>
    </rPh>
    <rPh sb="22" eb="24">
      <t>ニンテイ</t>
    </rPh>
    <rPh sb="24" eb="26">
      <t>キジュン</t>
    </rPh>
    <rPh sb="27" eb="28">
      <t>ミ</t>
    </rPh>
    <rPh sb="36" eb="38">
      <t>カクニン</t>
    </rPh>
    <rPh sb="40" eb="42">
      <t>シダイ</t>
    </rPh>
    <rPh sb="53" eb="58">
      <t>カクトドウフケン</t>
    </rPh>
    <rPh sb="58" eb="60">
      <t>シブ</t>
    </rPh>
    <rPh sb="61" eb="63">
      <t>キニュウ</t>
    </rPh>
    <rPh sb="68" eb="70">
      <t>ジッキ</t>
    </rPh>
    <rPh sb="70" eb="72">
      <t>カクニン</t>
    </rPh>
    <rPh sb="76" eb="78">
      <t>ジカン</t>
    </rPh>
    <rPh sb="79" eb="84">
      <t>カクトドウフケン</t>
    </rPh>
    <rPh sb="84" eb="86">
      <t>シブ</t>
    </rPh>
    <rPh sb="90" eb="91">
      <t>コト</t>
    </rPh>
    <rPh sb="93" eb="95">
      <t>バアイ</t>
    </rPh>
    <rPh sb="101" eb="105">
      <t>ジッキカクニン</t>
    </rPh>
    <rPh sb="106" eb="107">
      <t>サイ</t>
    </rPh>
    <rPh sb="116" eb="118">
      <t>ナイヨウ</t>
    </rPh>
    <rPh sb="119" eb="120">
      <t>スミ</t>
    </rPh>
    <rPh sb="123" eb="125">
      <t>カクニン</t>
    </rPh>
    <rPh sb="130" eb="132">
      <t>ジュンビ</t>
    </rPh>
    <rPh sb="141" eb="142">
      <t>カイ</t>
    </rPh>
    <rPh sb="143" eb="145">
      <t>ジッキ</t>
    </rPh>
    <rPh sb="145" eb="147">
      <t>カクニン</t>
    </rPh>
    <rPh sb="159" eb="161">
      <t>カクニン</t>
    </rPh>
    <rPh sb="165" eb="167">
      <t>バアイ</t>
    </rPh>
    <rPh sb="168" eb="170">
      <t>サイド</t>
    </rPh>
    <rPh sb="190" eb="194">
      <t>ジッキカクニン</t>
    </rPh>
    <rPh sb="197" eb="198">
      <t>イタダ</t>
    </rPh>
    <rPh sb="199" eb="201">
      <t>バアイ</t>
    </rPh>
    <rPh sb="218" eb="220">
      <t>ジッキ</t>
    </rPh>
    <rPh sb="220" eb="222">
      <t>カクニン</t>
    </rPh>
    <rPh sb="223" eb="224">
      <t>サイ</t>
    </rPh>
    <rPh sb="226" eb="228">
      <t>クンレン</t>
    </rPh>
    <rPh sb="228" eb="230">
      <t>ジッシ</t>
    </rPh>
    <rPh sb="230" eb="232">
      <t>キカン</t>
    </rPh>
    <rPh sb="233" eb="236">
      <t>タントウシャ</t>
    </rPh>
    <rPh sb="237" eb="239">
      <t>ジツエン</t>
    </rPh>
    <rPh sb="240" eb="241">
      <t>マジ</t>
    </rPh>
    <rPh sb="245" eb="247">
      <t>セツメイ</t>
    </rPh>
    <rPh sb="248" eb="249">
      <t>オコナ</t>
    </rPh>
    <rPh sb="263" eb="265">
      <t>ジッキ</t>
    </rPh>
    <rPh sb="286" eb="288">
      <t>キサイ</t>
    </rPh>
    <rPh sb="289" eb="290">
      <t>ウエ</t>
    </rPh>
    <phoneticPr fontId="116"/>
  </si>
  <si>
    <t>デジタルリテラシーを含む科目名</t>
    <rPh sb="10" eb="11">
      <t>フク</t>
    </rPh>
    <rPh sb="12" eb="14">
      <t>カモク</t>
    </rPh>
    <rPh sb="14" eb="15">
      <t>メイ</t>
    </rPh>
    <phoneticPr fontId="12"/>
  </si>
  <si>
    <t>・就職先業界の社会課題とデータやデジタルによる解決【項目１】</t>
    <phoneticPr fontId="12"/>
  </si>
  <si>
    <t>介護・美容・飲食・病院・流通等のデジタル活用による効率化の事例の紹介等</t>
    <phoneticPr fontId="12"/>
  </si>
  <si>
    <t>・就職先業界の顧客・ユーザーの行動変化と変化への対応【項目２】</t>
    <phoneticPr fontId="12"/>
  </si>
  <si>
    <t>効果的なSNS広報の事例、データ・デジタル技術を活用した顧客・ユーザー行動の分析の紹介等</t>
    <phoneticPr fontId="12"/>
  </si>
  <si>
    <t>・就職先業界の顧客・ユーザーを取り巻くデジタルサービス【項目２】</t>
    <phoneticPr fontId="12"/>
  </si>
  <si>
    <t>eコマース、デリバリーサービス等の事例の紹介等</t>
    <phoneticPr fontId="12"/>
  </si>
  <si>
    <t>・就職先業界のデジタル技術の活用による競争環境変化の具体的事例【項目３】</t>
    <phoneticPr fontId="12"/>
  </si>
  <si>
    <t>小売・流通業界・観光業界等の事例の紹介等</t>
    <phoneticPr fontId="12"/>
  </si>
  <si>
    <t>・就職先で想定されるインターネットサービスの活用【項目11】</t>
    <phoneticPr fontId="12"/>
  </si>
  <si>
    <t>ZOOM、Teams等の代表的なWEB会議用ソフト、グループウェアの利用方法・紹介等</t>
    <phoneticPr fontId="12"/>
  </si>
  <si>
    <t>・就職先で想定されるデータ・デジタル技術の活用事例【項目12】</t>
    <phoneticPr fontId="12"/>
  </si>
  <si>
    <t>POSシステム、キャッシュレス決済、モバイルPOSレジ、電子カルテ、介護ソフト、施工管理や勤怠管理のICT化導入、生成ＡＩの活用事例の紹介等</t>
    <phoneticPr fontId="12"/>
  </si>
  <si>
    <t>・就職先で想定される日常業務に関するパソコン等のツールの利用方法【項目13】</t>
    <phoneticPr fontId="12"/>
  </si>
  <si>
    <t>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phoneticPr fontId="12"/>
  </si>
  <si>
    <t>・就職先で想定されるツール利用方法【項目13】</t>
    <phoneticPr fontId="12"/>
  </si>
  <si>
    <t>・就職先で想定される情報セキュリティ関係【項目14】</t>
    <phoneticPr fontId="12"/>
  </si>
  <si>
    <t>デジタルデータに係る情報セキュリティの重要性、情報セキュリティ事故の原因、個人がとるべきセキュリティ対策等</t>
    <phoneticPr fontId="12"/>
  </si>
  <si>
    <t>・就職先で想定されるインターネット、SNS等を利用する際の注意点【項目15】</t>
    <phoneticPr fontId="12"/>
  </si>
  <si>
    <t>投稿内容、ネットエチケット等の注意点</t>
    <phoneticPr fontId="12"/>
  </si>
  <si>
    <t>・就職先業界のデジタルデータを扱う際の法令遵守【項目16】</t>
    <phoneticPr fontId="12"/>
  </si>
  <si>
    <t>顧客等のデジタルデータを扱う際の個人情報保護法、画像等のデジタルデータを扱う際の著作権などのルール等</t>
    <phoneticPr fontId="12"/>
  </si>
  <si>
    <t>下記の「デジタルリテラシーを含むカリキュラム例」の中から、就職先業界で必要なカリキュラムを検討の上、訓練コースの中で実施するものに、チェック欄にチェック（☑）を入れ、該当する内容を含む科目名を記載してください。
下記の中に該当するものがない場合は、その他の欄に別表を参考に検討したカリキュラム内容とDXリテラシー標準の該当項目の番号を記載してください。複数の欄にチェックしていただいても差し支えありません。</t>
    <rPh sb="130" eb="132">
      <t>ベッピョウ</t>
    </rPh>
    <phoneticPr fontId="12"/>
  </si>
  <si>
    <t>託児サービスコース</t>
    <rPh sb="0" eb="2">
      <t>タクジ</t>
    </rPh>
    <phoneticPr fontId="12"/>
  </si>
  <si>
    <t>　　訓練期間は２か月以上６か月以下、訓練時間１か月当たり８０時間以上</t>
    <phoneticPr fontId="12"/>
  </si>
  <si>
    <t>※通信（同時双方向）で利用するソフトウェアは、通信（同時双方向）でソフトウェアを利用する期間（〇月〇日から△月△日まで）を記入してください。</t>
    <rPh sb="1" eb="3">
      <t>ツウシン</t>
    </rPh>
    <rPh sb="4" eb="6">
      <t>ドウジ</t>
    </rPh>
    <rPh sb="6" eb="9">
      <t>ソウホウコウ</t>
    </rPh>
    <rPh sb="11" eb="13">
      <t>リヨウ</t>
    </rPh>
    <rPh sb="23" eb="25">
      <t>ツウシン</t>
    </rPh>
    <rPh sb="26" eb="28">
      <t>ドウジ</t>
    </rPh>
    <rPh sb="28" eb="31">
      <t>ソウホウコウ</t>
    </rPh>
    <rPh sb="40" eb="42">
      <t>リヨウ</t>
    </rPh>
    <rPh sb="44" eb="46">
      <t>キカン</t>
    </rPh>
    <rPh sb="48" eb="49">
      <t>ガツ</t>
    </rPh>
    <rPh sb="50" eb="51">
      <t>ニチ</t>
    </rPh>
    <rPh sb="54" eb="55">
      <t>ガツ</t>
    </rPh>
    <rPh sb="56" eb="57">
      <t>ニチ</t>
    </rPh>
    <rPh sb="61" eb="63">
      <t>キニュウ</t>
    </rPh>
    <phoneticPr fontId="12"/>
  </si>
  <si>
    <t>Microsoft365Personal</t>
    <phoneticPr fontId="12"/>
  </si>
  <si>
    <t>　　（添付書類：キャリアコンサルタント登録証（写）又はキャリアコンサルティング技能士（1級又は2級）の合格証書又は合格通知書（写）又は職業訓練指導員免許証（写））</t>
    <rPh sb="3" eb="5">
      <t>テンプ</t>
    </rPh>
    <rPh sb="5" eb="7">
      <t>ショルイ</t>
    </rPh>
    <rPh sb="19" eb="22">
      <t>トウロクショウ</t>
    </rPh>
    <rPh sb="23" eb="24">
      <t>ウツ</t>
    </rPh>
    <rPh sb="63" eb="64">
      <t>ウツ</t>
    </rPh>
    <phoneticPr fontId="12"/>
  </si>
  <si>
    <t>　　③　就職支援責任者となる者
　　　能開法第30条の３に規定するキャリアコンサルタント又はキャリアコンサルティング技能士（1級又は2級）又は能開法第28条第１項に規定する職業訓練指導員免許を
　　　保有する者であることが望ましい。</t>
    <rPh sb="4" eb="11">
      <t>シュウショクシエンセキニンシャ</t>
    </rPh>
    <rPh sb="14" eb="15">
      <t>シャ</t>
    </rPh>
    <rPh sb="19" eb="21">
      <t>ノウカイ</t>
    </rPh>
    <rPh sb="21" eb="22">
      <t>ホウ</t>
    </rPh>
    <rPh sb="22" eb="23">
      <t>ダイ</t>
    </rPh>
    <rPh sb="25" eb="26">
      <t>ジョウ</t>
    </rPh>
    <rPh sb="29" eb="31">
      <t>キテイ</t>
    </rPh>
    <rPh sb="111" eb="112">
      <t>ノゾ</t>
    </rPh>
    <phoneticPr fontId="12"/>
  </si>
  <si>
    <t>３　託児サービス付き訓練</t>
    <rPh sb="2" eb="4">
      <t>タクジ</t>
    </rPh>
    <rPh sb="8" eb="9">
      <t>ツ</t>
    </rPh>
    <rPh sb="10" eb="12">
      <t>クンレン</t>
    </rPh>
    <phoneticPr fontId="12"/>
  </si>
  <si>
    <t>（１）託児サービス支援付き訓練としての設定している場合はチェックを入れてください。</t>
    <phoneticPr fontId="12"/>
  </si>
  <si>
    <t>託児サービス付き訓練として申請している。</t>
    <rPh sb="0" eb="2">
      <t>タクジ</t>
    </rPh>
    <rPh sb="6" eb="7">
      <t>ツ</t>
    </rPh>
    <rPh sb="8" eb="10">
      <t>クンレン</t>
    </rPh>
    <rPh sb="13" eb="15">
      <t>シンセイ</t>
    </rPh>
    <phoneticPr fontId="12"/>
  </si>
  <si>
    <r>
      <t>訓練実施機関・施設の概要
【添付書類】
・　法人登記簿謄本（写）（法人の場合）、個人事業の開廃業届出書（写）（個人の場合）等、事業実績を確認できるもの</t>
    </r>
    <r>
      <rPr>
        <b/>
        <sz val="18"/>
        <color theme="1"/>
        <rFont val="ＭＳ Ｐゴシック"/>
        <family val="3"/>
        <charset val="128"/>
      </rPr>
      <t xml:space="preserve">《省》
</t>
    </r>
    <r>
      <rPr>
        <sz val="18"/>
        <color theme="1"/>
        <rFont val="ＭＳ Ｐゴシック"/>
        <family val="3"/>
        <charset val="128"/>
      </rPr>
      <t>・　訓練を開始しようとする日から遡って3年間において、申請する訓練科と同程度の訓練期間及び訓練時間の職業訓練を適切に行った実績を示す資料（募集パンフレット、カリキュラム、計画（日程）表、申込書、受講者名簿　等）又は求職者支援訓練認定書（写）及び就職実績
・　技能講習の内容を含む訓練科を適切に行った実績が確認できる書類
・　代表者氏名・役員一覧（フリガナ・生年月日・性別が分かるもの）</t>
    </r>
    <r>
      <rPr>
        <b/>
        <sz val="18"/>
        <color theme="1"/>
        <rFont val="ＭＳ Ｐゴシック"/>
        <family val="3"/>
        <charset val="128"/>
      </rPr>
      <t>《省》</t>
    </r>
    <r>
      <rPr>
        <sz val="18"/>
        <color theme="1"/>
        <rFont val="ＭＳ Ｐゴシック"/>
        <family val="3"/>
        <charset val="128"/>
      </rPr>
      <t xml:space="preserve">
・　雇用保険適用事業所設置届又は事業主事業所各種変更届の事業主控（写）（雇用保険が適用されない事業所については不要）</t>
    </r>
    <r>
      <rPr>
        <b/>
        <sz val="18"/>
        <color theme="1"/>
        <rFont val="ＭＳ Ｐゴシック"/>
        <family val="3"/>
        <charset val="128"/>
      </rPr>
      <t>《省》</t>
    </r>
    <r>
      <rPr>
        <sz val="18"/>
        <color theme="1"/>
        <rFont val="ＭＳ Ｐゴシック"/>
        <family val="3"/>
        <charset val="128"/>
      </rPr>
      <t xml:space="preserve">
・　訓練実施機関属性の分かる資料（上記の添付書類で判別できない場合に限る）</t>
    </r>
    <r>
      <rPr>
        <b/>
        <sz val="18"/>
        <color theme="1"/>
        <rFont val="ＭＳ Ｐゴシック"/>
        <family val="3"/>
        <charset val="128"/>
      </rPr>
      <t>《省》</t>
    </r>
    <r>
      <rPr>
        <sz val="18"/>
        <color theme="1"/>
        <rFont val="ＭＳ Ｐゴシック"/>
        <family val="3"/>
        <charset val="128"/>
      </rPr>
      <t xml:space="preserve">
・　責任者及び苦情を処理する者の雇用保険被保険者資格取得等確認通知書（事業主通知用）（写）（雇用保険の被保険者でない場合は、「労働条件通知書」等の直接雇用していることが分かる書類）</t>
    </r>
    <r>
      <rPr>
        <b/>
        <sz val="18"/>
        <color theme="1"/>
        <rFont val="ＭＳ Ｐゴシック"/>
        <family val="3"/>
        <charset val="128"/>
      </rPr>
      <t>《省》</t>
    </r>
    <rPh sb="61" eb="62">
      <t>トウ</t>
    </rPh>
    <rPh sb="63" eb="65">
      <t>ジギョウ</t>
    </rPh>
    <rPh sb="65" eb="67">
      <t>ジッセキ</t>
    </rPh>
    <rPh sb="68" eb="70">
      <t>カクニン</t>
    </rPh>
    <rPh sb="114" eb="117">
      <t>ドウテイド</t>
    </rPh>
    <rPh sb="118" eb="120">
      <t>クンレン</t>
    </rPh>
    <rPh sb="120" eb="122">
      <t>キカン</t>
    </rPh>
    <rPh sb="122" eb="123">
      <t>オヨ</t>
    </rPh>
    <rPh sb="124" eb="126">
      <t>クンレン</t>
    </rPh>
    <rPh sb="126" eb="128">
      <t>ジカン</t>
    </rPh>
    <rPh sb="148" eb="150">
      <t>ボシュウ</t>
    </rPh>
    <rPh sb="186" eb="189">
      <t>キュウショクシャ</t>
    </rPh>
    <rPh sb="189" eb="191">
      <t>シエン</t>
    </rPh>
    <rPh sb="191" eb="193">
      <t>クンレン</t>
    </rPh>
    <rPh sb="193" eb="196">
      <t>ニンテイショ</t>
    </rPh>
    <rPh sb="197" eb="198">
      <t>ウツ</t>
    </rPh>
    <rPh sb="199" eb="200">
      <t>オヨ</t>
    </rPh>
    <rPh sb="201" eb="203">
      <t>シュウショク</t>
    </rPh>
    <rPh sb="203" eb="205">
      <t>ジッセキ</t>
    </rPh>
    <rPh sb="241" eb="243">
      <t>ダイヒョウ</t>
    </rPh>
    <rPh sb="262" eb="264">
      <t>セイベツ</t>
    </rPh>
    <rPh sb="289" eb="290">
      <t>マタ</t>
    </rPh>
    <rPh sb="291" eb="294">
      <t>ジギョウヌシ</t>
    </rPh>
    <rPh sb="294" eb="297">
      <t>ジギョウショ</t>
    </rPh>
    <rPh sb="297" eb="299">
      <t>カクシュ</t>
    </rPh>
    <rPh sb="299" eb="301">
      <t>ヘンコウ</t>
    </rPh>
    <rPh sb="301" eb="302">
      <t>トド</t>
    </rPh>
    <rPh sb="303" eb="306">
      <t>ジギョウヌシ</t>
    </rPh>
    <rPh sb="306" eb="307">
      <t>ヒカ</t>
    </rPh>
    <rPh sb="308" eb="309">
      <t>ウツ</t>
    </rPh>
    <rPh sb="311" eb="313">
      <t>コヨウ</t>
    </rPh>
    <rPh sb="313" eb="315">
      <t>ホケン</t>
    </rPh>
    <rPh sb="316" eb="318">
      <t>テキヨウ</t>
    </rPh>
    <rPh sb="322" eb="325">
      <t>ジギョウショ</t>
    </rPh>
    <rPh sb="330" eb="332">
      <t>フヨウ</t>
    </rPh>
    <rPh sb="413" eb="416">
      <t>ジギョウヌシ</t>
    </rPh>
    <rPh sb="416" eb="419">
      <t>ツウチヨウ</t>
    </rPh>
    <rPh sb="421" eb="422">
      <t>ウツ</t>
    </rPh>
    <phoneticPr fontId="12"/>
  </si>
  <si>
    <r>
      <t>該当機関のみ
→</t>
    </r>
    <r>
      <rPr>
        <u/>
        <sz val="18"/>
        <color theme="1"/>
        <rFont val="ＭＳ Ｐゴシック"/>
        <family val="3"/>
        <charset val="128"/>
      </rPr>
      <t>映像教材等を使用するため受講者が購入する教科書や受講者へ無料で配付する教材がない場合の他、訓練受講に必要な機器のレンタル代や通信費など受講者に費用負担させるものがない場合は提出不要です。</t>
    </r>
    <rPh sb="0" eb="2">
      <t>ガイトウ</t>
    </rPh>
    <rPh sb="2" eb="4">
      <t>キカン</t>
    </rPh>
    <rPh sb="9" eb="11">
      <t>エイゾウ</t>
    </rPh>
    <rPh sb="11" eb="13">
      <t>キョウザイ</t>
    </rPh>
    <rPh sb="13" eb="14">
      <t>トウ</t>
    </rPh>
    <rPh sb="15" eb="17">
      <t>シヨウ</t>
    </rPh>
    <rPh sb="21" eb="24">
      <t>ジュコウシャ</t>
    </rPh>
    <rPh sb="25" eb="27">
      <t>コウニュウ</t>
    </rPh>
    <rPh sb="29" eb="32">
      <t>キョウカショ</t>
    </rPh>
    <rPh sb="33" eb="36">
      <t>ジュコウシャ</t>
    </rPh>
    <rPh sb="37" eb="39">
      <t>ムリョウ</t>
    </rPh>
    <rPh sb="40" eb="42">
      <t>ハイフ</t>
    </rPh>
    <rPh sb="44" eb="46">
      <t>キョウザイ</t>
    </rPh>
    <rPh sb="49" eb="51">
      <t>バアイ</t>
    </rPh>
    <rPh sb="52" eb="53">
      <t>ホカ</t>
    </rPh>
    <rPh sb="54" eb="56">
      <t>クンレン</t>
    </rPh>
    <rPh sb="56" eb="58">
      <t>ジュコウ</t>
    </rPh>
    <rPh sb="59" eb="61">
      <t>ヒツヨウ</t>
    </rPh>
    <rPh sb="62" eb="64">
      <t>キキ</t>
    </rPh>
    <rPh sb="69" eb="70">
      <t>ダイ</t>
    </rPh>
    <rPh sb="71" eb="74">
      <t>ツウシンヒ</t>
    </rPh>
    <rPh sb="76" eb="79">
      <t>ジュコウシャ</t>
    </rPh>
    <rPh sb="80" eb="82">
      <t>ヒヨウ</t>
    </rPh>
    <rPh sb="82" eb="84">
      <t>フタン</t>
    </rPh>
    <rPh sb="92" eb="94">
      <t>バアイ</t>
    </rPh>
    <rPh sb="95" eb="97">
      <t>テイシュツ</t>
    </rPh>
    <rPh sb="97" eb="99">
      <t>フヨウ</t>
    </rPh>
    <phoneticPr fontId="11"/>
  </si>
  <si>
    <r>
      <rPr>
        <b/>
        <sz val="18"/>
        <color theme="1"/>
        <rFont val="ＭＳ Ｐゴシック"/>
        <family val="3"/>
        <charset val="128"/>
      </rPr>
      <t>該当機関のみ</t>
    </r>
    <r>
      <rPr>
        <sz val="18"/>
        <color theme="1"/>
        <rFont val="ＭＳ Ｐゴシック"/>
        <family val="3"/>
        <charset val="128"/>
      </rPr>
      <t xml:space="preserve">
→</t>
    </r>
    <r>
      <rPr>
        <u/>
        <sz val="18"/>
        <color theme="1"/>
        <rFont val="ＭＳ Ｐゴシック"/>
        <family val="3"/>
        <charset val="128"/>
      </rPr>
      <t>訓練カリキュラムとして「企業実習」を設定する場合のみ必要となる様式です。</t>
    </r>
    <rPh sb="0" eb="2">
      <t>ガイトウ</t>
    </rPh>
    <rPh sb="2" eb="4">
      <t>キカン</t>
    </rPh>
    <phoneticPr fontId="11"/>
  </si>
  <si>
    <r>
      <t>オリエンテーション時に告知する事項の内容</t>
    </r>
    <r>
      <rPr>
        <b/>
        <sz val="18"/>
        <color theme="1"/>
        <rFont val="ＭＳ Ｐゴシック"/>
        <family val="3"/>
        <charset val="128"/>
      </rPr>
      <t>《省》</t>
    </r>
    <rPh sb="9" eb="10">
      <t>ジ</t>
    </rPh>
    <rPh sb="11" eb="13">
      <t>コクチ</t>
    </rPh>
    <rPh sb="15" eb="17">
      <t>ジコウ</t>
    </rPh>
    <rPh sb="18" eb="20">
      <t>ナイヨウ</t>
    </rPh>
    <phoneticPr fontId="12"/>
  </si>
  <si>
    <r>
      <rPr>
        <b/>
        <sz val="18"/>
        <color theme="1"/>
        <rFont val="ＭＳ Ｐゴシック"/>
        <family val="3"/>
        <charset val="128"/>
      </rPr>
      <t>該当機関のみ</t>
    </r>
    <r>
      <rPr>
        <sz val="18"/>
        <color theme="1"/>
        <rFont val="ＭＳ Ｐゴシック"/>
        <family val="3"/>
        <charset val="128"/>
      </rPr>
      <t xml:space="preserve">
→</t>
    </r>
    <r>
      <rPr>
        <u/>
        <sz val="18"/>
        <color theme="1"/>
        <rFont val="ＭＳ Ｐゴシック"/>
        <family val="3"/>
        <charset val="128"/>
      </rPr>
      <t>選定における加点要素として使用するため、申請日から遡って、過去1年間に求職者支援訓練を実施したことがある場合のみ必要となる様式です。</t>
    </r>
    <rPh sb="0" eb="2">
      <t>ガイトウ</t>
    </rPh>
    <rPh sb="2" eb="4">
      <t>キカン</t>
    </rPh>
    <phoneticPr fontId="11"/>
  </si>
  <si>
    <r>
      <rPr>
        <b/>
        <sz val="18"/>
        <color theme="1"/>
        <rFont val="ＭＳ Ｐゴシック"/>
        <family val="3"/>
        <charset val="128"/>
      </rPr>
      <t>該当機関のみ</t>
    </r>
    <r>
      <rPr>
        <sz val="18"/>
        <color theme="1"/>
        <rFont val="ＭＳ Ｐゴシック"/>
        <family val="3"/>
        <charset val="128"/>
      </rPr>
      <t xml:space="preserve">
→</t>
    </r>
    <r>
      <rPr>
        <u/>
        <sz val="18"/>
        <color theme="1"/>
        <rFont val="ＭＳ Ｐゴシック"/>
        <family val="3"/>
        <charset val="128"/>
      </rPr>
      <t>同一年度に開講する訓練科で、すでに1度提出した内容であれば《省》と記載した書類の提出を省略することができます。《省》と記載した書類の提出を省略する場合のみ必要となる様式です。</t>
    </r>
    <rPh sb="0" eb="2">
      <t>ガイトウ</t>
    </rPh>
    <rPh sb="2" eb="4">
      <t>キカン</t>
    </rPh>
    <phoneticPr fontId="11"/>
  </si>
  <si>
    <r>
      <t>実技に使用する主要な設備</t>
    </r>
    <r>
      <rPr>
        <sz val="11"/>
        <color theme="1"/>
        <rFont val="ＭＳ Ｐゴシック"/>
        <family val="3"/>
        <charset val="128"/>
      </rPr>
      <t>・備品・機器　★　
（パソコン関係以外）</t>
    </r>
    <rPh sb="0" eb="2">
      <t>ジツギ</t>
    </rPh>
    <rPh sb="3" eb="5">
      <t>シヨウ</t>
    </rPh>
    <rPh sb="7" eb="9">
      <t>シュヨウ</t>
    </rPh>
    <rPh sb="10" eb="12">
      <t>セツビ</t>
    </rPh>
    <rPh sb="16" eb="18">
      <t>キキ</t>
    </rPh>
    <phoneticPr fontId="12"/>
  </si>
  <si>
    <t>ソフトウェア
（パソコンを使用する訓練カリキュラムを含む訓練の場合かつ訓練実施機関が準備するパソコンの場合）</t>
    <rPh sb="35" eb="37">
      <t>クンレン</t>
    </rPh>
    <rPh sb="51" eb="53">
      <t>バアイ</t>
    </rPh>
    <phoneticPr fontId="12"/>
  </si>
  <si>
    <r>
      <t xml:space="preserve">８０時間算定対象訓練
時間の総合計（h）
</t>
    </r>
    <r>
      <rPr>
        <sz val="11"/>
        <color theme="1"/>
        <rFont val="ＭＳ Ｐゴシック"/>
        <family val="3"/>
        <charset val="128"/>
      </rPr>
      <t>＝（①）+（②-1）</t>
    </r>
    <rPh sb="8" eb="10">
      <t>クンレン</t>
    </rPh>
    <rPh sb="11" eb="13">
      <t>ジカン</t>
    </rPh>
    <rPh sb="14" eb="15">
      <t>ソウ</t>
    </rPh>
    <rPh sb="15" eb="17">
      <t>ゴウケイ</t>
    </rPh>
    <phoneticPr fontId="12"/>
  </si>
  <si>
    <t>　１　担当する科目の訓練内容に関する資格</t>
    <rPh sb="3" eb="5">
      <t>タントウ</t>
    </rPh>
    <rPh sb="7" eb="9">
      <t>カモク</t>
    </rPh>
    <rPh sb="10" eb="12">
      <t>クンレン</t>
    </rPh>
    <rPh sb="12" eb="14">
      <t>ナイヨウ</t>
    </rPh>
    <rPh sb="15" eb="16">
      <t>カン</t>
    </rPh>
    <rPh sb="18" eb="20">
      <t>シカク</t>
    </rPh>
    <phoneticPr fontId="12"/>
  </si>
  <si>
    <r>
      <t>上記</t>
    </r>
    <r>
      <rPr>
        <u/>
        <sz val="12"/>
        <color theme="1"/>
        <rFont val="ＭＳ ゴシック"/>
        <family val="3"/>
        <charset val="128"/>
      </rPr>
      <t>就職支援責任者</t>
    </r>
    <r>
      <rPr>
        <sz val="12"/>
        <color theme="1"/>
        <rFont val="ＭＳ ゴシック"/>
        <family val="3"/>
        <charset val="128"/>
      </rPr>
      <t>は、申請者と直接の雇用関係（代表者及び役員も可）にあること。※原則として就職支援責任者の変更はできません。</t>
    </r>
    <phoneticPr fontId="12"/>
  </si>
  <si>
    <r>
      <rPr>
        <sz val="10.5"/>
        <color theme="1"/>
        <rFont val="ＭＳ ゴシック"/>
        <family val="3"/>
        <charset val="128"/>
      </rPr>
      <t>雇用保険被保険者資格取得等確認通知書(事業主通知用)(写)</t>
    </r>
    <r>
      <rPr>
        <sz val="11"/>
        <color theme="1"/>
        <rFont val="ＭＳ ゴシック"/>
        <family val="3"/>
        <charset val="128"/>
      </rPr>
      <t xml:space="preserve">
（雇用保険の被保険者ではない場合は、｢労働条件通知書｣等の直接雇用していることが分かる書類）</t>
    </r>
    <phoneticPr fontId="12"/>
  </si>
  <si>
    <t>ｅラーニングの教材やユニットが下記（①～⑥）の要件を満たしているかを確認し、要件を満たす場合には☑を記入してください。
なお、ｅラーニング教材等確認表については認定申請書類と併せて提出をお願いいたします。
※⑤については、教科書の問題を解く等の作業時間が訓練時間に組み込まれていない場合はチェック不要です。
※重要な事項のみをチェック項目として記載しているため、詳細については申請の留意事項（eラーニングコース）をご確認ください。</t>
    <rPh sb="7" eb="9">
      <t>キョウザイ</t>
    </rPh>
    <rPh sb="15" eb="17">
      <t>カキ</t>
    </rPh>
    <rPh sb="23" eb="25">
      <t>ヨウケン</t>
    </rPh>
    <rPh sb="26" eb="27">
      <t>ミ</t>
    </rPh>
    <rPh sb="34" eb="36">
      <t>カクニン</t>
    </rPh>
    <rPh sb="38" eb="40">
      <t>ヨウケン</t>
    </rPh>
    <rPh sb="41" eb="42">
      <t>ミ</t>
    </rPh>
    <rPh sb="44" eb="46">
      <t>バアイ</t>
    </rPh>
    <rPh sb="50" eb="52">
      <t>キニュウ</t>
    </rPh>
    <rPh sb="69" eb="71">
      <t>キョウザイ</t>
    </rPh>
    <rPh sb="71" eb="72">
      <t>トウ</t>
    </rPh>
    <rPh sb="72" eb="74">
      <t>カクニン</t>
    </rPh>
    <rPh sb="74" eb="75">
      <t>ヒョウ</t>
    </rPh>
    <rPh sb="80" eb="82">
      <t>ニンテイ</t>
    </rPh>
    <rPh sb="82" eb="84">
      <t>シンセイ</t>
    </rPh>
    <rPh sb="84" eb="86">
      <t>ショルイ</t>
    </rPh>
    <rPh sb="87" eb="88">
      <t>アワ</t>
    </rPh>
    <rPh sb="90" eb="92">
      <t>テイシュツ</t>
    </rPh>
    <rPh sb="94" eb="95">
      <t>ネガ</t>
    </rPh>
    <rPh sb="111" eb="114">
      <t>キョウカショ</t>
    </rPh>
    <rPh sb="115" eb="117">
      <t>モンダイ</t>
    </rPh>
    <rPh sb="118" eb="119">
      <t>ト</t>
    </rPh>
    <rPh sb="120" eb="121">
      <t>ナド</t>
    </rPh>
    <rPh sb="122" eb="124">
      <t>サギョウ</t>
    </rPh>
    <rPh sb="124" eb="126">
      <t>ジカン</t>
    </rPh>
    <rPh sb="127" eb="129">
      <t>クンレン</t>
    </rPh>
    <rPh sb="129" eb="131">
      <t>ジカン</t>
    </rPh>
    <rPh sb="132" eb="133">
      <t>ク</t>
    </rPh>
    <rPh sb="134" eb="135">
      <t>コ</t>
    </rPh>
    <rPh sb="141" eb="143">
      <t>バアイ</t>
    </rPh>
    <rPh sb="148" eb="150">
      <t>フヨウ</t>
    </rPh>
    <rPh sb="155" eb="157">
      <t>ジュウヨウ</t>
    </rPh>
    <rPh sb="158" eb="160">
      <t>ジコウ</t>
    </rPh>
    <rPh sb="167" eb="169">
      <t>コウモク</t>
    </rPh>
    <rPh sb="172" eb="174">
      <t>キサイ</t>
    </rPh>
    <rPh sb="181" eb="183">
      <t>ショウサイ</t>
    </rPh>
    <rPh sb="188" eb="190">
      <t>シンセイ</t>
    </rPh>
    <rPh sb="191" eb="193">
      <t>リュウイ</t>
    </rPh>
    <rPh sb="193" eb="195">
      <t>ジコウ</t>
    </rPh>
    <rPh sb="208" eb="210">
      <t>カクニン</t>
    </rPh>
    <phoneticPr fontId="116"/>
  </si>
  <si>
    <t>③ユニットは、教科書をただ読み上げるだけの教材で構成されたものではないこと。また、教科書等の問題を解くのみの内容ではなく、問題の説明及び解説を含むものとなっていること。</t>
    <phoneticPr fontId="116"/>
  </si>
  <si>
    <t>④学科及び実技科目、職業人講話、成績考査をeラーニングにより実施する場合は、訓練時間分の映像教材があること。</t>
    <rPh sb="1" eb="3">
      <t>ガッカ</t>
    </rPh>
    <rPh sb="3" eb="4">
      <t>オヨ</t>
    </rPh>
    <rPh sb="5" eb="9">
      <t>ジツギカモク</t>
    </rPh>
    <rPh sb="10" eb="13">
      <t>ショクギョウニン</t>
    </rPh>
    <rPh sb="13" eb="15">
      <t>コウワ</t>
    </rPh>
    <rPh sb="16" eb="20">
      <t>セイセキコウサ</t>
    </rPh>
    <rPh sb="30" eb="32">
      <t>ジッシ</t>
    </rPh>
    <rPh sb="34" eb="36">
      <t>バアイ</t>
    </rPh>
    <rPh sb="38" eb="40">
      <t>クンレン</t>
    </rPh>
    <rPh sb="40" eb="42">
      <t>ジカン</t>
    </rPh>
    <rPh sb="42" eb="43">
      <t>ブン</t>
    </rPh>
    <rPh sb="44" eb="48">
      <t>エイゾウキョウザイ</t>
    </rPh>
    <phoneticPr fontId="116"/>
  </si>
  <si>
    <t>⑤成績考査の課題制作や教科書の問題を解く等の時間（作業時間）については、当該作業時間分の映像教材があること。
（※作業時間を訓練時間に組み込まない場合にはチェック不要）</t>
    <rPh sb="1" eb="5">
      <t>セイセキコウサ</t>
    </rPh>
    <rPh sb="6" eb="10">
      <t>カダイセイサク</t>
    </rPh>
    <rPh sb="36" eb="38">
      <t>トウガイ</t>
    </rPh>
    <rPh sb="38" eb="40">
      <t>サギョウ</t>
    </rPh>
    <rPh sb="40" eb="42">
      <t>ジカン</t>
    </rPh>
    <phoneticPr fontId="116"/>
  </si>
  <si>
    <t>②点検項目に　★印のついている項目は、通所が発生する場合のみ記載して下さい。</t>
    <rPh sb="1" eb="3">
      <t>テンケン</t>
    </rPh>
    <rPh sb="3" eb="5">
      <t>コウモク</t>
    </rPh>
    <rPh sb="8" eb="9">
      <t>ジルシ</t>
    </rPh>
    <rPh sb="15" eb="17">
      <t>コウモク</t>
    </rPh>
    <rPh sb="19" eb="21">
      <t>ツウショ</t>
    </rPh>
    <rPh sb="22" eb="24">
      <t>ハッセイ</t>
    </rPh>
    <rPh sb="26" eb="28">
      <t>バアイ</t>
    </rPh>
    <rPh sb="30" eb="32">
      <t>キサイ</t>
    </rPh>
    <rPh sb="34" eb="35">
      <t>クダ</t>
    </rPh>
    <phoneticPr fontId="12"/>
  </si>
  <si>
    <t>　　 ④　実技にあっては、受講者15人を超えるときは講師を２人以上配置する必要がありますが、２人目以降の講師の代わりに助手を配置することが出来ます。</t>
    <rPh sb="5" eb="7">
      <t>ジツギ</t>
    </rPh>
    <rPh sb="55" eb="56">
      <t>カ</t>
    </rPh>
    <rPh sb="59" eb="61">
      <t>ジョシュ</t>
    </rPh>
    <rPh sb="62" eb="64">
      <t>ハイチ</t>
    </rPh>
    <rPh sb="69" eb="71">
      <t>デキ</t>
    </rPh>
    <phoneticPr fontId="12"/>
  </si>
  <si>
    <t>　　　　講師の代わりに配置する助手については、「助手」の欄に✔印を記入してください。</t>
    <rPh sb="4" eb="6">
      <t>コウシ</t>
    </rPh>
    <rPh sb="7" eb="8">
      <t>カ</t>
    </rPh>
    <rPh sb="11" eb="13">
      <t>ハイチ</t>
    </rPh>
    <rPh sb="15" eb="17">
      <t>ジョシュ</t>
    </rPh>
    <rPh sb="24" eb="26">
      <t>ジョシュ</t>
    </rPh>
    <rPh sb="28" eb="29">
      <t>ラン</t>
    </rPh>
    <rPh sb="31" eb="32">
      <t>シルシ</t>
    </rPh>
    <rPh sb="33" eb="35">
      <t>キニュウ</t>
    </rPh>
    <phoneticPr fontId="12"/>
  </si>
  <si>
    <t>　 　⑤　講師（助手を除く。）ごとの添付書類（職務経歴書、資格・免許証等の写し）も併せて提出してください。</t>
    <rPh sb="5" eb="7">
      <t>コウシ</t>
    </rPh>
    <rPh sb="8" eb="10">
      <t>ジョシュ</t>
    </rPh>
    <rPh sb="11" eb="12">
      <t>ノゾ</t>
    </rPh>
    <rPh sb="18" eb="20">
      <t>テンプ</t>
    </rPh>
    <rPh sb="20" eb="22">
      <t>ショルイ</t>
    </rPh>
    <rPh sb="23" eb="25">
      <t>ショクム</t>
    </rPh>
    <rPh sb="25" eb="28">
      <t>ケイレキショ</t>
    </rPh>
    <rPh sb="29" eb="31">
      <t>シカク</t>
    </rPh>
    <rPh sb="32" eb="35">
      <t>メンキョショウ</t>
    </rPh>
    <rPh sb="35" eb="36">
      <t>トウ</t>
    </rPh>
    <rPh sb="37" eb="38">
      <t>ウツ</t>
    </rPh>
    <rPh sb="41" eb="42">
      <t>アワ</t>
    </rPh>
    <rPh sb="44" eb="46">
      <t>テイシュツ</t>
    </rPh>
    <phoneticPr fontId="12"/>
  </si>
  <si>
    <t>※上記については、教科書以外で受講者の費用負担が発生する全ての内容（職場見学・職場体験・企業実習における交通費等を含む）を記入してください。</t>
    <rPh sb="1" eb="3">
      <t>ジョウキ</t>
    </rPh>
    <rPh sb="9" eb="12">
      <t>キョウカショ</t>
    </rPh>
    <rPh sb="12" eb="14">
      <t>イガイ</t>
    </rPh>
    <rPh sb="15" eb="17">
      <t>ジュコウ</t>
    </rPh>
    <rPh sb="17" eb="18">
      <t>シャ</t>
    </rPh>
    <rPh sb="19" eb="21">
      <t>ヒヨウ</t>
    </rPh>
    <rPh sb="21" eb="23">
      <t>フタン</t>
    </rPh>
    <rPh sb="24" eb="26">
      <t>ハッセイ</t>
    </rPh>
    <rPh sb="28" eb="29">
      <t>スベ</t>
    </rPh>
    <rPh sb="31" eb="33">
      <t>ナイヨウ</t>
    </rPh>
    <rPh sb="34" eb="36">
      <t>ショクバ</t>
    </rPh>
    <rPh sb="36" eb="38">
      <t>ケンガク</t>
    </rPh>
    <rPh sb="39" eb="41">
      <t>ショクバ</t>
    </rPh>
    <rPh sb="41" eb="43">
      <t>タイケン</t>
    </rPh>
    <rPh sb="44" eb="46">
      <t>キギョウ</t>
    </rPh>
    <rPh sb="46" eb="48">
      <t>ジッシュウ</t>
    </rPh>
    <rPh sb="52" eb="56">
      <t>コウツウヒナド</t>
    </rPh>
    <rPh sb="57" eb="58">
      <t>フク</t>
    </rPh>
    <rPh sb="61" eb="63">
      <t>キニュウ</t>
    </rPh>
    <phoneticPr fontId="12"/>
  </si>
  <si>
    <r>
      <t>教育事業実績（</t>
    </r>
    <r>
      <rPr>
        <sz val="12"/>
        <color theme="1"/>
        <rFont val="ＭＳ Ｐゴシック"/>
        <family val="3"/>
        <charset val="128"/>
      </rPr>
      <t>事業実績）</t>
    </r>
    <rPh sb="7" eb="9">
      <t>ジギョウ</t>
    </rPh>
    <rPh sb="9" eb="11">
      <t>ジッセキ</t>
    </rPh>
    <phoneticPr fontId="12"/>
  </si>
  <si>
    <t>訓練実施施設の確保　★</t>
    <rPh sb="0" eb="2">
      <t>クンレン</t>
    </rPh>
    <rPh sb="2" eb="4">
      <t>ジッシ</t>
    </rPh>
    <rPh sb="4" eb="6">
      <t>シセツ</t>
    </rPh>
    <rPh sb="7" eb="9">
      <t>カクホ</t>
    </rPh>
    <phoneticPr fontId="12"/>
  </si>
  <si>
    <t>教室面積等　★</t>
    <rPh sb="0" eb="2">
      <t>キョウシツ</t>
    </rPh>
    <rPh sb="2" eb="4">
      <t>メンセキ</t>
    </rPh>
    <rPh sb="4" eb="5">
      <t>トウ</t>
    </rPh>
    <phoneticPr fontId="12"/>
  </si>
  <si>
    <r>
      <t>机、いす、</t>
    </r>
    <r>
      <rPr>
        <sz val="12"/>
        <color theme="1"/>
        <rFont val="ＭＳ Ｐゴシック"/>
        <family val="3"/>
        <charset val="128"/>
      </rPr>
      <t>ホワイトボード等　★</t>
    </r>
    <rPh sb="0" eb="1">
      <t>ツクエ</t>
    </rPh>
    <rPh sb="12" eb="13">
      <t>トウ</t>
    </rPh>
    <phoneticPr fontId="12"/>
  </si>
  <si>
    <t>パソコン台数　★</t>
    <phoneticPr fontId="12"/>
  </si>
  <si>
    <t>インターネットの接続★</t>
    <phoneticPr fontId="12"/>
  </si>
  <si>
    <t>プリンタ台数　★</t>
    <rPh sb="4" eb="6">
      <t>ダイスウ</t>
    </rPh>
    <phoneticPr fontId="12"/>
  </si>
  <si>
    <t>受講者が講師のパソコン画面を常時確認できるための方策　★</t>
    <rPh sb="0" eb="3">
      <t>ジュコウシャ</t>
    </rPh>
    <rPh sb="24" eb="26">
      <t>ホウサク</t>
    </rPh>
    <phoneticPr fontId="12"/>
  </si>
  <si>
    <t>パソコン等の配線　★</t>
    <rPh sb="4" eb="5">
      <t>トウ</t>
    </rPh>
    <rPh sb="6" eb="8">
      <t>ハイセン</t>
    </rPh>
    <phoneticPr fontId="12"/>
  </si>
  <si>
    <t>その他の設備・機器　★</t>
    <rPh sb="2" eb="3">
      <t>タ</t>
    </rPh>
    <rPh sb="4" eb="6">
      <t>セツビ</t>
    </rPh>
    <rPh sb="7" eb="9">
      <t>キキ</t>
    </rPh>
    <phoneticPr fontId="12"/>
  </si>
  <si>
    <t>　その他当該訓練に必要な設備　★</t>
    <rPh sb="3" eb="4">
      <t>タ</t>
    </rPh>
    <rPh sb="4" eb="6">
      <t>トウガイ</t>
    </rPh>
    <rPh sb="6" eb="8">
      <t>クンレン</t>
    </rPh>
    <rPh sb="9" eb="11">
      <t>ヒツヨウ</t>
    </rPh>
    <rPh sb="12" eb="14">
      <t>セツビ</t>
    </rPh>
    <phoneticPr fontId="12"/>
  </si>
  <si>
    <t>安全衛生法上の措置　★</t>
    <rPh sb="0" eb="2">
      <t>アンゼン</t>
    </rPh>
    <rPh sb="2" eb="5">
      <t>エイセイホウ</t>
    </rPh>
    <rPh sb="5" eb="6">
      <t>ジョウ</t>
    </rPh>
    <rPh sb="7" eb="9">
      <t>ソチ</t>
    </rPh>
    <phoneticPr fontId="12"/>
  </si>
  <si>
    <t>・必要な措置を講じている</t>
    <phoneticPr fontId="12"/>
  </si>
  <si>
    <t>・必要な措置を講じていない</t>
    <rPh sb="1" eb="3">
      <t>ヒツヨウ</t>
    </rPh>
    <rPh sb="4" eb="6">
      <t>ソチ</t>
    </rPh>
    <rPh sb="7" eb="8">
      <t>コウ</t>
    </rPh>
    <phoneticPr fontId="12"/>
  </si>
  <si>
    <t>照明（室内の場合）　★</t>
    <rPh sb="0" eb="2">
      <t>ショウメイ</t>
    </rPh>
    <rPh sb="3" eb="5">
      <t>シツナイ</t>
    </rPh>
    <rPh sb="6" eb="8">
      <t>バアイ</t>
    </rPh>
    <phoneticPr fontId="12"/>
  </si>
  <si>
    <t>空調（冷暖房）・換気(窓)　★</t>
    <rPh sb="0" eb="2">
      <t>クウチョウ</t>
    </rPh>
    <rPh sb="3" eb="6">
      <t>レイダンボウ</t>
    </rPh>
    <rPh sb="8" eb="10">
      <t>カンキ</t>
    </rPh>
    <rPh sb="11" eb="12">
      <t>マド</t>
    </rPh>
    <phoneticPr fontId="12"/>
  </si>
  <si>
    <t>トイレ(男女別）　★</t>
    <rPh sb="4" eb="6">
      <t>ダンジョ</t>
    </rPh>
    <rPh sb="6" eb="7">
      <t>ベツ</t>
    </rPh>
    <phoneticPr fontId="12"/>
  </si>
  <si>
    <t>洗面所　★</t>
    <rPh sb="0" eb="2">
      <t>センメン</t>
    </rPh>
    <rPh sb="2" eb="3">
      <t>ジョ</t>
    </rPh>
    <phoneticPr fontId="12"/>
  </si>
  <si>
    <t>事務室　★</t>
    <rPh sb="0" eb="3">
      <t>ジムシツ</t>
    </rPh>
    <phoneticPr fontId="12"/>
  </si>
  <si>
    <t xml:space="preserve"> 喫煙場所　★</t>
    <rPh sb="1" eb="3">
      <t>キツエン</t>
    </rPh>
    <rPh sb="3" eb="5">
      <t>バショ</t>
    </rPh>
    <phoneticPr fontId="12"/>
  </si>
  <si>
    <t>キャリアコンサルティングを行う場所　★</t>
    <rPh sb="13" eb="14">
      <t>オコナ</t>
    </rPh>
    <rPh sb="15" eb="17">
      <t>バショ</t>
    </rPh>
    <phoneticPr fontId="12"/>
  </si>
  <si>
    <t>講師の数　★</t>
    <rPh sb="0" eb="2">
      <t>コウシ</t>
    </rPh>
    <rPh sb="3" eb="4">
      <t>カズ</t>
    </rPh>
    <phoneticPr fontId="12"/>
  </si>
  <si>
    <t>・インターネット環境について、通信速度が訓練実施にあたり十分なものである（目安として上り・下りともに10Mbps以上）</t>
    <rPh sb="20" eb="22">
      <t>クンレン</t>
    </rPh>
    <rPh sb="22" eb="24">
      <t>ジッシ</t>
    </rPh>
    <rPh sb="28" eb="30">
      <t>ジュウブン</t>
    </rPh>
    <rPh sb="37" eb="39">
      <t>メヤス</t>
    </rPh>
    <rPh sb="42" eb="43">
      <t>アガ</t>
    </rPh>
    <phoneticPr fontId="12"/>
  </si>
  <si>
    <t>・使用しない</t>
    <rPh sb="1" eb="3">
      <t>シヨウ</t>
    </rPh>
    <phoneticPr fontId="12"/>
  </si>
  <si>
    <t>&lt;確認用&gt;
ユニット
規定時間（分）</t>
    <rPh sb="1" eb="3">
      <t>カクニン</t>
    </rPh>
    <rPh sb="3" eb="4">
      <t>ヨウ</t>
    </rPh>
    <rPh sb="11" eb="15">
      <t>キテイジカン</t>
    </rPh>
    <rPh sb="16" eb="17">
      <t>フン</t>
    </rPh>
    <phoneticPr fontId="12"/>
  </si>
  <si>
    <t>…</t>
    <phoneticPr fontId="12"/>
  </si>
  <si>
    <t>必須</t>
    <rPh sb="0" eb="2">
      <t>ヒッス</t>
    </rPh>
    <phoneticPr fontId="12"/>
  </si>
  <si>
    <t>名　称</t>
    <rPh sb="0" eb="1">
      <t>メイ</t>
    </rPh>
    <rPh sb="2" eb="3">
      <t>ショウ</t>
    </rPh>
    <phoneticPr fontId="80"/>
  </si>
  <si>
    <t>（イ）自社開発の場合
・使用するＬＭＳの内容が確認できるもの（パンフレットや仕様書等）
・ＬＭＳ実機確認表
（ロ）外部調達を行う場合
・契約書（写）
・使用するＬＭＳの内容が確認できるもの（パンフレットや仕様書等）
・ＬＭＳ実機確認表</t>
    <rPh sb="112" eb="114">
      <t>ジッキ</t>
    </rPh>
    <phoneticPr fontId="12"/>
  </si>
  <si>
    <t>（実施予定日12月12日～23日）
キャリアコンサルティング③</t>
    <rPh sb="1" eb="3">
      <t>ジッシ</t>
    </rPh>
    <rPh sb="3" eb="5">
      <t>ヨテイ</t>
    </rPh>
    <rPh sb="5" eb="6">
      <t>ビ</t>
    </rPh>
    <rPh sb="8" eb="9">
      <t>ガツ</t>
    </rPh>
    <rPh sb="11" eb="12">
      <t>ヒ</t>
    </rPh>
    <rPh sb="15" eb="16">
      <t>ヒ</t>
    </rPh>
    <phoneticPr fontId="12"/>
  </si>
  <si>
    <t>過去１年間に実施した求職者支援訓練の就職状況
・過去１年間において全国の支部から通知された直近３科分の「就職率確定通知書（様式A-10）」（写）
※「就職率確定通知書（様式A-10）」が通知された訓練科の訓練形態（通所・通信（同時双方向型）・ｅラーニング）は問わないこと。</t>
    <rPh sb="0" eb="2">
      <t>カコ</t>
    </rPh>
    <rPh sb="3" eb="5">
      <t>ネンカン</t>
    </rPh>
    <rPh sb="6" eb="8">
      <t>ジッシ</t>
    </rPh>
    <rPh sb="10" eb="12">
      <t>キュウショク</t>
    </rPh>
    <rPh sb="12" eb="13">
      <t>シャ</t>
    </rPh>
    <rPh sb="13" eb="15">
      <t>シエン</t>
    </rPh>
    <rPh sb="15" eb="17">
      <t>クンレン</t>
    </rPh>
    <rPh sb="18" eb="20">
      <t>シュウショク</t>
    </rPh>
    <rPh sb="20" eb="22">
      <t>ジョウキョウ</t>
    </rPh>
    <rPh sb="45" eb="47">
      <t>チョッキン</t>
    </rPh>
    <phoneticPr fontId="12"/>
  </si>
  <si>
    <t>第１６の２号</t>
    <rPh sb="5" eb="6">
      <t>ゴウ</t>
    </rPh>
    <phoneticPr fontId="12"/>
  </si>
  <si>
    <t>（上記のほか、下記のいずれかに該当する場合はチェックしてください）
 1　貴機関が本分野の認定職業訓練を他の都道府県内で実施したことがあるが、本申請により認定職業訓練（本申請により、総訓練時間に対する通所割合が20％以下のｅラーニングコースを申請しようとする場合を除く）を行おうとする都道府県内において初めて実施する場合
2　貴機関が本申請により認定職業訓練を行おうとする都道府県内（本申請により、総訓練時間に対する通所割合が20％以下のｅラーニングコースを申請しようとする場合にあっては、全国）において、すでに本分野について求職者支援訓練等を実施しているが、雇用保険適用就職率の適用日が申請受付開始日の1年前の日が属する月の初日から申請受付開始日までの期間に該当しない場合</t>
    <phoneticPr fontId="12"/>
  </si>
  <si>
    <t>　（４）やむを得ず訓練を途中で中止した場合であっても、受講者保護等の観点から、訓練中止後に必
　　　　要な対応（職業訓練受講給付金支給申請書（様式B-6）の受講証明等）が可能な体制を確保し
　　　　ていること。</t>
    <phoneticPr fontId="12"/>
  </si>
  <si>
    <t>・受講者15人あたり1人以上（助手を含む）
※実技については、実技の危険の程度・指導の難易度・受講者の特性に応じて、きめ細かい指導ができる講師の数である
※デジタル系（ＩＴ分野、又はデザイン分野のうちＷＥＢデザイン）の訓練コースは、受講者２０人までは１人、２０人を超えるときは２人以上配置することでも差し支えないこと。</t>
    <rPh sb="82" eb="83">
      <t>ケイ</t>
    </rPh>
    <phoneticPr fontId="12"/>
  </si>
  <si>
    <t>・使用する
※訓練内容に関連しない動画（広告含む）を流さない。
※外部動画サイト（不特定多数の者が自由に見ることができる無料の動画サイト等）を使用していない。
※視聴覚教材（映像教材）の配信中であっても、受講者からの質疑等に対応するため、講師と受講者間で質疑応答が行える環境を整えている。　★</t>
    <rPh sb="1" eb="3">
      <t>シヨウ</t>
    </rPh>
    <phoneticPr fontId="12"/>
  </si>
  <si>
    <r>
      <t>ユニット
規定時間（時間）
（6号の</t>
    </r>
    <r>
      <rPr>
        <u/>
        <sz val="11"/>
        <color theme="1"/>
        <rFont val="ＭＳ Ｐゴシック"/>
        <family val="3"/>
        <charset val="128"/>
        <scheme val="minor"/>
      </rPr>
      <t>ユニット規定時間を転記</t>
    </r>
    <r>
      <rPr>
        <sz val="11"/>
        <color theme="1"/>
        <rFont val="ＭＳ Ｐゴシック"/>
        <family val="3"/>
        <charset val="128"/>
        <scheme val="minor"/>
      </rPr>
      <t>）</t>
    </r>
    <rPh sb="5" eb="7">
      <t>キテイ</t>
    </rPh>
    <rPh sb="7" eb="9">
      <t>ジカン</t>
    </rPh>
    <rPh sb="10" eb="12">
      <t>ジカン</t>
    </rPh>
    <rPh sb="16" eb="17">
      <t>ゴウ</t>
    </rPh>
    <rPh sb="22" eb="26">
      <t>キテイジカン</t>
    </rPh>
    <rPh sb="27" eb="29">
      <t>テンキ</t>
    </rPh>
    <phoneticPr fontId="11"/>
  </si>
  <si>
    <r>
      <t>ユニット
規定時間（</t>
    </r>
    <r>
      <rPr>
        <u/>
        <sz val="11"/>
        <color theme="1"/>
        <rFont val="ＭＳ Ｐゴシック"/>
        <family val="3"/>
        <charset val="128"/>
        <scheme val="minor"/>
      </rPr>
      <t>時間</t>
    </r>
    <r>
      <rPr>
        <sz val="11"/>
        <color theme="1"/>
        <rFont val="ＭＳ Ｐゴシック"/>
        <family val="3"/>
        <charset val="128"/>
        <scheme val="minor"/>
      </rPr>
      <t>）
（6号の</t>
    </r>
    <r>
      <rPr>
        <u/>
        <sz val="11"/>
        <color theme="1"/>
        <rFont val="ＭＳ Ｐゴシック"/>
        <family val="3"/>
        <charset val="128"/>
        <scheme val="minor"/>
      </rPr>
      <t>ユニット規定時間を転記</t>
    </r>
    <r>
      <rPr>
        <sz val="11"/>
        <color theme="1"/>
        <rFont val="ＭＳ Ｐゴシック"/>
        <family val="3"/>
        <charset val="128"/>
        <scheme val="minor"/>
      </rPr>
      <t>）</t>
    </r>
    <rPh sb="5" eb="7">
      <t>キテイ</t>
    </rPh>
    <rPh sb="7" eb="9">
      <t>ジカン</t>
    </rPh>
    <rPh sb="10" eb="12">
      <t>ジカン</t>
    </rPh>
    <rPh sb="16" eb="17">
      <t>ゴウ</t>
    </rPh>
    <rPh sb="22" eb="26">
      <t>キテイジカン</t>
    </rPh>
    <rPh sb="27" eb="29">
      <t>テンキ</t>
    </rPh>
    <phoneticPr fontId="11"/>
  </si>
  <si>
    <t>　　※7　　⑧受講者は、⑨中退者と⑪修了者の合計と同じ値になります。ただし、拡大対象者が存在する場合については、⑪修了者欄からは除かれるため、この限りではありません。</t>
    <rPh sb="7" eb="10">
      <t>ジュコウシャ</t>
    </rPh>
    <rPh sb="13" eb="16">
      <t>チュウタイシャ</t>
    </rPh>
    <rPh sb="18" eb="21">
      <t>シュウリョウシャ</t>
    </rPh>
    <rPh sb="22" eb="24">
      <t>ゴウケイ</t>
    </rPh>
    <rPh sb="25" eb="26">
      <t>オナ</t>
    </rPh>
    <rPh sb="27" eb="28">
      <t>アタイ</t>
    </rPh>
    <rPh sb="38" eb="40">
      <t>カクダイ</t>
    </rPh>
    <rPh sb="40" eb="42">
      <t>タイショウ</t>
    </rPh>
    <rPh sb="42" eb="43">
      <t>モノ</t>
    </rPh>
    <rPh sb="44" eb="46">
      <t>ソンザイ</t>
    </rPh>
    <rPh sb="48" eb="50">
      <t>バアイ</t>
    </rPh>
    <rPh sb="57" eb="59">
      <t>シュウリョウ</t>
    </rPh>
    <rPh sb="59" eb="60">
      <t>モノ</t>
    </rPh>
    <rPh sb="60" eb="61">
      <t>ラン</t>
    </rPh>
    <rPh sb="64" eb="65">
      <t>ノゾ</t>
    </rPh>
    <rPh sb="73" eb="74">
      <t>カギ</t>
    </rPh>
    <phoneticPr fontId="12"/>
  </si>
  <si>
    <t>eラーニングコースを申請する場合、認定申請時に機構支部が訓練で使用するＬＭＳが認定基準を満たしていること確認するために、訓練で使用するＬＭＳと実際の教材をアップロードし、受講者アカウント等により確認できる状態で、訓練実施施設が所在する各都道府県支部で対面又はオンラインにより実機確認をする必要があります。
※同一年度に開講する訓練科で、すでに１度LMSの実機確認を実施しており、機構支部が実機確認を不要と判断する場合は、LMSの実機確認を省略することができます。その場合であっても、実際の教材をアップロードし、受講者アカウント等により確認できる状態のLMSにて申請する必要があります。</t>
    <rPh sb="10" eb="12">
      <t>シンセイ</t>
    </rPh>
    <rPh sb="14" eb="16">
      <t>バアイ</t>
    </rPh>
    <rPh sb="17" eb="22">
      <t>ニンテイシンセイジ</t>
    </rPh>
    <rPh sb="23" eb="25">
      <t>キコウ</t>
    </rPh>
    <rPh sb="25" eb="27">
      <t>シブ</t>
    </rPh>
    <rPh sb="52" eb="54">
      <t>カクニン</t>
    </rPh>
    <rPh sb="60" eb="62">
      <t>クンレン</t>
    </rPh>
    <rPh sb="63" eb="65">
      <t>シヨウ</t>
    </rPh>
    <rPh sb="71" eb="73">
      <t>ジッサイ</t>
    </rPh>
    <rPh sb="74" eb="76">
      <t>キョウザイ</t>
    </rPh>
    <rPh sb="93" eb="94">
      <t>トウ</t>
    </rPh>
    <rPh sb="102" eb="104">
      <t>ジョウタイ</t>
    </rPh>
    <rPh sb="106" eb="108">
      <t>クンレン</t>
    </rPh>
    <rPh sb="108" eb="110">
      <t>ジッシ</t>
    </rPh>
    <rPh sb="110" eb="112">
      <t>シセツ</t>
    </rPh>
    <rPh sb="113" eb="115">
      <t>ショザイ</t>
    </rPh>
    <rPh sb="117" eb="122">
      <t>カクトドウフケン</t>
    </rPh>
    <rPh sb="122" eb="124">
      <t>シブ</t>
    </rPh>
    <rPh sb="125" eb="127">
      <t>タイメン</t>
    </rPh>
    <rPh sb="127" eb="128">
      <t>マタ</t>
    </rPh>
    <rPh sb="137" eb="139">
      <t>ジッキ</t>
    </rPh>
    <rPh sb="139" eb="141">
      <t>カクニン</t>
    </rPh>
    <rPh sb="144" eb="146">
      <t>ヒツヨウ</t>
    </rPh>
    <phoneticPr fontId="12"/>
  </si>
  <si>
    <t>訓練実施機関
確認欄（※）</t>
    <rPh sb="0" eb="6">
      <t>クンレンジッシキカン</t>
    </rPh>
    <rPh sb="7" eb="9">
      <t>カクニン</t>
    </rPh>
    <rPh sb="9" eb="10">
      <t>ラン</t>
    </rPh>
    <phoneticPr fontId="12"/>
  </si>
  <si>
    <t>機構確認欄（※）</t>
    <rPh sb="0" eb="2">
      <t>キコウ</t>
    </rPh>
    <rPh sb="2" eb="4">
      <t>カクニン</t>
    </rPh>
    <rPh sb="4" eb="5">
      <t>ラン</t>
    </rPh>
    <phoneticPr fontId="12"/>
  </si>
  <si>
    <t>△</t>
  </si>
  <si>
    <t>△</t>
    <phoneticPr fontId="12"/>
  </si>
  <si>
    <t>○</t>
    <phoneticPr fontId="12"/>
  </si>
  <si>
    <t>基本情報技術者試験</t>
    <rPh sb="0" eb="2">
      <t>キホン</t>
    </rPh>
    <rPh sb="2" eb="4">
      <t>ジョウホウ</t>
    </rPh>
    <rPh sb="4" eb="7">
      <t>ギジュツシャ</t>
    </rPh>
    <rPh sb="6" eb="7">
      <t>シャ</t>
    </rPh>
    <rPh sb="7" eb="9">
      <t>シケン</t>
    </rPh>
    <phoneticPr fontId="12"/>
  </si>
  <si>
    <t>情報処理推進機構</t>
    <rPh sb="0" eb="2">
      <t>ジョウホウ</t>
    </rPh>
    <rPh sb="2" eb="4">
      <t>ショリ</t>
    </rPh>
    <rPh sb="4" eb="6">
      <t>スイシン</t>
    </rPh>
    <rPh sb="6" eb="8">
      <t>キコウ</t>
    </rPh>
    <phoneticPr fontId="12"/>
  </si>
  <si>
    <t>安全衛生</t>
    <rPh sb="0" eb="4">
      <t>アンゼンエイセイ</t>
    </rPh>
    <phoneticPr fontId="12"/>
  </si>
  <si>
    <t>安全衛生と～</t>
    <rPh sb="0" eb="4">
      <t>アンゼンエイセイ</t>
    </rPh>
    <phoneticPr fontId="12"/>
  </si>
  <si>
    <t>1時間</t>
    <rPh sb="1" eb="3">
      <t>ジカン</t>
    </rPh>
    <phoneticPr fontId="12"/>
  </si>
  <si>
    <t>Oracle Certified Java Programmer Silver SE 11</t>
    <phoneticPr fontId="12"/>
  </si>
  <si>
    <t>Oracle</t>
    <phoneticPr fontId="12"/>
  </si>
  <si>
    <t>ビジネスアプリケーション・Webページ基礎科</t>
    <rPh sb="19" eb="21">
      <t>キソ</t>
    </rPh>
    <rPh sb="21" eb="22">
      <t>カ</t>
    </rPh>
    <phoneticPr fontId="12"/>
  </si>
  <si>
    <t>Java, Python, HTML/CSS等について基本的な知識を身につけ、基本的なアプリ開発や•Web 開発事業等の作業ができる。</t>
    <rPh sb="22" eb="23">
      <t>ナド</t>
    </rPh>
    <rPh sb="27" eb="30">
      <t>キホンテキ</t>
    </rPh>
    <rPh sb="31" eb="33">
      <t>チシキ</t>
    </rPh>
    <rPh sb="34" eb="35">
      <t>ミ</t>
    </rPh>
    <rPh sb="39" eb="42">
      <t>キホンテキ</t>
    </rPh>
    <rPh sb="46" eb="48">
      <t>カイハツ</t>
    </rPh>
    <rPh sb="54" eb="56">
      <t>カイハツ</t>
    </rPh>
    <rPh sb="56" eb="58">
      <t>ジギョウ</t>
    </rPh>
    <rPh sb="58" eb="59">
      <t>トウ</t>
    </rPh>
    <rPh sb="60" eb="62">
      <t>サギョウ</t>
    </rPh>
    <phoneticPr fontId="12"/>
  </si>
  <si>
    <t>Java基礎知識</t>
    <rPh sb="4" eb="6">
      <t>キソ</t>
    </rPh>
    <rPh sb="6" eb="8">
      <t>チシキ</t>
    </rPh>
    <phoneticPr fontId="12"/>
  </si>
  <si>
    <t>Java応用知識</t>
    <rPh sb="4" eb="6">
      <t>オウヨウ</t>
    </rPh>
    <rPh sb="6" eb="8">
      <t>チシキ</t>
    </rPh>
    <phoneticPr fontId="12"/>
  </si>
  <si>
    <t>25時間</t>
    <rPh sb="2" eb="4">
      <t>ジカン</t>
    </rPh>
    <phoneticPr fontId="12"/>
  </si>
  <si>
    <t>訓練内容に関連した求人動向</t>
    <rPh sb="0" eb="2">
      <t>クンレン</t>
    </rPh>
    <rPh sb="2" eb="4">
      <t>ナイヨウ</t>
    </rPh>
    <rPh sb="5" eb="7">
      <t>カンレン</t>
    </rPh>
    <rPh sb="9" eb="11">
      <t>キュウジン</t>
    </rPh>
    <rPh sb="11" eb="13">
      <t>ドウコウ</t>
    </rPh>
    <phoneticPr fontId="12"/>
  </si>
  <si>
    <t>Java言語知識、～</t>
    <rPh sb="4" eb="6">
      <t>ゲンゴ</t>
    </rPh>
    <rPh sb="6" eb="8">
      <t>チシキ</t>
    </rPh>
    <phoneticPr fontId="12"/>
  </si>
  <si>
    <t>27時間</t>
    <rPh sb="2" eb="4">
      <t>ジカン</t>
    </rPh>
    <phoneticPr fontId="12"/>
  </si>
  <si>
    <t>①育児・介護中の者、②居住地域に訓練実施機関がない者、③在職中の者等、訓練の受講に当たり特に配慮を必要とする者
自宅にパソコン等の情報通信機器を備え、通信費の負担ができる者、キーボード操作ができる者</t>
    <rPh sb="85" eb="86">
      <t>モノ</t>
    </rPh>
    <rPh sb="92" eb="94">
      <t>ソウサ</t>
    </rPh>
    <rPh sb="98" eb="99">
      <t>モノ</t>
    </rPh>
    <phoneticPr fontId="12"/>
  </si>
  <si>
    <t>※6　「オンライン計」については、80時間算定対象訓練のうちオンラインで実施する訓練時間数を計上して下さい。</t>
    <phoneticPr fontId="12"/>
  </si>
  <si>
    <t>通信費　実費、パソコンをレンタルする場合は10,000円必要</t>
    <rPh sb="0" eb="3">
      <t>ツウシンヒ</t>
    </rPh>
    <rPh sb="4" eb="6">
      <t>ジッピ</t>
    </rPh>
    <phoneticPr fontId="12"/>
  </si>
  <si>
    <t>表計算応用④・職業人講話（１ｈ）</t>
    <rPh sb="0" eb="3">
      <t>ヒョウケイサン</t>
    </rPh>
    <rPh sb="3" eb="5">
      <t>オウヨウ</t>
    </rPh>
    <rPh sb="7" eb="12">
      <t>ショクギョウジンコウワ</t>
    </rPh>
    <phoneticPr fontId="12"/>
  </si>
  <si>
    <t>訓練カリキュラム
【添付書類】
・職場見学等実施計画書　※認定職業訓練実施基本奨励金の特例措置の適用を受けようとする場合に限る
・企業実習実施計画書　※実習奨励金の特例措置の適用を受けようとする場合に限る
・ＤＸ推進スキル標準対応チェックシート　
※ ＩＴ分野又はデザイン分野（ＷＥＢデザインの訓練コース）の認定申請を行う場合に限る
・デジタルリテラシーを含むカリキュラムチェックシート</t>
    <rPh sb="0" eb="2">
      <t>クンレン</t>
    </rPh>
    <rPh sb="76" eb="78">
      <t>ジッシュウ</t>
    </rPh>
    <phoneticPr fontId="12"/>
  </si>
  <si>
    <t>※6　「オンライン計」については、80時間算定対象訓練のうちオンラインで実施する訓練時間数を計上して下さい。</t>
    <rPh sb="9" eb="10">
      <t>ケイ</t>
    </rPh>
    <rPh sb="19" eb="21">
      <t>ジカン</t>
    </rPh>
    <rPh sb="21" eb="23">
      <t>サンテイ</t>
    </rPh>
    <rPh sb="23" eb="27">
      <t>タイショウクンレン</t>
    </rPh>
    <rPh sb="36" eb="38">
      <t>ジッシ</t>
    </rPh>
    <rPh sb="40" eb="42">
      <t>クンレン</t>
    </rPh>
    <rPh sb="42" eb="44">
      <t>ジカン</t>
    </rPh>
    <rPh sb="44" eb="45">
      <t>スウ</t>
    </rPh>
    <rPh sb="46" eb="48">
      <t>ケイジョウ</t>
    </rPh>
    <rPh sb="50" eb="51">
      <t>クダ</t>
    </rPh>
    <phoneticPr fontId="12"/>
  </si>
  <si>
    <t>就職支援</t>
    <rPh sb="0" eb="2">
      <t>シュウショク</t>
    </rPh>
    <rPh sb="2" eb="4">
      <t>シエン</t>
    </rPh>
    <phoneticPr fontId="12"/>
  </si>
  <si>
    <t>ユニット３（○月○日）から使用。月額プラン（1490円×2か月）</t>
    <phoneticPr fontId="12"/>
  </si>
  <si>
    <t>　１５　職業訓練サービスガイドライン研修受講者（講師又は事務担当者の場合）を直接雇用していることが分かる書類</t>
    <rPh sb="4" eb="6">
      <t>ショクギョウ</t>
    </rPh>
    <rPh sb="6" eb="8">
      <t>クンレン</t>
    </rPh>
    <rPh sb="18" eb="20">
      <t>ケンシュウ</t>
    </rPh>
    <rPh sb="20" eb="23">
      <t>ジュコウシャ</t>
    </rPh>
    <rPh sb="24" eb="26">
      <t>コウシ</t>
    </rPh>
    <rPh sb="26" eb="27">
      <t>マタ</t>
    </rPh>
    <rPh sb="28" eb="30">
      <t>ジム</t>
    </rPh>
    <rPh sb="30" eb="33">
      <t>タントウシャ</t>
    </rPh>
    <rPh sb="34" eb="36">
      <t>バアイ</t>
    </rPh>
    <rPh sb="38" eb="40">
      <t>チョクセツ</t>
    </rPh>
    <rPh sb="40" eb="42">
      <t>コヨウ</t>
    </rPh>
    <rPh sb="49" eb="50">
      <t>ワ</t>
    </rPh>
    <rPh sb="52" eb="54">
      <t>ショルイ</t>
    </rPh>
    <phoneticPr fontId="12"/>
  </si>
  <si>
    <t>　１４　職業訓練サービスガイドライン研修修了証書等</t>
    <rPh sb="18" eb="20">
      <t>ケンシュウ</t>
    </rPh>
    <rPh sb="20" eb="22">
      <t>シュウリョウ</t>
    </rPh>
    <rPh sb="22" eb="24">
      <t>ショウショ</t>
    </rPh>
    <rPh sb="24" eb="25">
      <t>トウ</t>
    </rPh>
    <phoneticPr fontId="12"/>
  </si>
  <si>
    <t>　１３　　ISO29993及びISO21001の審査登録証</t>
    <rPh sb="24" eb="26">
      <t>シンサ</t>
    </rPh>
    <rPh sb="26" eb="29">
      <t>トウロクショウ</t>
    </rPh>
    <phoneticPr fontId="12"/>
  </si>
  <si>
    <t>　１２　オリエンテーション時に告知する事項の内容</t>
    <rPh sb="13" eb="14">
      <t>ジ</t>
    </rPh>
    <rPh sb="15" eb="17">
      <t>コクチ</t>
    </rPh>
    <rPh sb="19" eb="21">
      <t>ジコウ</t>
    </rPh>
    <rPh sb="22" eb="24">
      <t>ナイヨウ</t>
    </rPh>
    <phoneticPr fontId="12"/>
  </si>
  <si>
    <r>
      <rPr>
        <sz val="10.5"/>
        <rFont val="ＭＳ ゴシック"/>
        <family val="3"/>
        <charset val="128"/>
      </rPr>
      <t>雇用保険被保険者資格取得等確認通知書(事業主通知用)(写)</t>
    </r>
    <r>
      <rPr>
        <sz val="11"/>
        <rFont val="ＭＳ ゴシック"/>
        <family val="3"/>
        <charset val="128"/>
      </rPr>
      <t xml:space="preserve">
（雇用保険の被保険者ではない場合は、｢労働条件通知書｣等の直接雇用していることが分かる書類）</t>
    </r>
    <phoneticPr fontId="12"/>
  </si>
  <si>
    <t>　１１　就職支援責任者を直接雇用していることが分かる書類</t>
    <rPh sb="4" eb="6">
      <t>シュウショク</t>
    </rPh>
    <rPh sb="6" eb="8">
      <t>シエン</t>
    </rPh>
    <rPh sb="8" eb="11">
      <t>セキニンシャ</t>
    </rPh>
    <rPh sb="12" eb="14">
      <t>チョクセツ</t>
    </rPh>
    <rPh sb="14" eb="16">
      <t>コヨウ</t>
    </rPh>
    <rPh sb="23" eb="24">
      <t>ワ</t>
    </rPh>
    <rPh sb="26" eb="28">
      <t>ショルイ</t>
    </rPh>
    <phoneticPr fontId="12"/>
  </si>
  <si>
    <t>　１０　キャリアコンサルティング担当者の要件が確認できる書類</t>
    <phoneticPr fontId="12"/>
  </si>
  <si>
    <t>　９　講師の類型に該当することを証明する書類</t>
    <rPh sb="3" eb="5">
      <t>コウシ</t>
    </rPh>
    <rPh sb="6" eb="8">
      <t>ルイケイ</t>
    </rPh>
    <rPh sb="9" eb="11">
      <t>ガイトウ</t>
    </rPh>
    <rPh sb="16" eb="18">
      <t>ショウメイ</t>
    </rPh>
    <rPh sb="20" eb="22">
      <t>ショルイ</t>
    </rPh>
    <phoneticPr fontId="12"/>
  </si>
  <si>
    <r>
      <rPr>
        <sz val="10.5"/>
        <rFont val="ＭＳ ゴシック"/>
        <family val="3"/>
        <charset val="128"/>
      </rPr>
      <t>苦情を処理する者の雇用保険被保険者資格取得等確認通知書(事業主通知用)(写)</t>
    </r>
    <r>
      <rPr>
        <sz val="11"/>
        <rFont val="ＭＳ ゴシック"/>
        <family val="3"/>
        <charset val="128"/>
      </rPr>
      <t xml:space="preserve">
（雇用保険の被保険者ではない場合は、｢労働条件通知書｣等の直接雇用していることが分かる書類）</t>
    </r>
    <rPh sb="0" eb="2">
      <t>クジョウ</t>
    </rPh>
    <rPh sb="3" eb="5">
      <t>ショリ</t>
    </rPh>
    <rPh sb="7" eb="8">
      <t>シャ</t>
    </rPh>
    <phoneticPr fontId="12"/>
  </si>
  <si>
    <r>
      <rPr>
        <sz val="10.5"/>
        <rFont val="ＭＳ ゴシック"/>
        <family val="3"/>
        <charset val="128"/>
      </rPr>
      <t>責任者の雇用保険被保険者資格取得等確認通知書(事業主通知用)(写)</t>
    </r>
    <r>
      <rPr>
        <sz val="11"/>
        <rFont val="ＭＳ ゴシック"/>
        <family val="3"/>
        <charset val="128"/>
      </rPr>
      <t xml:space="preserve">
（雇用保険の被保険者ではない場合は、｢労働条件通知書｣等の直接雇用していることが分かる書類）</t>
    </r>
    <rPh sb="0" eb="3">
      <t>セキニンシャ</t>
    </rPh>
    <phoneticPr fontId="12"/>
  </si>
  <si>
    <t>　８　責任者及び苦情を処理する者を直接雇用していることが分かる書類</t>
    <rPh sb="3" eb="6">
      <t>セキニンシャ</t>
    </rPh>
    <rPh sb="6" eb="7">
      <t>オヨ</t>
    </rPh>
    <rPh sb="8" eb="10">
      <t>クジョウ</t>
    </rPh>
    <rPh sb="11" eb="13">
      <t>ショリ</t>
    </rPh>
    <rPh sb="15" eb="16">
      <t>モノ</t>
    </rPh>
    <rPh sb="17" eb="19">
      <t>チョクセツ</t>
    </rPh>
    <rPh sb="19" eb="21">
      <t>コヨウ</t>
    </rPh>
    <rPh sb="28" eb="29">
      <t>ワ</t>
    </rPh>
    <rPh sb="31" eb="33">
      <t>ショルイ</t>
    </rPh>
    <phoneticPr fontId="12"/>
  </si>
  <si>
    <t>　７  訓練実施機関属性の分かる資料（他の添付書類で判別できない場合に限る）</t>
    <rPh sb="4" eb="6">
      <t>クンレン</t>
    </rPh>
    <rPh sb="6" eb="8">
      <t>ジッシ</t>
    </rPh>
    <rPh sb="8" eb="10">
      <t>キカン</t>
    </rPh>
    <rPh sb="10" eb="12">
      <t>ゾクセイ</t>
    </rPh>
    <rPh sb="13" eb="14">
      <t>ワ</t>
    </rPh>
    <rPh sb="16" eb="18">
      <t>シリョウ</t>
    </rPh>
    <rPh sb="19" eb="20">
      <t>タ</t>
    </rPh>
    <rPh sb="21" eb="23">
      <t>テンプ</t>
    </rPh>
    <rPh sb="23" eb="25">
      <t>ショルイ</t>
    </rPh>
    <rPh sb="26" eb="28">
      <t>ハンベツ</t>
    </rPh>
    <rPh sb="32" eb="34">
      <t>バアイ</t>
    </rPh>
    <rPh sb="35" eb="36">
      <t>カギ</t>
    </rPh>
    <phoneticPr fontId="12"/>
  </si>
  <si>
    <t>　６　雇用保険適用事業所設置届又は事業主事業所各種変更届の事業主控</t>
    <rPh sb="3" eb="5">
      <t>コヨウ</t>
    </rPh>
    <rPh sb="5" eb="7">
      <t>ホケン</t>
    </rPh>
    <rPh sb="7" eb="9">
      <t>テキヨウ</t>
    </rPh>
    <rPh sb="9" eb="12">
      <t>ジギョウショ</t>
    </rPh>
    <rPh sb="12" eb="14">
      <t>セッチ</t>
    </rPh>
    <rPh sb="14" eb="15">
      <t>トドケ</t>
    </rPh>
    <rPh sb="15" eb="16">
      <t>マタ</t>
    </rPh>
    <rPh sb="17" eb="20">
      <t>ジギョウヌシ</t>
    </rPh>
    <rPh sb="20" eb="23">
      <t>ジギョウショ</t>
    </rPh>
    <rPh sb="23" eb="25">
      <t>カクシュ</t>
    </rPh>
    <rPh sb="25" eb="28">
      <t>ヘンコウトドケ</t>
    </rPh>
    <rPh sb="29" eb="32">
      <t>ジギョウヌシ</t>
    </rPh>
    <rPh sb="32" eb="33">
      <t>ヒカエ</t>
    </rPh>
    <phoneticPr fontId="12"/>
  </si>
  <si>
    <t>　５　代表者氏名・役員一覧</t>
    <rPh sb="3" eb="6">
      <t>ダイヒョウシャ</t>
    </rPh>
    <rPh sb="6" eb="8">
      <t>シメイ</t>
    </rPh>
    <rPh sb="9" eb="11">
      <t>ヤクイン</t>
    </rPh>
    <rPh sb="11" eb="13">
      <t>イチラン</t>
    </rPh>
    <phoneticPr fontId="12"/>
  </si>
  <si>
    <t>　１６　ＬＭＳ</t>
    <phoneticPr fontId="12"/>
  </si>
  <si>
    <t>スマートフォン、タブレット等のハードウェア、JavaやPython等の代表的なプログラミング言語の特徴・利用方法等</t>
    <rPh sb="33" eb="34">
      <t>ナド</t>
    </rPh>
    <rPh sb="35" eb="38">
      <t>ダイヒョウテキ</t>
    </rPh>
    <rPh sb="46" eb="48">
      <t>ゲンゴ</t>
    </rPh>
    <rPh sb="49" eb="51">
      <t>トクチョウ</t>
    </rPh>
    <rPh sb="52" eb="54">
      <t>リヨウ</t>
    </rPh>
    <rPh sb="54" eb="56">
      <t>ホウホウ</t>
    </rPh>
    <phoneticPr fontId="12"/>
  </si>
  <si>
    <t>・就職先で想定されるハードウェア、ソフトウェアの活用【項目10】</t>
    <phoneticPr fontId="12"/>
  </si>
  <si>
    <t>　【表】DXリテラシー標準の項目の一覧</t>
    <rPh sb="2" eb="3">
      <t>ヒョウ</t>
    </rPh>
    <rPh sb="11" eb="13">
      <t>ヒョウジュン</t>
    </rPh>
    <rPh sb="17" eb="19">
      <t>イチラン</t>
    </rPh>
    <phoneticPr fontId="116"/>
  </si>
  <si>
    <t>項目</t>
    <rPh sb="0" eb="2">
      <t>コウモク</t>
    </rPh>
    <phoneticPr fontId="116"/>
  </si>
  <si>
    <t>項目番号</t>
    <rPh sb="0" eb="2">
      <t>コウモク</t>
    </rPh>
    <rPh sb="2" eb="4">
      <t>バンゴウ</t>
    </rPh>
    <phoneticPr fontId="116"/>
  </si>
  <si>
    <t>行動例/学習項目例（概要）</t>
    <rPh sb="0" eb="2">
      <t>コウドウ</t>
    </rPh>
    <rPh sb="2" eb="3">
      <t>レイ</t>
    </rPh>
    <rPh sb="4" eb="6">
      <t>ガクシュウ</t>
    </rPh>
    <rPh sb="6" eb="8">
      <t>コウモク</t>
    </rPh>
    <rPh sb="8" eb="9">
      <t>レイ</t>
    </rPh>
    <rPh sb="10" eb="12">
      <t>ガイヨウ</t>
    </rPh>
    <phoneticPr fontId="116"/>
  </si>
  <si>
    <t>行動例/学習項目例（詳細）</t>
    <rPh sb="0" eb="2">
      <t>コウドウ</t>
    </rPh>
    <rPh sb="2" eb="3">
      <t>レイ</t>
    </rPh>
    <rPh sb="4" eb="6">
      <t>ガクシュウ</t>
    </rPh>
    <rPh sb="6" eb="8">
      <t>コウモク</t>
    </rPh>
    <rPh sb="8" eb="9">
      <t>レイ</t>
    </rPh>
    <rPh sb="10" eb="12">
      <t>ショウサイ</t>
    </rPh>
    <phoneticPr fontId="116"/>
  </si>
  <si>
    <t>Why</t>
    <phoneticPr fontId="116"/>
  </si>
  <si>
    <t>ー</t>
    <phoneticPr fontId="116"/>
  </si>
  <si>
    <t>社会の変化</t>
    <phoneticPr fontId="116"/>
  </si>
  <si>
    <t>メガトレンド・社会課題とデジタルによる解決</t>
    <phoneticPr fontId="116"/>
  </si>
  <si>
    <t>サステナビリティ：SDGs、持続可能な開発。経済：交通渋滞、物流のキャパシティ。人口動態：人口減少・高齢化。地球環境：脱炭素社会、気候変動、水資源・食糧需給、自然災害・感染症対策。エネルギー：エネルギー供給の持続可能性。人材育成・教育：教育格差、リカレント教育・リスキリング。労働市場：仕事の需給や流動性に関する質的・量的変化。</t>
    <phoneticPr fontId="116"/>
  </si>
  <si>
    <t>日本と海外におけるDXの取組みの差</t>
    <phoneticPr fontId="116"/>
  </si>
  <si>
    <t>日本と海外におけるDXの取組みの差。</t>
    <phoneticPr fontId="116"/>
  </si>
  <si>
    <t>社会・産業の変化に関するキーワード</t>
    <phoneticPr fontId="116"/>
  </si>
  <si>
    <t>第4次産業革命。Society5.0で実現される社会。データ駆動型社会。</t>
    <phoneticPr fontId="116"/>
  </si>
  <si>
    <t>顧客価値の変化</t>
    <phoneticPr fontId="116"/>
  </si>
  <si>
    <t>顧客・ユーザーの行動変化と変化への対応</t>
    <phoneticPr fontId="116"/>
  </si>
  <si>
    <t>購買行動の変化。変化に対応した広告手法：レコメンド、SEO、リスティング広告、インフルエンサー、OMO（Online Merges with Offline）、LBM（Location Based Marketing）。データ・デジタル技術を活用した顧客・ユーザー行動の分析事例。</t>
    <phoneticPr fontId="116"/>
  </si>
  <si>
    <t>顧客・ユーザーを取り巻くデジタルサービス</t>
    <phoneticPr fontId="116"/>
  </si>
  <si>
    <t>eコマース。動画・音楽配信。タクシー配車アプリ。デリバリーサービス。電子書籍。インターネットバンキング。</t>
    <phoneticPr fontId="116"/>
  </si>
  <si>
    <t>競争環境の変化</t>
    <phoneticPr fontId="116"/>
  </si>
  <si>
    <t>デジタル技術の活用による競争環境変化の具体的事例</t>
    <phoneticPr fontId="116"/>
  </si>
  <si>
    <t>出版業・書籍流通業における環境変化（電子媒体のシェア上昇、インターネットにおける情報入手）。古書・中古品売買市場における環境変化（CtoCプラットフォームの登場）。レンタルビデオ・CDショップ市場における環境変化（動画配信・音楽配信サービスの登場）。旅行業（旅行代理店）における環境変化（個人が海外・国内を問わず宿泊先・ツアーの予約が容易に行えるサービスの登場）。音楽配信サービスにおける環境変化（曲・アルバム単位での購入から定額制サービスへ）。</t>
    <phoneticPr fontId="116"/>
  </si>
  <si>
    <t>What</t>
    <phoneticPr fontId="116"/>
  </si>
  <si>
    <t>データ</t>
    <phoneticPr fontId="116"/>
  </si>
  <si>
    <t>社会におけるデータ</t>
    <phoneticPr fontId="116"/>
  </si>
  <si>
    <t>データの種類</t>
    <phoneticPr fontId="116"/>
  </si>
  <si>
    <t>取得方法による分類：行動ログデータ、機械の稼働ログデータ、実験データ、調査データ、生体データ。取得主体による分類：１次データ、２次データ。データそのものの属性による分類：構造化データ、非構造化データ（文字・画像・音声　等）、メタデータ。</t>
    <phoneticPr fontId="116"/>
  </si>
  <si>
    <t>社会におけるデータ活用</t>
    <phoneticPr fontId="116"/>
  </si>
  <si>
    <t>ビッグデータとアノテーション。オープンデータ。</t>
    <phoneticPr fontId="116"/>
  </si>
  <si>
    <t>データを読む・説明する</t>
    <phoneticPr fontId="116"/>
  </si>
  <si>
    <t>データの分析手法（基礎的な確率・統計の知識）</t>
    <phoneticPr fontId="116"/>
  </si>
  <si>
    <t>質的変数・量的変数。データの分布（ヒストグラム）と代表値（平均値・中央値・最頻値）。データのばらつき（分散・標準偏差・偏差値）。相関関係と因果関係。データの種類（名義尺度、順序尺度、間隔尺度、比率尺度）。</t>
    <phoneticPr fontId="116"/>
  </si>
  <si>
    <t>データを読む</t>
    <rPh sb="4" eb="5">
      <t>ヨ</t>
    </rPh>
    <phoneticPr fontId="116"/>
  </si>
  <si>
    <t>データや事象の重複に気づく。条件をそろえた比較。誇張表現を見抜く。集計ミス・記載ミスの特定。</t>
    <phoneticPr fontId="116"/>
  </si>
  <si>
    <t>データを説明する</t>
    <phoneticPr fontId="116"/>
  </si>
  <si>
    <t>データの可視化（棒グラフ・折線グラフ・散布図・ヒートマップなどの作成）。分析結果の言語化。</t>
    <phoneticPr fontId="116"/>
  </si>
  <si>
    <t>データを扱う</t>
    <phoneticPr fontId="116"/>
  </si>
  <si>
    <t>データの入力</t>
    <phoneticPr fontId="116"/>
  </si>
  <si>
    <t>機械判読可能なデータの作成・表記方法（参考：総務省　機械判読可能なデータの表記方法の統一ルール）。</t>
    <phoneticPr fontId="116"/>
  </si>
  <si>
    <t>データの抽出・加工</t>
    <phoneticPr fontId="116"/>
  </si>
  <si>
    <t>データの抽出、データクレンジング（外れ値、異常値）、フィルタリング・ソート、結合、マッピング、サンプリング、集計・変換・演算。</t>
    <phoneticPr fontId="116"/>
  </si>
  <si>
    <t>データの出力</t>
    <phoneticPr fontId="116"/>
  </si>
  <si>
    <t>データのダウンロードと保存、ファイル形式。</t>
    <phoneticPr fontId="116"/>
  </si>
  <si>
    <t>データベース</t>
    <phoneticPr fontId="116"/>
  </si>
  <si>
    <t>データベース管理システム。データベースの種類：リレーショナルデータベース、キーバリュー形式。データベースの構造：テーブル、レコード、フィールド。データベースの設計：データの正規化の概要、ER図。</t>
    <phoneticPr fontId="116"/>
  </si>
  <si>
    <t>データによって判断する</t>
    <phoneticPr fontId="116"/>
  </si>
  <si>
    <t>データドリブンな判断プロセス</t>
    <phoneticPr fontId="116"/>
  </si>
  <si>
    <t>仮説構築。仮説の修正。一次情報を用いたデータの検証。データの信頼性の判断・明示（中身に誤りや偏りがないか、量が十分にあるか、出所や更新日が明確か、組織のルールに基づいて取り扱われているデータか等）。分析結果に基づいた意思決定。</t>
    <phoneticPr fontId="116"/>
  </si>
  <si>
    <t>分析アプローチ設計</t>
    <phoneticPr fontId="116"/>
  </si>
  <si>
    <t>必要なデータの確保。分析対象の構造把握。業務分析手法。データ・分析手法・可視化の方法の設計。</t>
    <phoneticPr fontId="116"/>
  </si>
  <si>
    <t>モニタリングの手法</t>
    <phoneticPr fontId="116"/>
  </si>
  <si>
    <t>モニタリングの手法。</t>
    <phoneticPr fontId="116"/>
  </si>
  <si>
    <t>デジタル技術</t>
    <phoneticPr fontId="116"/>
  </si>
  <si>
    <t>AI</t>
    <phoneticPr fontId="116"/>
  </si>
  <si>
    <t>AIの歴史</t>
    <phoneticPr fontId="116"/>
  </si>
  <si>
    <t>AIの定義。AIブームの変遷。過去のAIブームにおいて中心となった研究・技術（探索・推論　等）。</t>
    <phoneticPr fontId="116"/>
  </si>
  <si>
    <t>AIを作るために必要な手法・技術</t>
    <phoneticPr fontId="116"/>
  </si>
  <si>
    <t>機械学習の具体的手法：教師あり学習、教師なし学習、強化学習 等。深層学習の概要：ニューラルネットワーク、事前学習、ファインチューニング 等。AIプロジェクトの進め方 等</t>
    <phoneticPr fontId="116"/>
  </si>
  <si>
    <t>人間中心のAI社会原則</t>
    <phoneticPr fontId="116"/>
  </si>
  <si>
    <t>人間中心のAI社会原則、ELSI（Ethical, Legal and Social Issues）等</t>
    <phoneticPr fontId="116"/>
  </si>
  <si>
    <t>AIの得意分野・限界</t>
    <phoneticPr fontId="116"/>
  </si>
  <si>
    <t>強いAIと弱いAI 等。</t>
    <phoneticPr fontId="116"/>
  </si>
  <si>
    <t>AIに関する最新の技術動向</t>
    <phoneticPr fontId="116"/>
  </si>
  <si>
    <t>生成AI　等。</t>
    <phoneticPr fontId="116"/>
  </si>
  <si>
    <t>クラウド</t>
    <phoneticPr fontId="116"/>
  </si>
  <si>
    <t>クラウドの仕組み</t>
    <phoneticPr fontId="116"/>
  </si>
  <si>
    <t>オンプレミスとクラウドの違い。パブリッククラウドとプライベートクラウド。クラウドサービスにおけるセキュリティ対策。</t>
    <phoneticPr fontId="116"/>
  </si>
  <si>
    <t>クラウドサービスの提供形態</t>
    <phoneticPr fontId="116"/>
  </si>
  <si>
    <t>SaaS（Software as a Service）。IaaS（Infrastructure as a Service）。PaaS（Platform as a Service）。</t>
    <phoneticPr fontId="116"/>
  </si>
  <si>
    <t>クラウドに関する最新の技術動向</t>
    <phoneticPr fontId="116"/>
  </si>
  <si>
    <t>クラウドに関する最新の技術動向。</t>
    <phoneticPr fontId="116"/>
  </si>
  <si>
    <t>ハードウェア・ソフトウェア</t>
    <phoneticPr fontId="116"/>
  </si>
  <si>
    <t>ハードウェア</t>
    <phoneticPr fontId="116"/>
  </si>
  <si>
    <t>ハードウェアの構成要素：プロセッサ、メモリ、ストレージ、入出力機器。コンピュータ・入出力機器の種類：PC、サーバー、汎用機、スマートフォン、タブレット、ウェアラブル端末、スマートスピーカー、センサー、デジタルサイネージ、ドローン。</t>
    <phoneticPr fontId="116"/>
  </si>
  <si>
    <t>ソフトウェア</t>
    <phoneticPr fontId="116"/>
  </si>
  <si>
    <t>ソフトウェアの構成要素：OS、ミドルウェア、アプリケーション。オープンソースソフトウェア。プログラミング的思考：アルゴリズムの基本的な考え方、プログラミング言語の特徴。</t>
    <phoneticPr fontId="116"/>
  </si>
  <si>
    <t>企業における開発・運用</t>
    <phoneticPr fontId="116"/>
  </si>
  <si>
    <t>プロジェクトマネジメントの概要。サービスマネジメントの概要。</t>
    <phoneticPr fontId="116"/>
  </si>
  <si>
    <t>ハードウェア・ソフトウェアに関する最新の技術動向</t>
    <phoneticPr fontId="116"/>
  </si>
  <si>
    <t>ハードウェア・ソフトウェアに関する最新の技術動向。</t>
    <phoneticPr fontId="116"/>
  </si>
  <si>
    <t>ネットワーク</t>
    <phoneticPr fontId="116"/>
  </si>
  <si>
    <t>ネットワーク・インターネットの仕組み</t>
    <phoneticPr fontId="116"/>
  </si>
  <si>
    <t>ネットワーク方式（LAN・WAN）。接続装置（ハブ・ルーター）。通信プロトコル。IPアドレス。ドメイン。無線通信（Wi-Fi 等）。</t>
    <phoneticPr fontId="116"/>
  </si>
  <si>
    <t>インターネットサービス</t>
    <phoneticPr fontId="116"/>
  </si>
  <si>
    <t>電子メール。5G（モバイル）。リモート会議等のコミュニケーションサービス。ネット決済等の金融サービス。</t>
    <phoneticPr fontId="116"/>
  </si>
  <si>
    <t>ネットワークに関する最新の技術動向</t>
    <phoneticPr fontId="116"/>
  </si>
  <si>
    <t>ネットワークに関する最新の技術動向。</t>
    <phoneticPr fontId="116"/>
  </si>
  <si>
    <t>How</t>
    <phoneticPr fontId="116"/>
  </si>
  <si>
    <t>活用事例・利用方法</t>
    <phoneticPr fontId="116"/>
  </si>
  <si>
    <t>データ・デジタル技術の活用事例</t>
    <phoneticPr fontId="116"/>
  </si>
  <si>
    <t>事業活動におけるデータ・デジタル技術の活用事例</t>
    <phoneticPr fontId="116"/>
  </si>
  <si>
    <t>サービス：配膳ロボット導入、顧客情報を用いた購買傾向の分析。販売：バーチャル試着サービス、無人コンビニエンスストア。マーケティング：購買履歴に合わせたリコメンド機能、ビッグデータを用いたリスティング広告。製造：製造データの蓄積・分析（スマートファクトリー）、部品在庫の自動管理・調達。研究開発：研究業務のリモート化、研究データ基盤システムの構築。調達：電子契約システムの導入、サプライチェーン情報の一元化。物流：ブロックチェーンを用いた生産情報のトラッキング、顧客情報を用いた再配達の予防。</t>
    <phoneticPr fontId="116"/>
  </si>
  <si>
    <t>生成AIの活用事例</t>
    <phoneticPr fontId="116"/>
  </si>
  <si>
    <t>業務全般における文章作成・要約、情報収集、課題抽出、アイデア出しへの大規模言語モデルの利用等。顧客体験の改善、ビジネス変革等。</t>
    <phoneticPr fontId="116"/>
  </si>
  <si>
    <t>ツール利用</t>
    <phoneticPr fontId="116"/>
  </si>
  <si>
    <t>日常業務に関するツールの利用方法</t>
    <phoneticPr fontId="116"/>
  </si>
  <si>
    <t>コミュニケーションツール：メール、チャット、プロジェクト管理。オフィスツール：文字のサイズ・フォント変更、基本的な関数、表の作成、便利なショートカット。検索エンジン：検索のコツ。</t>
    <phoneticPr fontId="116"/>
  </si>
  <si>
    <t>生成AIの利用方法</t>
    <phoneticPr fontId="116"/>
  </si>
  <si>
    <t>画像生成ツール、文章生成ツール、音声生成ツール等の概要。指示（プロンプト）の手法。</t>
    <phoneticPr fontId="116"/>
  </si>
  <si>
    <t>自動化・効率化に関するデジタルツールの利用方法</t>
    <phoneticPr fontId="116"/>
  </si>
  <si>
    <t>ノーコード・ローコードツールの基礎知識。RPA、AutoMLなどの自動化・内製化ツールの概要。</t>
    <phoneticPr fontId="116"/>
  </si>
  <si>
    <t>留意点</t>
    <phoneticPr fontId="116"/>
  </si>
  <si>
    <t>セキュリティ</t>
    <phoneticPr fontId="116"/>
  </si>
  <si>
    <t>セキュリティの3要素</t>
    <phoneticPr fontId="116"/>
  </si>
  <si>
    <t>機密性。完全性。可用性。</t>
    <phoneticPr fontId="116"/>
  </si>
  <si>
    <t>セキュリティ技術</t>
    <phoneticPr fontId="116"/>
  </si>
  <si>
    <t>暗号。ワンタイムパスワード。ブロックチェーン。生体認証。</t>
    <phoneticPr fontId="116"/>
  </si>
  <si>
    <t>情報セキュリティマネジメントシステム（ISMS）</t>
    <phoneticPr fontId="116"/>
  </si>
  <si>
    <t>情報セキュリティマネジメントシステム（ISMS）。</t>
    <phoneticPr fontId="116"/>
  </si>
  <si>
    <t>個人がとるべきセキュリティ対策</t>
    <phoneticPr fontId="116"/>
  </si>
  <si>
    <t>IDやパスワードの管理。アクセス権の設定。覗き見防止。添付ファイル付きメールへの警戒。社外メールアドレスへの警戒。</t>
    <phoneticPr fontId="116"/>
  </si>
  <si>
    <t>モラル</t>
    <phoneticPr fontId="116"/>
  </si>
  <si>
    <t>ネット被害・SNS・生成AI等のトラブルの事例・対策</t>
    <phoneticPr fontId="116"/>
  </si>
  <si>
    <t>写真の位置情報による住所の流出。アカウントの乗っ取り。炎上。名誉棄損判決。SNSやAIツール、検索等の入力データによる情報漏洩。生成AIなどの学習データ利用。</t>
    <phoneticPr fontId="116"/>
  </si>
  <si>
    <t>データ利用における禁止事項や留意事項</t>
    <phoneticPr fontId="116"/>
  </si>
  <si>
    <t>結果の捏造。実験データの盗用。恣意的な結果の抽出。ELSI（Ethical, Legal, and Social Issues）。</t>
    <phoneticPr fontId="116"/>
  </si>
  <si>
    <t>コンプライアンス</t>
    <phoneticPr fontId="116"/>
  </si>
  <si>
    <t>個人情報の定義と個人情報に関する法律・留意事項</t>
    <phoneticPr fontId="116"/>
  </si>
  <si>
    <t>個人情報保護法。個人情報の取り扱いルール。業界団体等の示すプライバシー関連ガイドライン。</t>
    <phoneticPr fontId="116"/>
  </si>
  <si>
    <t>知的財産権が保護する対象</t>
    <phoneticPr fontId="116"/>
  </si>
  <si>
    <t>著作権、特許権、実用新案権、意匠権、商標権。不正競争防止法。</t>
    <phoneticPr fontId="116"/>
  </si>
  <si>
    <t>諸外国におけるデータ規制の内容</t>
    <phoneticPr fontId="116"/>
  </si>
  <si>
    <t>GDPR。CCPA。その他産業データの保護規制。</t>
    <phoneticPr fontId="116"/>
  </si>
  <si>
    <t>サービス利用規約を踏まえたデータの利用範囲</t>
    <phoneticPr fontId="116"/>
  </si>
  <si>
    <t>サービス提供側における入力データの管理/利用方法の確認。社内や組織における利用ルールの確認。</t>
    <phoneticPr fontId="116"/>
  </si>
  <si>
    <t>（備考）</t>
    <rPh sb="1" eb="3">
      <t>ビコウ</t>
    </rPh>
    <phoneticPr fontId="116"/>
  </si>
  <si>
    <t>注　１　訓練実施機関は、DXリテラシー標準を適宜参照しつつ、実施する職業訓練のカリキュラム等から習得を目指すスキル項目を確認し、含まれるものに、チェック欄に「✔」を入れ提出すること。</t>
    <rPh sb="45" eb="46">
      <t>トウ</t>
    </rPh>
    <phoneticPr fontId="116"/>
  </si>
  <si>
    <t>　　２　訓練カリキュラムにスキル項目に関連する訓練項目があれば、訓練実施機関の判断により学習項目を追加して差し支えないこと。</t>
    <phoneticPr fontId="116"/>
  </si>
  <si>
    <t>認定様式第５号添付書類４</t>
    <phoneticPr fontId="12"/>
  </si>
  <si>
    <t>認定様式第５号添付書類４別表</t>
    <rPh sb="12" eb="14">
      <t>ベッピョウ</t>
    </rPh>
    <phoneticPr fontId="12"/>
  </si>
  <si>
    <t>○○ソフト利用料　ユニット②（4月10日～）から使用
月額プラン（1,500円×5か月）</t>
    <rPh sb="5" eb="7">
      <t>リヨウ</t>
    </rPh>
    <rPh sb="7" eb="8">
      <t>リョウ</t>
    </rPh>
    <rPh sb="16" eb="17">
      <t>ガツ</t>
    </rPh>
    <rPh sb="19" eb="20">
      <t>ニチ</t>
    </rPh>
    <rPh sb="24" eb="26">
      <t>シヨウ</t>
    </rPh>
    <rPh sb="27" eb="29">
      <t>ゲツガク</t>
    </rPh>
    <rPh sb="38" eb="39">
      <t>エン</t>
    </rPh>
    <rPh sb="42" eb="43">
      <t>ゲツ</t>
    </rPh>
    <phoneticPr fontId="12"/>
  </si>
  <si>
    <t>Java, Python, HTML/CSS等について基本的な知識及び技能・技術を習得する。【eラーニングコース（（ＰＣ貸出あり（有料）、モバイルルータ貸出あり（有料））・オンライン対応コース】【IT資格】【DSS対応】</t>
    <rPh sb="22" eb="23">
      <t>ナド</t>
    </rPh>
    <rPh sb="27" eb="30">
      <t>キホンテキ</t>
    </rPh>
    <rPh sb="31" eb="33">
      <t>チシキ</t>
    </rPh>
    <rPh sb="33" eb="34">
      <t>オヨ</t>
    </rPh>
    <rPh sb="35" eb="37">
      <t>ギノウ</t>
    </rPh>
    <rPh sb="38" eb="40">
      <t>ギジュツ</t>
    </rPh>
    <rPh sb="41" eb="43">
      <t>シュウトク</t>
    </rPh>
    <rPh sb="91" eb="93">
      <t>タイオウ</t>
    </rPh>
    <rPh sb="100" eb="102">
      <t>シカク</t>
    </rPh>
    <rPh sb="107" eb="109">
      <t>タイオウ</t>
    </rPh>
    <phoneticPr fontId="12"/>
  </si>
  <si>
    <t>会計ソフト、医療事務システム、CADシステム、CMSなどの利用方法・紹介等</t>
    <phoneticPr fontId="12"/>
  </si>
  <si>
    <t>　</t>
    <phoneticPr fontId="12"/>
  </si>
  <si>
    <r>
      <t>②</t>
    </r>
    <r>
      <rPr>
        <b/>
        <sz val="12"/>
        <color rgb="FFFF0000"/>
        <rFont val="ＭＳ Ｐゴシック"/>
        <family val="3"/>
        <charset val="128"/>
        <scheme val="minor"/>
      </rPr>
      <t>上記①の</t>
    </r>
    <r>
      <rPr>
        <b/>
        <sz val="12"/>
        <color theme="1"/>
        <rFont val="ＭＳ Ｐゴシック"/>
        <family val="3"/>
        <charset val="128"/>
        <scheme val="minor"/>
      </rPr>
      <t>訓練受講時間について、受講者が確認できること（訓練実施機関が受講者に対し、受講の都度、メール等により通知することを含む）。
※受講者アカウントで確認すること。</t>
    </r>
    <rPh sb="1" eb="3">
      <t>ジョウキ</t>
    </rPh>
    <rPh sb="5" eb="7">
      <t>クンレン</t>
    </rPh>
    <rPh sb="7" eb="9">
      <t>ジュコウ</t>
    </rPh>
    <rPh sb="9" eb="11">
      <t>ジカン</t>
    </rPh>
    <phoneticPr fontId="12"/>
  </si>
  <si>
    <r>
      <t>①訓練受講時間（</t>
    </r>
    <r>
      <rPr>
        <b/>
        <sz val="12"/>
        <color rgb="FFFF0000"/>
        <rFont val="ＭＳ Ｐゴシック"/>
        <family val="3"/>
        <charset val="128"/>
        <scheme val="minor"/>
      </rPr>
      <t>受講者が各映像教材を視聴した時間（映像教材視聴開始時刻及び映
像教材視聴終了時刻</t>
    </r>
    <r>
      <rPr>
        <b/>
        <sz val="12"/>
        <color theme="1"/>
        <rFont val="ＭＳ Ｐゴシック"/>
        <family val="3"/>
        <charset val="128"/>
        <scheme val="minor"/>
      </rPr>
      <t>））及びアクセスした教材を暦日ごとに記録・管理できること。</t>
    </r>
    <phoneticPr fontId="12"/>
  </si>
  <si>
    <r>
      <rPr>
        <sz val="11"/>
        <color rgb="FFFF0000"/>
        <rFont val="ＭＳ Ｐゴシック"/>
        <family val="3"/>
        <charset val="128"/>
        <scheme val="minor"/>
      </rPr>
      <t>各映像教材を視聴した時間</t>
    </r>
    <r>
      <rPr>
        <sz val="11"/>
        <color theme="1"/>
        <rFont val="ＭＳ Ｐゴシック"/>
        <family val="3"/>
        <charset val="128"/>
        <scheme val="minor"/>
      </rPr>
      <t>が、暦日ごとに自動的にＬＭＳに記録・管理できる。
また、各教材にアクセスしていた時間は、アクセスの都度、記録管理できる。
（例：教材Ａを2/6の10時から視聴し、10時５分に視聴終了、再び教材Ｂを10時15分から視聴し、10時20分に視聴終了した場合は、訓練受講時間として、
2/6　教材Ａ　10時～10時５分
2/6　教材Ｂ　10時15分～10時20分
という形でＬＭＳに記録・管理できる。）</t>
    </r>
    <rPh sb="14" eb="15">
      <t>コヨミ</t>
    </rPh>
    <rPh sb="15" eb="16">
      <t>ビ</t>
    </rPh>
    <rPh sb="19" eb="22">
      <t>ジドウテキ</t>
    </rPh>
    <rPh sb="27" eb="29">
      <t>キロク</t>
    </rPh>
    <rPh sb="30" eb="32">
      <t>カンリ</t>
    </rPh>
    <rPh sb="40" eb="41">
      <t>カク</t>
    </rPh>
    <rPh sb="154" eb="156">
      <t>キョウザイ</t>
    </rPh>
    <rPh sb="172" eb="174">
      <t>キョウザイ</t>
    </rPh>
    <phoneticPr fontId="12"/>
  </si>
  <si>
    <t>（※）確認者の押印又は記名すること。</t>
    <rPh sb="3" eb="5">
      <t>カクニン</t>
    </rPh>
    <rPh sb="5" eb="6">
      <t>モノ</t>
    </rPh>
    <rPh sb="7" eb="9">
      <t>オウイン</t>
    </rPh>
    <rPh sb="9" eb="10">
      <t>マタ</t>
    </rPh>
    <rPh sb="11" eb="13">
      <t>キメイ</t>
    </rPh>
    <phoneticPr fontId="12"/>
  </si>
  <si>
    <r>
      <t>・暦日毎の</t>
    </r>
    <r>
      <rPr>
        <sz val="12"/>
        <color rgb="FFFF0000"/>
        <rFont val="ＭＳ Ｐゴシック"/>
        <family val="3"/>
        <charset val="128"/>
      </rPr>
      <t>映像教材を視聴していた</t>
    </r>
    <r>
      <rPr>
        <sz val="12"/>
        <color theme="1"/>
        <rFont val="ＭＳ Ｐゴシック"/>
        <family val="3"/>
        <charset val="128"/>
      </rPr>
      <t>時間数（受講時間数）について、受講者が確認できること （訓練実施機関が受講者に対し、受講の都度、メール等により通知することを含む） 。</t>
    </r>
    <rPh sb="1" eb="3">
      <t>レキジツ</t>
    </rPh>
    <rPh sb="3" eb="4">
      <t>マイ</t>
    </rPh>
    <rPh sb="5" eb="9">
      <t>エイゾウキョウザイ</t>
    </rPh>
    <rPh sb="10" eb="12">
      <t>シチョウ</t>
    </rPh>
    <rPh sb="16" eb="18">
      <t>ジカン</t>
    </rPh>
    <phoneticPr fontId="12"/>
  </si>
  <si>
    <t>　　　※　求職者支援訓練の講師を担当する講師については、認定基準４、（１１）「講師」の要件に適合する必要があります。</t>
    <phoneticPr fontId="12"/>
  </si>
  <si>
    <t>　　　 　 ただし、デジタル系訓練コース（ＩＴ分野の訓練コース、又はデザイン分野のうちＷＥＢデザインの訓練コース）は、受講者２０人までは１人、２０人を超えるときは２人以上</t>
    <rPh sb="14" eb="15">
      <t>ケイ</t>
    </rPh>
    <rPh sb="15" eb="17">
      <t>クンレン</t>
    </rPh>
    <rPh sb="26" eb="28">
      <t>クンレン</t>
    </rPh>
    <phoneticPr fontId="12"/>
  </si>
  <si>
    <t>　　　　配置することでも差し支えありません（助手のみ配置（２人）することは認められないこと）。</t>
    <phoneticPr fontId="12"/>
  </si>
  <si>
    <t>株式会社能力開発</t>
    <phoneticPr fontId="12"/>
  </si>
  <si>
    <t>講師　太郎</t>
    <rPh sb="0" eb="2">
      <t>コウシ</t>
    </rPh>
    <rPh sb="3" eb="5">
      <t>タロウ</t>
    </rPh>
    <phoneticPr fontId="12"/>
  </si>
  <si>
    <t>常勤</t>
  </si>
  <si>
    <t>プログラミング概論、プログラミング演習、システム概論、ソフトウェアテスト概論</t>
    <phoneticPr fontId="12"/>
  </si>
  <si>
    <t>認定様式第７の３号「講師の経歴等確認書」</t>
    <phoneticPr fontId="12"/>
  </si>
  <si>
    <t>海浜　次郎</t>
    <phoneticPr fontId="12"/>
  </si>
  <si>
    <t>海浜　次郎</t>
    <rPh sb="0" eb="2">
      <t>カイヒン</t>
    </rPh>
    <rPh sb="3" eb="5">
      <t>ジロウ</t>
    </rPh>
    <phoneticPr fontId="12"/>
  </si>
  <si>
    <t>安全衛生</t>
    <phoneticPr fontId="12"/>
  </si>
  <si>
    <t>幕張　三郎</t>
    <rPh sb="0" eb="2">
      <t>マクハリ</t>
    </rPh>
    <rPh sb="3" eb="5">
      <t>サブロウ</t>
    </rPh>
    <phoneticPr fontId="12"/>
  </si>
  <si>
    <t>非常勤</t>
  </si>
  <si>
    <t>求職　花子</t>
    <rPh sb="0" eb="2">
      <t>キュウショク</t>
    </rPh>
    <rPh sb="3" eb="5">
      <t>ハナコ</t>
    </rPh>
    <phoneticPr fontId="12"/>
  </si>
  <si>
    <t>就職支援、開講式、修了式、オリエンテーション</t>
    <phoneticPr fontId="12"/>
  </si>
  <si>
    <t>能開　四郎</t>
    <rPh sb="0" eb="2">
      <t>ノウカイ</t>
    </rPh>
    <rPh sb="3" eb="5">
      <t>シロウ</t>
    </rPh>
    <phoneticPr fontId="12"/>
  </si>
  <si>
    <t>《省》</t>
  </si>
  <si>
    <t>●●-00-00-00-****</t>
    <phoneticPr fontId="12"/>
  </si>
  <si>
    <r>
      <t>所属</t>
    </r>
    <r>
      <rPr>
        <sz val="11"/>
        <color rgb="FFFF0000"/>
        <rFont val="ＭＳ Ｐゴシック"/>
        <family val="3"/>
        <charset val="128"/>
        <scheme val="major"/>
      </rPr>
      <t>（企業名）</t>
    </r>
    <rPh sb="0" eb="1">
      <t>ショ</t>
    </rPh>
    <rPh sb="1" eb="2">
      <t>ゾク</t>
    </rPh>
    <rPh sb="3" eb="5">
      <t>キギョウ</t>
    </rPh>
    <rPh sb="5" eb="6">
      <t>メイ</t>
    </rPh>
    <phoneticPr fontId="12"/>
  </si>
  <si>
    <t>所属（部署名）</t>
    <rPh sb="0" eb="2">
      <t>ショゾク</t>
    </rPh>
    <rPh sb="3" eb="5">
      <t>ブショ</t>
    </rPh>
    <rPh sb="5" eb="6">
      <t>メイ</t>
    </rPh>
    <phoneticPr fontId="12"/>
  </si>
  <si>
    <r>
      <t>※　　この様式は講師ご本人が</t>
    </r>
    <r>
      <rPr>
        <sz val="11"/>
        <color theme="1"/>
        <rFont val="ＭＳ Ｐゴシック"/>
        <family val="3"/>
        <charset val="128"/>
      </rPr>
      <t>記入してください。</t>
    </r>
    <rPh sb="5" eb="7">
      <t>ヨウシキ</t>
    </rPh>
    <rPh sb="8" eb="10">
      <t>コウシ</t>
    </rPh>
    <rPh sb="11" eb="13">
      <t>ホンニン</t>
    </rPh>
    <rPh sb="14" eb="16">
      <t>キニュウ</t>
    </rPh>
    <phoneticPr fontId="12"/>
  </si>
  <si>
    <r>
      <t>※　　１から</t>
    </r>
    <r>
      <rPr>
        <sz val="11"/>
        <color theme="1"/>
        <rFont val="ＭＳ Ｐゴシック"/>
        <family val="3"/>
        <charset val="128"/>
      </rPr>
      <t>２については、講師一覧（認定様式第７の１号）の裏面「求職者支援訓練を担当する講師が満たすべき認定基準について」のいずれかの類型に該当することが分かる内容を記入してください。</t>
    </r>
    <rPh sb="13" eb="15">
      <t>コウシ</t>
    </rPh>
    <rPh sb="15" eb="17">
      <t>イチラン</t>
    </rPh>
    <rPh sb="18" eb="20">
      <t>ニンテイ</t>
    </rPh>
    <rPh sb="20" eb="22">
      <t>ヨウシキ</t>
    </rPh>
    <rPh sb="22" eb="23">
      <t>ダイ</t>
    </rPh>
    <rPh sb="26" eb="27">
      <t>ゴウ</t>
    </rPh>
    <rPh sb="29" eb="31">
      <t>リメン</t>
    </rPh>
    <rPh sb="67" eb="69">
      <t>ルイケイ</t>
    </rPh>
    <rPh sb="70" eb="72">
      <t>ガイトウ</t>
    </rPh>
    <rPh sb="77" eb="78">
      <t>ワ</t>
    </rPh>
    <rPh sb="80" eb="82">
      <t>ナイヨウ</t>
    </rPh>
    <rPh sb="83" eb="85">
      <t>キニュウ</t>
    </rPh>
    <phoneticPr fontId="12"/>
  </si>
  <si>
    <r>
      <t>※　　２の「指導（等）業務の経験の期間」欄について、様式第７の１号の裏面の「求職者支援訓練の講師として認められる類型」のうち、類型４に該当する場合には、「指導等業務の経験」とは異なり、あくまで講師</t>
    </r>
    <r>
      <rPr>
        <sz val="11"/>
        <color theme="1"/>
        <rFont val="ＭＳ Ｐゴシック"/>
        <family val="3"/>
        <charset val="128"/>
      </rPr>
      <t>または助手と</t>
    </r>
    <rPh sb="96" eb="98">
      <t>コウシ</t>
    </rPh>
    <rPh sb="101" eb="103">
      <t>ジョシュ</t>
    </rPh>
    <phoneticPr fontId="12"/>
  </si>
  <si>
    <t>※　　フリーランス・個人事業主等、企業に所属していない場合は、受託元の会社名を記入してください。（部署名は空欄でも構いません。）　</t>
    <phoneticPr fontId="12"/>
  </si>
  <si>
    <t>令和６年１２月１日現在</t>
    <rPh sb="0" eb="2">
      <t>レイワ</t>
    </rPh>
    <phoneticPr fontId="12"/>
  </si>
  <si>
    <t>ウミハマ　　ジロウ</t>
    <phoneticPr fontId="12"/>
  </si>
  <si>
    <t>海浜　次郎</t>
    <rPh sb="0" eb="2">
      <t>ウミハマ</t>
    </rPh>
    <rPh sb="3" eb="5">
      <t>ジロウ</t>
    </rPh>
    <phoneticPr fontId="12"/>
  </si>
  <si>
    <t>○○部○○課</t>
    <rPh sb="2" eb="3">
      <t>ブ</t>
    </rPh>
    <rPh sb="5" eb="6">
      <t>カ</t>
    </rPh>
    <phoneticPr fontId="12"/>
  </si>
  <si>
    <t xml:space="preserve">平成 </t>
  </si>
  <si>
    <t>～</t>
  </si>
  <si>
    <t>-</t>
  </si>
  <si>
    <t xml:space="preserve">令和 </t>
  </si>
  <si>
    <t>令和　　年　　月　　日現在</t>
  </si>
  <si>
    <t>生年月日</t>
    <rPh sb="0" eb="4">
      <t>セイネンガッピ</t>
    </rPh>
    <phoneticPr fontId="12"/>
  </si>
  <si>
    <t>担当する科目</t>
  </si>
  <si>
    <t>令和７年７月１５日現在</t>
    <phoneticPr fontId="12"/>
  </si>
  <si>
    <t>ウミハマ　ジロウ</t>
    <phoneticPr fontId="12"/>
  </si>
  <si>
    <t>S</t>
  </si>
  <si>
    <t>労働契約書</t>
    <rPh sb="0" eb="2">
      <t>ロウドウ</t>
    </rPh>
    <rPh sb="2" eb="4">
      <t>ケイヤク</t>
    </rPh>
    <rPh sb="4" eb="5">
      <t>ショ</t>
    </rPh>
    <phoneticPr fontId="12"/>
  </si>
  <si>
    <t>・JEED商事株式会社との業務請負契約書
・その他の企業の業務については確定申告書</t>
    <rPh sb="5" eb="7">
      <t>ショウジ</t>
    </rPh>
    <rPh sb="7" eb="11">
      <t>カブシキガイシャ</t>
    </rPh>
    <rPh sb="13" eb="15">
      <t>ギョウム</t>
    </rPh>
    <rPh sb="15" eb="20">
      <t>ウケオイケイヤクショ</t>
    </rPh>
    <rPh sb="24" eb="25">
      <t>タ</t>
    </rPh>
    <rPh sb="26" eb="28">
      <t>キギョウ</t>
    </rPh>
    <rPh sb="29" eb="31">
      <t>ギョウム</t>
    </rPh>
    <rPh sb="36" eb="41">
      <t>カクテイシンコクショ</t>
    </rPh>
    <phoneticPr fontId="12"/>
  </si>
  <si>
    <r>
      <t>ＬＭＳにより、受講者が暦日ごとに</t>
    </r>
    <r>
      <rPr>
        <sz val="10.5"/>
        <color rgb="FFFF0000"/>
        <rFont val="ＭＳ Ｐゴシック"/>
        <family val="3"/>
        <charset val="128"/>
        <scheme val="minor"/>
      </rPr>
      <t>訓練受講時間を</t>
    </r>
    <r>
      <rPr>
        <sz val="10.5"/>
        <color theme="1"/>
        <rFont val="ＭＳ Ｐゴシック"/>
        <family val="3"/>
        <charset val="128"/>
        <scheme val="minor"/>
      </rPr>
      <t>確認できる。</t>
    </r>
    <rPh sb="7" eb="10">
      <t>ジュコウシャ</t>
    </rPh>
    <rPh sb="11" eb="13">
      <t>コヨミビ</t>
    </rPh>
    <rPh sb="16" eb="22">
      <t>クンレンジュコウジカン</t>
    </rPh>
    <phoneticPr fontId="116"/>
  </si>
  <si>
    <r>
      <t>各種就職支援等の実施
【添付書類】
・　キャリアコンサルティング担当者（キャリアコンサルタント又はキャリアコンサルティング技能士（1級又は2級）又は能開法第28条第１項に規定する職業訓練指導員免許を保有する者）の要件が確認できる書類（キャリアコンサルタント登録証（写）又はキャリアコンサルティング技能検定合格証書又は合格通知書（写）又は職業訓練指導員免許証（写））</t>
    </r>
    <r>
      <rPr>
        <b/>
        <sz val="18"/>
        <color theme="1"/>
        <rFont val="ＭＳ Ｐゴシック"/>
        <family val="3"/>
        <charset val="128"/>
      </rPr>
      <t>《省》</t>
    </r>
    <r>
      <rPr>
        <sz val="18"/>
        <color theme="1"/>
        <rFont val="ＭＳ Ｐゴシック"/>
        <family val="3"/>
        <charset val="128"/>
      </rPr>
      <t xml:space="preserve">
・　就職支援責任者の雇用保険被保険者資格取得等確認通知書（事業主通知用）（写）（雇用保険の被保険者でない場合は、「労働条件通知書」等の直接雇用していることが分かる書類）</t>
    </r>
    <r>
      <rPr>
        <b/>
        <sz val="18"/>
        <color theme="1"/>
        <rFont val="ＭＳ Ｐゴシック"/>
        <family val="3"/>
        <charset val="128"/>
      </rPr>
      <t xml:space="preserve">《省》
</t>
    </r>
    <r>
      <rPr>
        <sz val="18"/>
        <color theme="1"/>
        <rFont val="ＭＳ Ｐゴシック"/>
        <family val="3"/>
        <charset val="128"/>
      </rPr>
      <t>・　</t>
    </r>
    <r>
      <rPr>
        <sz val="18"/>
        <color rgb="FFFF0000"/>
        <rFont val="ＭＳ Ｐゴシック"/>
        <family val="3"/>
        <charset val="128"/>
      </rPr>
      <t>就職支援責任者が適切に就職支援を行うことを示す資料（就職支援責任者の勤務予定表及び就職支援のフローがわかる書類又は訓練期間中の就職支援スケジュール 等）</t>
    </r>
    <rPh sb="32" eb="34">
      <t>タントウ</t>
    </rPh>
    <rPh sb="47" eb="48">
      <t>マタ</t>
    </rPh>
    <rPh sb="61" eb="64">
      <t>ギノウシ</t>
    </rPh>
    <rPh sb="66" eb="67">
      <t>キュウ</t>
    </rPh>
    <rPh sb="67" eb="68">
      <t>マタ</t>
    </rPh>
    <rPh sb="70" eb="71">
      <t>キュウ</t>
    </rPh>
    <rPh sb="106" eb="108">
      <t>ヨウケン</t>
    </rPh>
    <rPh sb="109" eb="111">
      <t>カクニン</t>
    </rPh>
    <rPh sb="114" eb="116">
      <t>ショルイ</t>
    </rPh>
    <rPh sb="132" eb="133">
      <t>ウツ</t>
    </rPh>
    <rPh sb="134" eb="135">
      <t>マタ</t>
    </rPh>
    <phoneticPr fontId="12"/>
  </si>
  <si>
    <r>
      <t>選定における加点要素確認表（実績枠）
【添付書類】
・　地域の求人ニーズ等を踏まえた訓練内容であることがわかる書類
・　就職支援責任者が取得していた場合に加点となる資格等の確認ができる書類（キャリアコンサルタント登録証、キャリアコンサルティング技能検定合格証書又は合格通知書（写）等）
・　</t>
    </r>
    <r>
      <rPr>
        <sz val="18"/>
        <color rgb="FFFF0000"/>
        <rFont val="ＭＳ Ｐゴシック"/>
        <family val="3"/>
        <charset val="128"/>
      </rPr>
      <t>民間教育訓練機関における職業訓練サービスの質の向上のための</t>
    </r>
    <r>
      <rPr>
        <sz val="18"/>
        <color theme="1"/>
        <rFont val="ＭＳ Ｐゴシック"/>
        <family val="3"/>
        <charset val="128"/>
      </rPr>
      <t>自己診断表（写）</t>
    </r>
    <r>
      <rPr>
        <b/>
        <sz val="18"/>
        <color theme="1"/>
        <rFont val="ＭＳ Ｐゴシック"/>
        <family val="3"/>
        <charset val="128"/>
      </rPr>
      <t xml:space="preserve">
</t>
    </r>
    <r>
      <rPr>
        <sz val="18"/>
        <color theme="1"/>
        <rFont val="ＭＳ Ｐゴシック"/>
        <family val="3"/>
        <charset val="128"/>
      </rPr>
      <t>・　職業訓練サービスガイドライン適合事業所認定の認定書（写）</t>
    </r>
    <rPh sb="68" eb="70">
      <t>シュトク</t>
    </rPh>
    <rPh sb="74" eb="76">
      <t>バアイ</t>
    </rPh>
    <rPh sb="77" eb="79">
      <t>カテン</t>
    </rPh>
    <rPh sb="82" eb="84">
      <t>シカク</t>
    </rPh>
    <rPh sb="84" eb="85">
      <t>トウ</t>
    </rPh>
    <rPh sb="86" eb="88">
      <t>カクニン</t>
    </rPh>
    <rPh sb="92" eb="94">
      <t>ショルイ</t>
    </rPh>
    <rPh sb="106" eb="109">
      <t>トウロクショウ</t>
    </rPh>
    <phoneticPr fontId="12"/>
  </si>
  <si>
    <r>
      <t>選定における加点要素確認表（新規参入枠）
【添付書類】
・　地域の求人ニーズ等を踏まえた訓練内容であることがわかる書類
・　就職支援責任者が取得していた場合に加点となる資格等の確認ができる書類（キャリアコンサルタント登録証、キャリアコンサルティング技能検定合格証書又は合格通知書（写）等）
・　</t>
    </r>
    <r>
      <rPr>
        <sz val="18"/>
        <color rgb="FFFF0000"/>
        <rFont val="ＭＳ Ｐゴシック"/>
        <family val="3"/>
        <charset val="128"/>
      </rPr>
      <t>民間教育訓練機関における職業訓練サービスの質の向上のための</t>
    </r>
    <r>
      <rPr>
        <sz val="18"/>
        <color theme="1"/>
        <rFont val="ＭＳ Ｐゴシック"/>
        <family val="3"/>
        <charset val="128"/>
      </rPr>
      <t>自己診断表（写）
・　委託訓練契約書（写）等
・　職業訓練サービスガイドライン適合事業所認定の認定書（写）</t>
    </r>
    <rPh sb="14" eb="16">
      <t>シンキ</t>
    </rPh>
    <rPh sb="16" eb="18">
      <t>サンニュウ</t>
    </rPh>
    <rPh sb="18" eb="19">
      <t>ワク</t>
    </rPh>
    <rPh sb="30" eb="32">
      <t>チイキ</t>
    </rPh>
    <rPh sb="33" eb="35">
      <t>キュウジン</t>
    </rPh>
    <rPh sb="38" eb="39">
      <t>トウ</t>
    </rPh>
    <rPh sb="40" eb="41">
      <t>フ</t>
    </rPh>
    <rPh sb="44" eb="46">
      <t>クンレン</t>
    </rPh>
    <rPh sb="46" eb="48">
      <t>ナイヨウ</t>
    </rPh>
    <rPh sb="57" eb="59">
      <t>ショルイ</t>
    </rPh>
    <rPh sb="131" eb="132">
      <t>ショ</t>
    </rPh>
    <rPh sb="187" eb="189">
      <t>イタク</t>
    </rPh>
    <rPh sb="189" eb="191">
      <t>クンレン</t>
    </rPh>
    <rPh sb="191" eb="194">
      <t>ケイヤクショ</t>
    </rPh>
    <rPh sb="195" eb="196">
      <t>ウツ</t>
    </rPh>
    <rPh sb="197" eb="198">
      <t>ナド</t>
    </rPh>
    <phoneticPr fontId="12"/>
  </si>
  <si>
    <t>・Webデザインソフトの操作
・Webデザイン実習</t>
    <phoneticPr fontId="12"/>
  </si>
  <si>
    <t>・Webサイト作成ソフトの操作
・Webサイト作成演習</t>
    <phoneticPr fontId="12"/>
  </si>
  <si>
    <t>高齢　サブ郎</t>
    <rPh sb="0" eb="2">
      <t>コウレイ</t>
    </rPh>
    <phoneticPr fontId="12"/>
  </si>
  <si>
    <t>職業能力開発講習
⑮職業生活設計（キャリア・プラン）</t>
    <phoneticPr fontId="12"/>
  </si>
  <si>
    <t>職業能力開発講習
①ビジネスマナー②ライフプラン③…</t>
    <phoneticPr fontId="12"/>
  </si>
  <si>
    <t>Photoshop®クリエイター能力認定試験、アドビ認定プロフェッショナル</t>
    <rPh sb="16" eb="18">
      <t>ノウリョク</t>
    </rPh>
    <rPh sb="18" eb="20">
      <t>ニンテイ</t>
    </rPh>
    <rPh sb="20" eb="22">
      <t>シケン</t>
    </rPh>
    <rPh sb="26" eb="28">
      <t>ニンテイ</t>
    </rPh>
    <phoneticPr fontId="12"/>
  </si>
  <si>
    <t>株式会社JEEDクリエイティブデザイン</t>
    <rPh sb="0" eb="4">
      <t>カブシキガイシャ</t>
    </rPh>
    <phoneticPr fontId="12"/>
  </si>
  <si>
    <t>・Webデザインの企画・制作
・Photoshop、Illustratorを使用したデザイン作業
・クライアントとの打ち合わせおよび要件定義</t>
    <rPh sb="9" eb="11">
      <t>キカク</t>
    </rPh>
    <rPh sb="12" eb="14">
      <t>セイサク</t>
    </rPh>
    <rPh sb="38" eb="40">
      <t>シヨウ</t>
    </rPh>
    <rPh sb="46" eb="48">
      <t>サギョウ</t>
    </rPh>
    <rPh sb="58" eb="59">
      <t>ウ</t>
    </rPh>
    <rPh sb="60" eb="61">
      <t>ア</t>
    </rPh>
    <rPh sb="66" eb="68">
      <t>ヨウケン</t>
    </rPh>
    <rPh sb="68" eb="70">
      <t>テイギ</t>
    </rPh>
    <phoneticPr fontId="12"/>
  </si>
  <si>
    <t>デザインスタジオアートワークス</t>
    <phoneticPr fontId="12"/>
  </si>
  <si>
    <t>・Webサイト作成ソフトの操作
・Webサイト作成演習</t>
    <rPh sb="7" eb="9">
      <t>サクセイ</t>
    </rPh>
    <rPh sb="13" eb="15">
      <t>ソウサ</t>
    </rPh>
    <rPh sb="23" eb="25">
      <t>サクセイ</t>
    </rPh>
    <rPh sb="25" eb="27">
      <t>エンシュウ</t>
    </rPh>
    <phoneticPr fontId="12"/>
  </si>
  <si>
    <t>フリーランス
（JEEDデザイン専門学校、クリエイティブアカデミー）</t>
    <phoneticPr fontId="12"/>
  </si>
  <si>
    <t>・Webデザインおよびデザインソフトの操作に関する講義</t>
    <rPh sb="19" eb="21">
      <t>ソウサ</t>
    </rPh>
    <rPh sb="22" eb="23">
      <t>カン</t>
    </rPh>
    <rPh sb="25" eb="27">
      <t>コウギ</t>
    </rPh>
    <phoneticPr fontId="12"/>
  </si>
  <si>
    <t>・Webデザインソフトの操作
・Webデザイン実習
・Webサイト作成ソフトの操作
・Webサイト作成演習</t>
    <rPh sb="12" eb="14">
      <t>ソウサ</t>
    </rPh>
    <rPh sb="23" eb="25">
      <t>ジッシュウ</t>
    </rPh>
    <rPh sb="33" eb="35">
      <t>サクセイ</t>
    </rPh>
    <rPh sb="39" eb="41">
      <t>ソウサ</t>
    </rPh>
    <rPh sb="49" eb="51">
      <t>サクセイ</t>
    </rPh>
    <rPh sb="51" eb="53">
      <t>エンシュウ</t>
    </rPh>
    <phoneticPr fontId="12"/>
  </si>
  <si>
    <t>Photoshop®クリエイター能力認定試験、アドビ認定プロフェッショナル</t>
    <phoneticPr fontId="12"/>
  </si>
  <si>
    <t>株式会社JEEDクリエイティブデザイン</t>
  </si>
  <si>
    <t>○○部○○課</t>
  </si>
  <si>
    <t>・Webデザインの企画・制作
・Photoshop、Illustratorを使用したデザイン作業
・クライアントとの打ち合わせおよび要件定義</t>
    <phoneticPr fontId="12"/>
  </si>
  <si>
    <t>・Webデザインソフトの操作
・Webデザイン実習</t>
  </si>
  <si>
    <t>デザインスタジオアートワークス</t>
  </si>
  <si>
    <t>・Webサイト作成ソフトの操作
・Webサイト作成演習</t>
  </si>
  <si>
    <t>フリーランス
（JEEDデザイン専門学校、クリエイティブアカデミー）</t>
  </si>
  <si>
    <t>・Webデザインおよびデザインソフトの操作に関する講義</t>
  </si>
  <si>
    <t>・Webデザインソフトの操作
・Webデザイン実習
・Webサイト作成ソフトの操作
・Webサイト作成演習</t>
  </si>
  <si>
    <t>若葉　四郎</t>
    <rPh sb="0" eb="2">
      <t>ワカバ</t>
    </rPh>
    <rPh sb="3" eb="5">
      <t>シロウ</t>
    </rPh>
    <phoneticPr fontId="12"/>
  </si>
  <si>
    <t>ソフトウェアテスト概論</t>
    <rPh sb="9" eb="11">
      <t>ガイロン</t>
    </rPh>
    <phoneticPr fontId="12"/>
  </si>
  <si>
    <t>職務経歴書(認定様式第7の3号含む)</t>
    <rPh sb="0" eb="2">
      <t>ショクム</t>
    </rPh>
    <rPh sb="2" eb="5">
      <t>ケイレキショ</t>
    </rPh>
    <rPh sb="6" eb="8">
      <t>ニンテイ</t>
    </rPh>
    <rPh sb="8" eb="10">
      <t>ヨウシキ</t>
    </rPh>
    <rPh sb="10" eb="11">
      <t>ダイ</t>
    </rPh>
    <rPh sb="14" eb="15">
      <t>ゴウ</t>
    </rPh>
    <rPh sb="15" eb="16">
      <t>フク</t>
    </rPh>
    <phoneticPr fontId="12"/>
  </si>
  <si>
    <t>在籍証明書</t>
    <rPh sb="0" eb="2">
      <t>ザイセキ</t>
    </rPh>
    <rPh sb="2" eb="5">
      <t>ショウメイショ</t>
    </rPh>
    <phoneticPr fontId="12"/>
  </si>
  <si>
    <t>職務経歴書(認定様式第7の3号含む)</t>
    <phoneticPr fontId="12"/>
  </si>
  <si>
    <r>
      <t>ＬＭＳにより、習得度確認テストの実施状況と成績が記録・管理できる。</t>
    </r>
    <r>
      <rPr>
        <sz val="10.5"/>
        <color rgb="FFFF0000"/>
        <rFont val="ＭＳ Ｐゴシック"/>
        <family val="3"/>
        <charset val="128"/>
        <scheme val="minor"/>
      </rPr>
      <t xml:space="preserve">
また、習得度確認テストは各ユニットの受講終了後に１回のみ受験できる（何度も受験できる状況ではない）。
※最初の習得度確認テストを受験後に、２回目以降、復習として習得度確認テストを繰り返し受講できる状況は問題ないが、その場合は最初の受験状況が上書きされない（最初の受験状況と成績の記録が残る）必要があること。</t>
    </r>
    <r>
      <rPr>
        <sz val="10.5"/>
        <color theme="1"/>
        <rFont val="ＭＳ Ｐゴシック"/>
        <family val="3"/>
        <charset val="128"/>
        <scheme val="minor"/>
      </rPr>
      <t xml:space="preserve">
</t>
    </r>
    <rPh sb="16" eb="18">
      <t>ジッシ</t>
    </rPh>
    <rPh sb="18" eb="20">
      <t>ジョウキョウ</t>
    </rPh>
    <rPh sb="21" eb="23">
      <t>セイセキ</t>
    </rPh>
    <rPh sb="62" eb="64">
      <t>ジュケン</t>
    </rPh>
    <rPh sb="68" eb="70">
      <t>ナンド</t>
    </rPh>
    <rPh sb="71" eb="73">
      <t>ジュケン</t>
    </rPh>
    <rPh sb="76" eb="78">
      <t>ジョウキョウ</t>
    </rPh>
    <phoneticPr fontId="116"/>
  </si>
  <si>
    <r>
      <rPr>
        <sz val="11"/>
        <rFont val="ＭＳ Ｐゴシック"/>
        <family val="3"/>
        <charset val="128"/>
      </rPr>
      <t>事務室所在地</t>
    </r>
    <rPh sb="0" eb="3">
      <t>ジムシツ</t>
    </rPh>
    <rPh sb="3" eb="6">
      <t>ショザイチ</t>
    </rPh>
    <phoneticPr fontId="12"/>
  </si>
  <si>
    <r>
      <t>・</t>
    </r>
    <r>
      <rPr>
        <sz val="12"/>
        <color rgb="FFFF0000"/>
        <rFont val="ＭＳ Ｐゴシック"/>
        <family val="3"/>
        <charset val="128"/>
      </rPr>
      <t>訓練受講時間（受講者が各映像教材を視聴した時間（映像教材視聴開始時刻及び映像教材視聴終了時刻））及びアクセスした教材</t>
    </r>
    <r>
      <rPr>
        <sz val="12"/>
        <color theme="1"/>
        <rFont val="ＭＳ Ｐゴシック"/>
        <family val="3"/>
        <charset val="128"/>
      </rPr>
      <t>を暦日ごとに記録・管理できること。</t>
    </r>
    <rPh sb="1" eb="7">
      <t>クンレン受講ジカン</t>
    </rPh>
    <rPh sb="8" eb="11">
      <t>ジュコウシャ</t>
    </rPh>
    <rPh sb="12" eb="13">
      <t>カク</t>
    </rPh>
    <rPh sb="13" eb="15">
      <t>エイゾウ</t>
    </rPh>
    <rPh sb="15" eb="17">
      <t>キョウザイ</t>
    </rPh>
    <rPh sb="18" eb="20">
      <t>シチョウ</t>
    </rPh>
    <rPh sb="22" eb="24">
      <t>ジカン</t>
    </rPh>
    <rPh sb="25" eb="27">
      <t>エイゾウ</t>
    </rPh>
    <rPh sb="27" eb="29">
      <t>キョウザイ</t>
    </rPh>
    <rPh sb="29" eb="35">
      <t>シチョウカイシジコク</t>
    </rPh>
    <rPh sb="35" eb="36">
      <t>オヨ</t>
    </rPh>
    <rPh sb="37" eb="41">
      <t>エイゾウキョウザイ</t>
    </rPh>
    <rPh sb="41" eb="43">
      <t>シチョウ</t>
    </rPh>
    <rPh sb="43" eb="45">
      <t>シュウリョウ</t>
    </rPh>
    <rPh sb="45" eb="47">
      <t>ジコク</t>
    </rPh>
    <rPh sb="49" eb="50">
      <t>オヨ</t>
    </rPh>
    <rPh sb="57" eb="59">
      <t>キョウザイ</t>
    </rPh>
    <rPh sb="60" eb="62">
      <t>レキジツ</t>
    </rPh>
    <rPh sb="65" eb="67">
      <t>キロク</t>
    </rPh>
    <rPh sb="68" eb="70">
      <t>カンリ</t>
    </rPh>
    <phoneticPr fontId="12"/>
  </si>
  <si>
    <r>
      <t>・LMSの操作等に関する受講</t>
    </r>
    <r>
      <rPr>
        <sz val="12"/>
        <color rgb="FFFF0000"/>
        <rFont val="ＭＳ Ｐゴシック"/>
        <family val="3"/>
        <charset val="128"/>
      </rPr>
      <t>者</t>
    </r>
    <r>
      <rPr>
        <sz val="12"/>
        <color theme="1"/>
        <rFont val="ＭＳ Ｐゴシック"/>
        <family val="3"/>
        <charset val="128"/>
      </rPr>
      <t>からの質問について対応できる体制が整備されている。</t>
    </r>
    <rPh sb="5" eb="7">
      <t>ソウサ</t>
    </rPh>
    <rPh sb="7" eb="8">
      <t>トウ</t>
    </rPh>
    <rPh sb="9" eb="10">
      <t>カン</t>
    </rPh>
    <rPh sb="12" eb="15">
      <t>ジュコウシャ</t>
    </rPh>
    <rPh sb="18" eb="20">
      <t>シツモン</t>
    </rPh>
    <rPh sb="24" eb="26">
      <t>タイオウ</t>
    </rPh>
    <rPh sb="29" eb="31">
      <t>タイセイ</t>
    </rPh>
    <rPh sb="32" eb="34">
      <t>セイビ</t>
    </rPh>
    <phoneticPr fontId="12"/>
  </si>
  <si>
    <r>
      <t xml:space="preserve">・対面指導及び質疑応答ができる講師の支援体制がある。
</t>
    </r>
    <r>
      <rPr>
        <sz val="12"/>
        <color rgb="FFFF0000"/>
        <rFont val="ＭＳ Ｐゴシック"/>
        <family val="3"/>
        <charset val="128"/>
      </rPr>
      <t>※実施日が特定されている科目として職業スキル（学科・実技）を実施する日については、最低１時間以上、質疑応答ができる講師の支援体制がある。</t>
    </r>
    <rPh sb="1" eb="3">
      <t>タイメン</t>
    </rPh>
    <rPh sb="3" eb="5">
      <t>シドウ</t>
    </rPh>
    <rPh sb="5" eb="6">
      <t>オヨ</t>
    </rPh>
    <rPh sb="7" eb="9">
      <t>シツギ</t>
    </rPh>
    <rPh sb="9" eb="11">
      <t>オウトウ</t>
    </rPh>
    <rPh sb="15" eb="17">
      <t>コウシ</t>
    </rPh>
    <rPh sb="18" eb="20">
      <t>シ_x0000__x0001_</t>
    </rPh>
    <rPh sb="20" eb="22">
      <t>_x0002__x0004__x0003__x0002_</t>
    </rPh>
    <rPh sb="28" eb="30">
      <t>_x0007__x0005__x0001_</t>
    </rPh>
    <rPh sb="30" eb="31">
      <t xml:space="preserve">	</t>
    </rPh>
    <rPh sb="32" eb="34">
      <t xml:space="preserve">_x0007__x0002__x000C_	</t>
    </rPh>
    <rPh sb="39" eb="41">
      <t>_x0002__x0010__x000F_</t>
    </rPh>
    <rPh sb="44" eb="46">
      <t>_x0002__x0013__x0012__x0002__x0016__x0014_</t>
    </rPh>
    <rPh sb="50" eb="52">
      <t>_x0002__x001A__x001C_</t>
    </rPh>
    <rPh sb="53" eb="55">
      <t>_x0002__x001D__x001E_</t>
    </rPh>
    <rPh sb="57" eb="59">
      <t xml:space="preserve">_x0001__x001E_ </t>
    </rPh>
    <rPh sb="61" eb="62">
      <t>ビ</t>
    </rPh>
    <rPh sb="68" eb="70">
      <t>_x0002_%,_x0002_</t>
    </rPh>
    <rPh sb="71" eb="75">
      <t>+2_x0002_.5_x0002_1</t>
    </rPh>
    <rPh sb="76" eb="78">
      <t>9_x0002_4</t>
    </rPh>
    <rPh sb="78" eb="80">
      <t>=_x0002_7@</t>
    </rPh>
    <rPh sb="84" eb="86">
      <t>_x0002_;C</t>
    </rPh>
    <rPh sb="87" eb="89">
      <t>_x0004_BH</t>
    </rPh>
    <rPh sb="89" eb="91">
      <t/>
    </rPh>
    <phoneticPr fontId="12"/>
  </si>
  <si>
    <r>
      <t>実施体制等確認表
【添付書類】
・　不動産登記簿謄本（写）（運営拠点を所有する場合）、賃貸借契約書（写）（運営拠点を賃借する場合）等、施設が使用可能であることが確認できるもの</t>
    </r>
    <r>
      <rPr>
        <b/>
        <sz val="18"/>
        <color theme="1"/>
        <rFont val="ＭＳ Ｐゴシック"/>
        <family val="3"/>
        <charset val="128"/>
      </rPr>
      <t>《省》</t>
    </r>
    <r>
      <rPr>
        <sz val="18"/>
        <color theme="1"/>
        <rFont val="ＭＳ Ｐゴシック"/>
        <family val="3"/>
        <charset val="128"/>
      </rPr>
      <t>（※通所が発生する場合は、訓練実施場所及び事務室。）
・　運営拠点の平面図</t>
    </r>
    <r>
      <rPr>
        <b/>
        <sz val="18"/>
        <color theme="1"/>
        <rFont val="ＭＳ Ｐゴシック"/>
        <family val="3"/>
        <charset val="128"/>
      </rPr>
      <t>《省》</t>
    </r>
    <r>
      <rPr>
        <sz val="18"/>
        <color theme="1"/>
        <rFont val="ＭＳ Ｐゴシック"/>
        <family val="3"/>
        <charset val="128"/>
      </rPr>
      <t>（※通所が発生する場合、訓練実施場所及び事務室。）
・　介護職員養成研修等の指定通知書（写）（介護職員養成研修を求職者支援訓練として実施する場合）
・　加入する予定である災害補償制度等に関するリーフレット等</t>
    </r>
    <r>
      <rPr>
        <b/>
        <sz val="18"/>
        <color theme="1"/>
        <rFont val="ＭＳ Ｐゴシック"/>
        <family val="3"/>
        <charset val="128"/>
      </rPr>
      <t xml:space="preserve">《省》
</t>
    </r>
    <r>
      <rPr>
        <sz val="18"/>
        <color theme="1"/>
        <rFont val="ＭＳ Ｐゴシック"/>
        <family val="3"/>
        <charset val="128"/>
      </rPr>
      <t>・　託児サービス提供機関の要件に該当することを確認できる資料</t>
    </r>
    <r>
      <rPr>
        <b/>
        <sz val="18"/>
        <color theme="1"/>
        <rFont val="ＭＳ Ｐゴシック"/>
        <family val="3"/>
        <charset val="128"/>
      </rPr>
      <t xml:space="preserve">
</t>
    </r>
    <r>
      <rPr>
        <sz val="18"/>
        <color theme="1"/>
        <rFont val="ＭＳ Ｐゴシック"/>
        <family val="3"/>
        <charset val="128"/>
      </rPr>
      <t>・　職業訓練サービスガイドライン研修の修了証書（写）、修了証明書（写）又は受講証明書（写）、(受講者が講師又は事務担当者の場合は、申請者と直接雇用関係であることがわかる書類）</t>
    </r>
    <r>
      <rPr>
        <b/>
        <sz val="18"/>
        <color theme="1"/>
        <rFont val="ＭＳ Ｐゴシック"/>
        <family val="3"/>
        <charset val="128"/>
      </rPr>
      <t xml:space="preserve">《省》
</t>
    </r>
    <r>
      <rPr>
        <sz val="18"/>
        <color rgb="FFFF0000"/>
        <rFont val="ＭＳ Ｐゴシック"/>
        <family val="3"/>
        <charset val="128"/>
      </rPr>
      <t>※ 職業訓練サービスガイドライン研修を受講することができない期間（令和７年４月末まで（開講が延期となった場合は、開講日が属する月の月末まで）に申請する訓練科については、提出しなくても差し支えないこと。</t>
    </r>
    <r>
      <rPr>
        <sz val="18"/>
        <color theme="1"/>
        <rFont val="ＭＳ Ｐゴシック"/>
        <family val="3"/>
        <charset val="128"/>
      </rPr>
      <t xml:space="preserve">
・ISO29993及びISO21001の審査登録証（写）</t>
    </r>
    <r>
      <rPr>
        <b/>
        <sz val="18"/>
        <color theme="1"/>
        <rFont val="ＭＳ Ｐゴシック"/>
        <family val="3"/>
        <charset val="128"/>
      </rPr>
      <t>《省》</t>
    </r>
    <r>
      <rPr>
        <sz val="18"/>
        <color theme="1"/>
        <rFont val="ＭＳ Ｐゴシック"/>
        <family val="3"/>
        <charset val="128"/>
      </rPr>
      <t xml:space="preserve">
・使用するLMSの内容が確認できるもの（パンフレットや仕様書等）</t>
    </r>
    <r>
      <rPr>
        <b/>
        <sz val="18"/>
        <color theme="1"/>
        <rFont val="ＭＳ Ｐゴシック"/>
        <family val="3"/>
        <charset val="128"/>
      </rPr>
      <t>《省》</t>
    </r>
    <r>
      <rPr>
        <sz val="18"/>
        <color theme="1"/>
        <rFont val="ＭＳ Ｐゴシック"/>
        <family val="3"/>
        <charset val="128"/>
      </rPr>
      <t xml:space="preserve">
・LMS実機確認表</t>
    </r>
    <r>
      <rPr>
        <b/>
        <sz val="18"/>
        <color theme="1"/>
        <rFont val="ＭＳ Ｐゴシック"/>
        <family val="3"/>
        <charset val="128"/>
      </rPr>
      <t>《省》</t>
    </r>
    <r>
      <rPr>
        <sz val="18"/>
        <color theme="1"/>
        <rFont val="ＭＳ Ｐゴシック"/>
        <family val="3"/>
        <charset val="128"/>
      </rPr>
      <t xml:space="preserve">
・ｅラーニング教材等確認表</t>
    </r>
    <rPh sb="174" eb="175">
      <t>ウツ</t>
    </rPh>
    <rPh sb="210" eb="212">
      <t>ヨテイ</t>
    </rPh>
    <rPh sb="398" eb="399">
      <t>マツ</t>
    </rPh>
    <rPh sb="450" eb="451">
      <t>サ</t>
    </rPh>
    <rPh sb="452" eb="453">
      <t>ツカ</t>
    </rPh>
    <rPh sb="532" eb="534">
      <t>ジッキ</t>
    </rPh>
    <rPh sb="534" eb="536">
      <t>カクニン</t>
    </rPh>
    <rPh sb="536" eb="537">
      <t>ヒョウ</t>
    </rPh>
    <phoneticPr fontId="12"/>
  </si>
  <si>
    <r>
      <rPr>
        <sz val="11"/>
        <color rgb="FFFF0000"/>
        <rFont val="ＭＳ Ｐゴシック"/>
        <family val="3"/>
        <charset val="128"/>
        <scheme val="minor"/>
      </rPr>
      <t>習得度確認テスト</t>
    </r>
    <r>
      <rPr>
        <sz val="11"/>
        <color theme="1"/>
        <rFont val="ＭＳ Ｐゴシック"/>
        <family val="3"/>
        <charset val="128"/>
        <scheme val="minor"/>
      </rPr>
      <t xml:space="preserve">
収録時間（分）</t>
    </r>
    <rPh sb="0" eb="2">
      <t>シュウトク</t>
    </rPh>
    <rPh sb="2" eb="3">
      <t>ド</t>
    </rPh>
    <rPh sb="3" eb="5">
      <t>カクニン</t>
    </rPh>
    <rPh sb="9" eb="11">
      <t>シュウロク</t>
    </rPh>
    <rPh sb="11" eb="13">
      <t>ジカン</t>
    </rPh>
    <rPh sb="14" eb="15">
      <t>フン</t>
    </rPh>
    <phoneticPr fontId="11"/>
  </si>
  <si>
    <r>
      <rPr>
        <sz val="11"/>
        <color rgb="FFFF0000"/>
        <rFont val="ＭＳ ゴシック"/>
        <family val="3"/>
        <charset val="128"/>
      </rPr>
      <t>訓練実施施設</t>
    </r>
    <r>
      <rPr>
        <sz val="11"/>
        <rFont val="ＭＳ ゴシック"/>
        <family val="3"/>
        <charset val="128"/>
      </rPr>
      <t>の平面図</t>
    </r>
    <rPh sb="0" eb="2">
      <t>クンレン</t>
    </rPh>
    <rPh sb="2" eb="4">
      <t>ジッシ</t>
    </rPh>
    <rPh sb="4" eb="6">
      <t>シセツ</t>
    </rPh>
    <rPh sb="7" eb="10">
      <t>ヘイメンズ</t>
    </rPh>
    <phoneticPr fontId="12"/>
  </si>
  <si>
    <r>
      <t>　２　</t>
    </r>
    <r>
      <rPr>
        <b/>
        <sz val="14"/>
        <color rgb="FFFF0000"/>
        <rFont val="ＭＳ ゴシック"/>
        <family val="3"/>
        <charset val="128"/>
      </rPr>
      <t>訓練実施施設</t>
    </r>
    <r>
      <rPr>
        <b/>
        <sz val="14"/>
        <rFont val="ＭＳ ゴシック"/>
        <family val="3"/>
        <charset val="128"/>
      </rPr>
      <t>及び事務室の平面図</t>
    </r>
    <rPh sb="3" eb="5">
      <t>クンレン</t>
    </rPh>
    <rPh sb="5" eb="7">
      <t>ジッシ</t>
    </rPh>
    <rPh sb="7" eb="9">
      <t>シセツ</t>
    </rPh>
    <rPh sb="9" eb="10">
      <t>オヨ</t>
    </rPh>
    <rPh sb="11" eb="14">
      <t>ジムシツ</t>
    </rPh>
    <rPh sb="15" eb="18">
      <t>ヘイメンズ</t>
    </rPh>
    <phoneticPr fontId="12"/>
  </si>
  <si>
    <t>※この計画書は、上記３に記載した訓練科の次に申請しようとする都道府県支部に必ずご提出いただくようお願いいたします。</t>
    <phoneticPr fontId="12"/>
  </si>
  <si>
    <r>
      <rPr>
        <sz val="12"/>
        <color rgb="FFFF0000"/>
        <rFont val="ＭＳ 明朝"/>
        <family val="1"/>
        <charset val="128"/>
      </rPr>
      <t>(</t>
    </r>
    <r>
      <rPr>
        <sz val="12"/>
        <color theme="1"/>
        <rFont val="ＭＳ 明朝"/>
        <family val="1"/>
        <charset val="128"/>
      </rPr>
      <t>1</t>
    </r>
    <r>
      <rPr>
        <sz val="12"/>
        <color rgb="FFFF0000"/>
        <rFont val="ＭＳ 明朝"/>
        <family val="1"/>
        <charset val="128"/>
      </rPr>
      <t>)</t>
    </r>
    <phoneticPr fontId="12"/>
  </si>
  <si>
    <r>
      <t xml:space="preserve">認定番号
</t>
    </r>
    <r>
      <rPr>
        <sz val="11"/>
        <color theme="1"/>
        <rFont val="ＭＳ 明朝"/>
        <family val="1"/>
        <charset val="128"/>
      </rPr>
      <t xml:space="preserve">（訓練コース番号）　　　 </t>
    </r>
    <rPh sb="0" eb="2">
      <t>ニンテイ</t>
    </rPh>
    <rPh sb="2" eb="4">
      <t>バンゴウ</t>
    </rPh>
    <rPh sb="6" eb="8">
      <t>クンレン</t>
    </rPh>
    <rPh sb="11" eb="13">
      <t>バンゴウ</t>
    </rPh>
    <phoneticPr fontId="12"/>
  </si>
  <si>
    <r>
      <rPr>
        <sz val="12"/>
        <color rgb="FFFF0000"/>
        <rFont val="ＭＳ 明朝"/>
        <family val="1"/>
        <charset val="128"/>
      </rPr>
      <t>(</t>
    </r>
    <r>
      <rPr>
        <sz val="12"/>
        <color theme="1"/>
        <rFont val="ＭＳ 明朝"/>
        <family val="1"/>
        <charset val="128"/>
      </rPr>
      <t>2</t>
    </r>
    <r>
      <rPr>
        <sz val="12"/>
        <color rgb="FFFF0000"/>
        <rFont val="ＭＳ 明朝"/>
        <family val="1"/>
        <charset val="128"/>
      </rPr>
      <t>)</t>
    </r>
    <phoneticPr fontId="12"/>
  </si>
  <si>
    <r>
      <t>訓練</t>
    </r>
    <r>
      <rPr>
        <sz val="12"/>
        <color rgb="FFFF0000"/>
        <rFont val="ＭＳ 明朝"/>
        <family val="1"/>
        <charset val="128"/>
      </rPr>
      <t>コース</t>
    </r>
    <phoneticPr fontId="12"/>
  </si>
  <si>
    <r>
      <rPr>
        <sz val="12"/>
        <color rgb="FFFF0000"/>
        <rFont val="ＭＳ 明朝"/>
        <family val="1"/>
        <charset val="128"/>
      </rPr>
      <t>(</t>
    </r>
    <r>
      <rPr>
        <sz val="12"/>
        <color theme="1"/>
        <rFont val="ＭＳ 明朝"/>
        <family val="1"/>
        <charset val="128"/>
      </rPr>
      <t>3</t>
    </r>
    <r>
      <rPr>
        <sz val="12"/>
        <color rgb="FFFF0000"/>
        <rFont val="ＭＳ 明朝"/>
        <family val="1"/>
        <charset val="128"/>
      </rPr>
      <t>)</t>
    </r>
    <phoneticPr fontId="12"/>
  </si>
  <si>
    <r>
      <rPr>
        <sz val="12"/>
        <color rgb="FFFF0000"/>
        <rFont val="ＭＳ 明朝"/>
        <family val="1"/>
        <charset val="128"/>
      </rPr>
      <t>(</t>
    </r>
    <r>
      <rPr>
        <sz val="12"/>
        <color theme="1"/>
        <rFont val="ＭＳ 明朝"/>
        <family val="1"/>
        <charset val="128"/>
      </rPr>
      <t>4</t>
    </r>
    <r>
      <rPr>
        <sz val="12"/>
        <color rgb="FFFF0000"/>
        <rFont val="ＭＳ 明朝"/>
        <family val="1"/>
        <charset val="128"/>
      </rPr>
      <t>)</t>
    </r>
    <phoneticPr fontId="12"/>
  </si>
  <si>
    <r>
      <rPr>
        <sz val="12"/>
        <color rgb="FFFF0000"/>
        <rFont val="ＭＳ 明朝"/>
        <family val="1"/>
        <charset val="128"/>
      </rPr>
      <t>(</t>
    </r>
    <r>
      <rPr>
        <sz val="12"/>
        <color theme="1"/>
        <rFont val="ＭＳ 明朝"/>
        <family val="1"/>
        <charset val="128"/>
      </rPr>
      <t>5</t>
    </r>
    <r>
      <rPr>
        <sz val="12"/>
        <color rgb="FFFF0000"/>
        <rFont val="ＭＳ 明朝"/>
        <family val="1"/>
        <charset val="128"/>
      </rPr>
      <t>)</t>
    </r>
    <phoneticPr fontId="12"/>
  </si>
  <si>
    <r>
      <rPr>
        <sz val="12"/>
        <color rgb="FFFF0000"/>
        <rFont val="ＭＳ 明朝"/>
        <family val="1"/>
        <charset val="128"/>
      </rPr>
      <t>(</t>
    </r>
    <r>
      <rPr>
        <sz val="12"/>
        <color theme="1"/>
        <rFont val="ＭＳ 明朝"/>
        <family val="1"/>
        <charset val="128"/>
      </rPr>
      <t>6</t>
    </r>
    <r>
      <rPr>
        <sz val="12"/>
        <color rgb="FFFF0000"/>
        <rFont val="ＭＳ 明朝"/>
        <family val="1"/>
        <charset val="128"/>
      </rPr>
      <t>)</t>
    </r>
    <phoneticPr fontId="12"/>
  </si>
  <si>
    <r>
      <rPr>
        <sz val="12"/>
        <color rgb="FFFF0000"/>
        <rFont val="ＭＳ 明朝"/>
        <family val="1"/>
        <charset val="128"/>
      </rPr>
      <t>(</t>
    </r>
    <r>
      <rPr>
        <sz val="12"/>
        <color theme="1"/>
        <rFont val="ＭＳ 明朝"/>
        <family val="1"/>
        <charset val="128"/>
      </rPr>
      <t>7</t>
    </r>
    <r>
      <rPr>
        <sz val="12"/>
        <color rgb="FFFF0000"/>
        <rFont val="ＭＳ 明朝"/>
        <family val="1"/>
        <charset val="128"/>
      </rPr>
      <t>)</t>
    </r>
    <phoneticPr fontId="12"/>
  </si>
  <si>
    <r>
      <t>就職支援責任者の業務等は次のとおりであること。
　　①配置
　　　訓練実施日数のうち50％の日数は、全日、就職支援責任者を務める訓練実施施設で業務を遂行すること（他業務と兼務することは差し支えない）。
　　</t>
    </r>
    <r>
      <rPr>
        <sz val="12"/>
        <color rgb="FFFF0000"/>
        <rFont val="ＭＳ ゴシック"/>
        <family val="3"/>
        <charset val="128"/>
      </rPr>
      <t>（添付書類　：　就職支援責任者が適切に就職支援を行うことを示す資料
　　　　　　　　　（就職支援責任者の勤務予定表及び就職支援のフローがわかる書類又は訓練期間中の就職支援スケジュール　等）</t>
    </r>
    <rPh sb="0" eb="2">
      <t>シュウショク</t>
    </rPh>
    <rPh sb="2" eb="7">
      <t>シエンセキニンシャ</t>
    </rPh>
    <rPh sb="8" eb="10">
      <t>ギョウム</t>
    </rPh>
    <rPh sb="10" eb="11">
      <t>トウ</t>
    </rPh>
    <rPh sb="12" eb="13">
      <t>ツギ</t>
    </rPh>
    <rPh sb="27" eb="29">
      <t>ハイチ</t>
    </rPh>
    <rPh sb="33" eb="35">
      <t>クンレン</t>
    </rPh>
    <rPh sb="35" eb="37">
      <t>ジッシ</t>
    </rPh>
    <rPh sb="37" eb="39">
      <t>ニッスウ</t>
    </rPh>
    <rPh sb="46" eb="48">
      <t>ニッスウ</t>
    </rPh>
    <rPh sb="50" eb="52">
      <t>ゼンニチ</t>
    </rPh>
    <rPh sb="53" eb="55">
      <t>シュウショク</t>
    </rPh>
    <rPh sb="55" eb="60">
      <t>シエンセキニンシャ</t>
    </rPh>
    <rPh sb="61" eb="62">
      <t>ツト</t>
    </rPh>
    <rPh sb="64" eb="66">
      <t>クンレン</t>
    </rPh>
    <rPh sb="66" eb="68">
      <t>ジッシ</t>
    </rPh>
    <rPh sb="68" eb="70">
      <t>シセツ</t>
    </rPh>
    <rPh sb="71" eb="73">
      <t>ギョウム</t>
    </rPh>
    <rPh sb="74" eb="76">
      <t>スイコウ</t>
    </rPh>
    <rPh sb="81" eb="82">
      <t>タ</t>
    </rPh>
    <rPh sb="82" eb="84">
      <t>ギョウム</t>
    </rPh>
    <rPh sb="85" eb="87">
      <t>ケンム</t>
    </rPh>
    <rPh sb="92" eb="93">
      <t>サ</t>
    </rPh>
    <rPh sb="94" eb="95">
      <t>ツカ</t>
    </rPh>
    <phoneticPr fontId="12"/>
  </si>
  <si>
    <t>実務経験・指導（等）業務経験を
証明する書類</t>
    <phoneticPr fontId="12"/>
  </si>
  <si>
    <t>○○○○科</t>
    <phoneticPr fontId="12"/>
  </si>
  <si>
    <r>
      <t>企業実習先一覧</t>
    </r>
    <r>
      <rPr>
        <u/>
        <sz val="18"/>
        <color rgb="FFFF0000"/>
        <rFont val="ＭＳ Ｐゴシック"/>
        <family val="3"/>
        <charset val="128"/>
      </rPr>
      <t/>
    </r>
    <phoneticPr fontId="12"/>
  </si>
  <si>
    <r>
      <t>講師一覧
【添付書類】　</t>
    </r>
    <r>
      <rPr>
        <b/>
        <sz val="18"/>
        <color theme="1"/>
        <rFont val="ＭＳ Ｐゴシック"/>
        <family val="3"/>
        <charset val="128"/>
      </rPr>
      <t>《省》</t>
    </r>
    <r>
      <rPr>
        <sz val="18"/>
        <color theme="1"/>
        <rFont val="ＭＳ Ｐゴシック"/>
        <family val="3"/>
        <charset val="128"/>
      </rPr>
      <t xml:space="preserve">
・　講師を担当する者の経歴等がわかる書類（認定様式第７の３号「講師の経歴等確認書」、職務経歴書（写）　等）
・　資格・免許（写）等（職業訓練指導員免許、職業訓練指導員講習（48時間講習）を含む。）</t>
    </r>
    <rPh sb="0" eb="2">
      <t>コウシ</t>
    </rPh>
    <rPh sb="2" eb="4">
      <t>イチラン</t>
    </rPh>
    <rPh sb="67" eb="68">
      <t>トウ</t>
    </rPh>
    <phoneticPr fontId="12"/>
  </si>
  <si>
    <r>
      <rPr>
        <b/>
        <sz val="18"/>
        <color theme="1"/>
        <rFont val="ＭＳ Ｐゴシック"/>
        <family val="3"/>
        <charset val="128"/>
      </rPr>
      <t>該当機関のみ</t>
    </r>
    <r>
      <rPr>
        <sz val="18"/>
        <color theme="1"/>
        <rFont val="ＭＳ Ｐゴシック"/>
        <family val="3"/>
        <charset val="128"/>
      </rPr>
      <t xml:space="preserve">
→</t>
    </r>
    <r>
      <rPr>
        <u/>
        <sz val="18"/>
        <color theme="1"/>
        <rFont val="ＭＳ Ｐゴシック"/>
        <family val="3"/>
        <charset val="128"/>
      </rPr>
      <t>過去に実施した求職者支援訓練の「雇用保険適用就職率」が基準を下回った場合のみ必要となる様式です。詳しくは「申請の留意事項」</t>
    </r>
    <r>
      <rPr>
        <u/>
        <sz val="18"/>
        <rFont val="ＭＳ Ｐゴシック"/>
        <family val="3"/>
        <charset val="128"/>
      </rPr>
      <t>の</t>
    </r>
    <r>
      <rPr>
        <u/>
        <sz val="18"/>
        <color rgb="FFFF0000"/>
        <rFont val="ＭＳ Ｐゴシック"/>
        <family val="3"/>
        <charset val="128"/>
      </rPr>
      <t>第6の1</t>
    </r>
    <r>
      <rPr>
        <u/>
        <sz val="18"/>
        <color theme="1"/>
        <rFont val="ＭＳ Ｐゴシック"/>
        <family val="3"/>
        <charset val="128"/>
      </rPr>
      <t>「（7）過去に実施した求職者支援訓練の就職率」をご確認ください。</t>
    </r>
    <rPh sb="0" eb="2">
      <t>ガイトウ</t>
    </rPh>
    <rPh sb="2" eb="4">
      <t>キカン</t>
    </rPh>
    <rPh sb="71" eb="72">
      <t>ダイ</t>
    </rPh>
    <phoneticPr fontId="11"/>
  </si>
  <si>
    <r>
      <t xml:space="preserve">第7の３号
</t>
    </r>
    <r>
      <rPr>
        <sz val="18"/>
        <color rgb="FFFF0000"/>
        <rFont val="ＭＳ Ｐゴシック"/>
        <family val="3"/>
        <charset val="128"/>
      </rPr>
      <t>又は
任意様式</t>
    </r>
    <rPh sb="0" eb="1">
      <t>ダイ</t>
    </rPh>
    <rPh sb="4" eb="5">
      <t>ゴウ</t>
    </rPh>
    <rPh sb="6" eb="7">
      <t>マタ</t>
    </rPh>
    <phoneticPr fontId="11"/>
  </si>
  <si>
    <t>時</t>
    <rPh sb="0" eb="1">
      <t>ジ</t>
    </rPh>
    <phoneticPr fontId="59"/>
  </si>
  <si>
    <t>分</t>
    <rPh sb="0" eb="1">
      <t>フン</t>
    </rPh>
    <phoneticPr fontId="59"/>
  </si>
  <si>
    <r>
      <t>講師の類型に該当することを証明する書類
・職務経歴書</t>
    </r>
    <r>
      <rPr>
        <sz val="11"/>
        <color rgb="FFFF0000"/>
        <rFont val="ＭＳ ゴシック"/>
        <family val="3"/>
        <charset val="128"/>
      </rPr>
      <t>（写）</t>
    </r>
    <r>
      <rPr>
        <sz val="11"/>
        <rFont val="ＭＳ ゴシック"/>
        <family val="3"/>
        <charset val="128"/>
      </rPr>
      <t>等
・</t>
    </r>
    <r>
      <rPr>
        <sz val="11"/>
        <color rgb="FFFF0000"/>
        <rFont val="ＭＳ ゴシック"/>
        <family val="3"/>
        <charset val="128"/>
      </rPr>
      <t>講師の</t>
    </r>
    <r>
      <rPr>
        <sz val="11"/>
        <rFont val="ＭＳ ゴシック"/>
        <family val="3"/>
        <charset val="128"/>
      </rPr>
      <t>経歴等確認書（認定様式第７の３号）
・資格、免許</t>
    </r>
    <r>
      <rPr>
        <sz val="11"/>
        <color rgb="FFFF0000"/>
        <rFont val="ＭＳ ゴシック"/>
        <family val="3"/>
        <charset val="128"/>
      </rPr>
      <t>（写）</t>
    </r>
    <r>
      <rPr>
        <sz val="11"/>
        <rFont val="ＭＳ ゴシック"/>
        <family val="3"/>
        <charset val="128"/>
      </rPr>
      <t xml:space="preserve">
</t>
    </r>
    <r>
      <rPr>
        <sz val="11"/>
        <color rgb="FFFF0000"/>
        <rFont val="ＭＳ ゴシック"/>
        <family val="3"/>
        <charset val="128"/>
      </rPr>
      <t>・実務経験・指導(等)業務経験を証明する書類（写）（令和７年７月１日以降に申請する訓練科より提出する書類）</t>
    </r>
    <phoneticPr fontId="12"/>
  </si>
  <si>
    <r>
      <rPr>
        <sz val="18"/>
        <color rgb="FFFF0000"/>
        <rFont val="ＭＳ Ｐゴシック"/>
        <family val="3"/>
        <charset val="128"/>
      </rPr>
      <t>講師を担当する者の経歴等がわかる書類（認定様式第７の３号「講師の経歴等確認書」、職務経歴書（写）　等）</t>
    </r>
    <r>
      <rPr>
        <b/>
        <sz val="18"/>
        <color rgb="FFFF0000"/>
        <rFont val="ＭＳ Ｐゴシック"/>
        <family val="3"/>
        <charset val="128"/>
      </rPr>
      <t>《省》</t>
    </r>
    <r>
      <rPr>
        <b/>
        <sz val="18"/>
        <color theme="1"/>
        <rFont val="ＭＳ Ｐゴシック"/>
        <family val="3"/>
        <charset val="128"/>
      </rPr>
      <t xml:space="preserve">
</t>
    </r>
    <r>
      <rPr>
        <sz val="18"/>
        <color rgb="FFFF0000"/>
        <rFont val="ＭＳ Ｐゴシック"/>
        <family val="3"/>
        <charset val="128"/>
      </rPr>
      <t>&lt;令和７年７月１日より適用&gt;
【添付書類】
・　職務経歴書（写）や講師の経歴等確認書（認定様式第７の３号）等に記載されている実務経験・指導（等）業務経験の内容及び年数を証明する書類（写）</t>
    </r>
    <r>
      <rPr>
        <b/>
        <sz val="18"/>
        <color rgb="FFFF0000"/>
        <rFont val="ＭＳ Ｐゴシック"/>
        <family val="3"/>
        <charset val="128"/>
      </rPr>
      <t>《省》</t>
    </r>
    <r>
      <rPr>
        <sz val="18"/>
        <color rgb="FFFF0000"/>
        <rFont val="ＭＳ Ｐゴシック"/>
        <family val="3"/>
        <charset val="128"/>
      </rPr>
      <t xml:space="preserve">
※ 講師要件を満たすことが確認できる年数分必要。
※ 実務経験・指導（等）業務経験の内容及び年数の確認に影響しない個人情報については黒塗り等して提出すること。
（証明書類の例）
労働契約書、労働条件通知書、職務証明書、在職証明書等の勤務先からの証明書類、請負契約書　 等</t>
    </r>
    <rPh sb="147" eb="148">
      <t>ウツ</t>
    </rPh>
    <rPh sb="277" eb="279">
      <t>ショルイ</t>
    </rPh>
    <rPh sb="280" eb="282">
      <t>ウケオイ</t>
    </rPh>
    <rPh sb="282" eb="285">
      <t>ケイヤクショ</t>
    </rPh>
    <phoneticPr fontId="11"/>
  </si>
  <si>
    <t>・Webサイトの作成および運営
・WordPressを使用したサイト構築
・デザインソフトの操作指導および社内研修講師</t>
    <rPh sb="8" eb="10">
      <t>サクセイ</t>
    </rPh>
    <rPh sb="13" eb="15">
      <t>ウンエイ</t>
    </rPh>
    <rPh sb="27" eb="29">
      <t>シヨウ</t>
    </rPh>
    <rPh sb="34" eb="36">
      <t>コウチク</t>
    </rPh>
    <rPh sb="46" eb="48">
      <t>ソウサ</t>
    </rPh>
    <rPh sb="48" eb="50">
      <t>シドウ</t>
    </rPh>
    <rPh sb="53" eb="55">
      <t>シャナイ</t>
    </rPh>
    <rPh sb="55" eb="57">
      <t>ケンシュウ</t>
    </rPh>
    <rPh sb="57" eb="59">
      <t>コウシ</t>
    </rPh>
    <phoneticPr fontId="12"/>
  </si>
  <si>
    <t>・Webサイトの作成および運営
・WordPressを使用したサイト構築
・デザインソフトの操作指導および社内研修講師</t>
    <rPh sb="53" eb="57">
      <t>シャナイケンシュウ</t>
    </rPh>
    <rPh sb="57" eb="59">
      <t>コウシ</t>
    </rPh>
    <phoneticPr fontId="12"/>
  </si>
  <si>
    <r>
      <t>※１　</t>
    </r>
    <r>
      <rPr>
        <b/>
        <sz val="11"/>
        <color rgb="FFFF0000"/>
        <rFont val="ＭＳ Ｐゴシック"/>
        <family val="3"/>
        <charset val="128"/>
        <scheme val="minor"/>
      </rPr>
      <t>映像</t>
    </r>
    <r>
      <rPr>
        <b/>
        <sz val="11"/>
        <color theme="1"/>
        <rFont val="ＭＳ Ｐゴシック"/>
        <family val="3"/>
        <charset val="128"/>
        <scheme val="minor"/>
      </rPr>
      <t>教材に加えて「習得度確認テスト」を</t>
    </r>
    <r>
      <rPr>
        <b/>
        <sz val="11"/>
        <color rgb="FFFF0000"/>
        <rFont val="ＭＳ Ｐゴシック"/>
        <family val="3"/>
        <charset val="128"/>
        <scheme val="minor"/>
      </rPr>
      <t>含めること</t>
    </r>
    <r>
      <rPr>
        <b/>
        <sz val="11"/>
        <color theme="1"/>
        <rFont val="ＭＳ Ｐゴシック"/>
        <family val="3"/>
        <charset val="128"/>
        <scheme val="minor"/>
      </rPr>
      <t>（「習得度確認テスト」に収録時間がない場合は、「習得度確認テスト」</t>
    </r>
    <r>
      <rPr>
        <b/>
        <sz val="11"/>
        <color rgb="FFFF0000"/>
        <rFont val="ＭＳ Ｐゴシック"/>
        <family val="3"/>
        <charset val="128"/>
        <scheme val="minor"/>
      </rPr>
      <t>に取り組む標準</t>
    </r>
    <r>
      <rPr>
        <b/>
        <sz val="11"/>
        <color theme="1"/>
        <rFont val="ＭＳ Ｐゴシック"/>
        <family val="3"/>
        <charset val="128"/>
        <scheme val="minor"/>
      </rPr>
      <t>時間を記入すること。）。</t>
    </r>
    <rPh sb="3" eb="5">
      <t>エイゾウ</t>
    </rPh>
    <rPh sb="5" eb="7">
      <t>キョウザイ</t>
    </rPh>
    <rPh sb="61" eb="62">
      <t>ト</t>
    </rPh>
    <rPh sb="63" eb="64">
      <t>ク</t>
    </rPh>
    <rPh sb="65" eb="67">
      <t>ヒョウジュン</t>
    </rPh>
    <rPh sb="67" eb="69">
      <t>ジカン</t>
    </rPh>
    <phoneticPr fontId="12"/>
  </si>
  <si>
    <t>個人情報保護の体制がとれている。
《個人情報を漏えいする恐れがある場合として、認められない例》
・実施状況確認時の会話等が外部に聞こえてしまう。
・教室や事務室が視覚的に外部と仕切られていない（カーテン等がなく、部屋の外から中が見えてしまう。）。
・事務室を訓練実施機関以外の者が使用する。
・事務室（書類保管場所）の入り口が施錠できず、かつ、個人情報を保管する書庫等の施錠ができない又は容易に持ち出せる。
・訓練実施施設が使用するインターネット回線が、不特定多数が利用する公衆無線LAN（Free Wi-Fi等）である。</t>
    <rPh sb="74" eb="76">
      <t>キョウシツ</t>
    </rPh>
    <rPh sb="77" eb="79">
      <t>ジム</t>
    </rPh>
    <rPh sb="79" eb="80">
      <t>シツ</t>
    </rPh>
    <rPh sb="101" eb="102">
      <t>トウ</t>
    </rPh>
    <rPh sb="125" eb="128">
      <t>ジムシツ</t>
    </rPh>
    <rPh sb="147" eb="150">
      <t>ジムシツ</t>
    </rPh>
    <rPh sb="151" eb="153">
      <t>ショルイ</t>
    </rPh>
    <rPh sb="153" eb="155">
      <t>ホカン</t>
    </rPh>
    <rPh sb="155" eb="157">
      <t>バショ</t>
    </rPh>
    <rPh sb="192" eb="193">
      <t>マタ</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</si>
</sst>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人&quot;"/>
    <numFmt numFmtId="177" formatCode="#,##0&quot;時間&quot;"/>
    <numFmt numFmtId="178" formatCode="#,##0&quot;円&quot;"/>
    <numFmt numFmtId="179" formatCode="0&quot;H&quot;"/>
    <numFmt numFmtId="180" formatCode="ggge&quot;年&quot;m&quot;月&quot;d&quot;日&quot;\(aaa\)"/>
    <numFmt numFmtId="181" formatCode="#,###&quot;時間&quot;"/>
    <numFmt numFmtId="182" formatCode="0.0&quot;H&quot;"/>
    <numFmt numFmtId="183" formatCode="m/d;@"/>
    <numFmt numFmtId="184" formatCode="#"/>
    <numFmt numFmtId="185" formatCode="00"/>
  </numFmts>
  <fonts count="19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14"/>
      <name val="ＭＳ ゴシック"/>
      <family val="3"/>
      <charset val="128"/>
    </font>
    <font>
      <sz val="6"/>
      <name val="ＭＳ Ｐゴシック"/>
      <family val="2"/>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sz val="14"/>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u/>
      <sz val="16"/>
      <name val="ＭＳ 明朝"/>
      <family val="1"/>
      <charset val="128"/>
    </font>
    <font>
      <sz val="11"/>
      <color indexed="81"/>
      <name val="ＭＳ Ｐゴシック"/>
      <family val="3"/>
      <charset val="128"/>
    </font>
    <font>
      <sz val="12"/>
      <name val="ＭＳ ゴシック"/>
      <family val="3"/>
      <charset val="128"/>
    </font>
    <font>
      <sz val="12"/>
      <name val="ＭＳ Ｐゴシック"/>
      <family val="3"/>
      <charset val="128"/>
    </font>
    <font>
      <sz val="10"/>
      <name val="ＭＳ ゴシック"/>
      <family val="3"/>
      <charset val="128"/>
    </font>
    <font>
      <sz val="14"/>
      <color rgb="FFFF0000"/>
      <name val="ＭＳ ゴシック"/>
      <family val="3"/>
      <charset val="128"/>
    </font>
    <font>
      <sz val="11"/>
      <color rgb="FFFF0000"/>
      <name val="ＭＳ Ｐゴシック"/>
      <family val="3"/>
      <charset val="128"/>
    </font>
    <font>
      <sz val="18"/>
      <name val="ＭＳ Ｐゴシック"/>
      <family val="3"/>
      <charset val="128"/>
    </font>
    <font>
      <sz val="13"/>
      <name val="ＭＳ ゴシック"/>
      <family val="3"/>
      <charset val="128"/>
    </font>
    <font>
      <strike/>
      <sz val="10"/>
      <name val="ＭＳ Ｐゴシック"/>
      <family val="3"/>
      <charset val="128"/>
    </font>
    <font>
      <u/>
      <sz val="11"/>
      <color theme="10"/>
      <name val="ＭＳ Ｐゴシック"/>
      <family val="3"/>
      <charset val="128"/>
    </font>
    <font>
      <u/>
      <sz val="11"/>
      <name val="ＭＳ Ｐゴシック"/>
      <family val="3"/>
      <charset val="128"/>
    </font>
    <font>
      <b/>
      <sz val="9"/>
      <color indexed="81"/>
      <name val="ＭＳ Ｐゴシック"/>
      <family val="3"/>
      <charset val="128"/>
    </font>
    <font>
      <sz val="9"/>
      <name val="ＭＳ Ｐゴシック"/>
      <family val="3"/>
      <charset val="128"/>
    </font>
    <font>
      <sz val="16"/>
      <name val="ＭＳ ゴシック"/>
      <family val="3"/>
      <charset val="128"/>
    </font>
    <font>
      <sz val="13"/>
      <name val="ＭＳ Ｐゴシック"/>
      <family val="3"/>
      <charset val="128"/>
    </font>
    <font>
      <b/>
      <sz val="16"/>
      <name val="ＭＳ Ｐゴシック"/>
      <family val="3"/>
      <charset val="128"/>
    </font>
    <font>
      <b/>
      <sz val="14"/>
      <name val="ＭＳ Ｐゴシック"/>
      <family val="3"/>
      <charset val="128"/>
    </font>
    <font>
      <sz val="11"/>
      <color theme="1"/>
      <name val="ＭＳ Ｐゴシック"/>
      <family val="3"/>
      <charset val="128"/>
      <scheme val="major"/>
    </font>
    <font>
      <sz val="18"/>
      <name val="ＭＳ ゴシック"/>
      <family val="3"/>
      <charset val="128"/>
    </font>
    <font>
      <sz val="18"/>
      <color indexed="8"/>
      <name val="ＭＳ ゴシック"/>
      <family val="3"/>
      <charset val="128"/>
    </font>
    <font>
      <sz val="12"/>
      <color indexed="8"/>
      <name val="ＭＳ ゴシック"/>
      <family val="3"/>
      <charset val="128"/>
    </font>
    <font>
      <sz val="11"/>
      <color indexed="8"/>
      <name val="ＭＳ ゴシック"/>
      <family val="3"/>
      <charset val="128"/>
    </font>
    <font>
      <sz val="14"/>
      <color indexed="8"/>
      <name val="ＭＳ ゴシック"/>
      <family val="3"/>
      <charset val="128"/>
    </font>
    <font>
      <strike/>
      <sz val="12"/>
      <name val="ＭＳ ゴシック"/>
      <family val="3"/>
      <charset val="128"/>
    </font>
    <font>
      <u/>
      <sz val="12"/>
      <name val="ＭＳ ゴシック"/>
      <family val="3"/>
      <charset val="128"/>
    </font>
    <font>
      <sz val="12"/>
      <name val="ＭＳ 明朝"/>
      <family val="1"/>
      <charset val="128"/>
    </font>
    <font>
      <b/>
      <sz val="9"/>
      <name val="ＭＳ Ｐゴシック"/>
      <family val="3"/>
      <charset val="128"/>
    </font>
    <font>
      <b/>
      <sz val="14"/>
      <name val="ＭＳ ゴシック"/>
      <family val="3"/>
      <charset val="128"/>
    </font>
    <font>
      <sz val="6"/>
      <name val="HGｺﾞｼｯｸM"/>
      <family val="3"/>
      <charset val="128"/>
    </font>
    <font>
      <sz val="12"/>
      <color theme="1"/>
      <name val="ＭＳ Ｐゴシック"/>
      <family val="3"/>
      <charset val="128"/>
      <scheme val="minor"/>
    </font>
    <font>
      <sz val="12"/>
      <color theme="1"/>
      <name val="ＭＳ ゴシック"/>
      <family val="3"/>
      <charset val="128"/>
    </font>
    <font>
      <sz val="11"/>
      <color theme="1"/>
      <name val="ＭＳ ゴシック"/>
      <family val="3"/>
      <charset val="128"/>
    </font>
    <font>
      <sz val="10"/>
      <color indexed="8"/>
      <name val="ＭＳ ゴシック"/>
      <family val="3"/>
      <charset val="128"/>
    </font>
    <font>
      <sz val="10"/>
      <color theme="1"/>
      <name val="ＭＳ ゴシック"/>
      <family val="3"/>
      <charset val="128"/>
    </font>
    <font>
      <sz val="9"/>
      <name val="ＭＳ ゴシック"/>
      <family val="3"/>
      <charset val="128"/>
    </font>
    <font>
      <sz val="9"/>
      <color theme="1"/>
      <name val="ＭＳ ゴシック"/>
      <family val="3"/>
      <charset val="128"/>
    </font>
    <font>
      <sz val="10"/>
      <color indexed="8"/>
      <name val="ＭＳ 明朝"/>
      <family val="1"/>
      <charset val="128"/>
    </font>
    <font>
      <sz val="11"/>
      <color indexed="8"/>
      <name val="ＭＳ 明朝"/>
      <family val="1"/>
      <charset val="128"/>
    </font>
    <font>
      <sz val="10.5"/>
      <color indexed="8"/>
      <name val="ＭＳ 明朝"/>
      <family val="1"/>
      <charset val="128"/>
    </font>
    <font>
      <b/>
      <sz val="18"/>
      <color indexed="8"/>
      <name val="ＭＳ 明朝"/>
      <family val="1"/>
      <charset val="128"/>
    </font>
    <font>
      <sz val="12"/>
      <color indexed="8"/>
      <name val="ＭＳ 明朝"/>
      <family val="1"/>
      <charset val="128"/>
    </font>
    <font>
      <b/>
      <sz val="20"/>
      <color theme="1"/>
      <name val="ＭＳ ゴシック"/>
      <family val="3"/>
      <charset val="128"/>
    </font>
    <font>
      <sz val="14"/>
      <color theme="1"/>
      <name val="ＭＳ ゴシック"/>
      <family val="3"/>
      <charset val="128"/>
    </font>
    <font>
      <b/>
      <sz val="11"/>
      <color indexed="81"/>
      <name val="ＭＳ Ｐゴシック"/>
      <family val="3"/>
      <charset val="128"/>
    </font>
    <font>
      <b/>
      <u/>
      <sz val="9"/>
      <color indexed="81"/>
      <name val="ＭＳ Ｐゴシック"/>
      <family val="3"/>
      <charset val="128"/>
    </font>
    <font>
      <b/>
      <u/>
      <sz val="12"/>
      <name val="ＭＳ 明朝"/>
      <family val="1"/>
      <charset val="128"/>
    </font>
    <font>
      <sz val="26"/>
      <name val="ＭＳ Ｐゴシック"/>
      <family val="3"/>
      <charset val="128"/>
    </font>
    <font>
      <sz val="28"/>
      <name val="ＭＳ Ｐゴシック"/>
      <family val="3"/>
      <charset val="128"/>
    </font>
    <font>
      <sz val="28"/>
      <name val="ＭＳ ゴシック"/>
      <family val="3"/>
      <charset val="128"/>
    </font>
    <font>
      <strike/>
      <sz val="28"/>
      <name val="ＭＳ ゴシック"/>
      <family val="3"/>
      <charset val="128"/>
    </font>
    <font>
      <sz val="11"/>
      <name val="明朝"/>
      <family val="1"/>
      <charset val="128"/>
    </font>
    <font>
      <sz val="8"/>
      <name val="Arial"/>
      <family val="2"/>
    </font>
    <font>
      <b/>
      <sz val="12"/>
      <name val="Arial"/>
      <family val="2"/>
    </font>
    <font>
      <sz val="10"/>
      <name val="Arial"/>
      <family val="2"/>
    </font>
    <font>
      <sz val="26"/>
      <name val="ＭＳ ゴシック"/>
      <family val="3"/>
      <charset val="128"/>
    </font>
    <font>
      <sz val="9"/>
      <color theme="1"/>
      <name val="ＭＳ Ｐゴシック"/>
      <family val="2"/>
      <charset val="128"/>
    </font>
    <font>
      <sz val="9"/>
      <color theme="1"/>
      <name val="ＭＳ Ｐゴシック"/>
      <family val="3"/>
      <charset val="128"/>
    </font>
    <font>
      <sz val="6"/>
      <name val="ＭＳ Ｐゴシック"/>
      <family val="2"/>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b/>
      <sz val="10"/>
      <name val="ＭＳ Ｐゴシック"/>
      <family val="3"/>
      <charset val="128"/>
    </font>
    <font>
      <sz val="9"/>
      <name val="ＭＳ Ｐゴシック"/>
      <family val="3"/>
      <charset val="128"/>
      <scheme val="minor"/>
    </font>
    <font>
      <sz val="12"/>
      <color rgb="FF0000FF"/>
      <name val="ＭＳ Ｐゴシック"/>
      <family val="3"/>
      <charset val="128"/>
    </font>
    <font>
      <sz val="11"/>
      <name val="ＭＳ Ｐゴシック"/>
      <family val="3"/>
      <charset val="128"/>
      <scheme val="minor"/>
    </font>
    <font>
      <strike/>
      <sz val="11"/>
      <name val="ＭＳ Ｐゴシック"/>
      <family val="3"/>
      <charset val="128"/>
    </font>
    <font>
      <u/>
      <sz val="12"/>
      <name val="ＭＳ Ｐゴシック"/>
      <family val="3"/>
      <charset val="128"/>
    </font>
    <font>
      <sz val="10"/>
      <color rgb="FF0000FF"/>
      <name val="ＭＳ Ｐゴシック"/>
      <family val="3"/>
      <charset val="128"/>
    </font>
    <font>
      <strike/>
      <sz val="11"/>
      <color rgb="FF0000FF"/>
      <name val="ＭＳ Ｐゴシック"/>
      <family val="3"/>
      <charset val="128"/>
    </font>
    <font>
      <sz val="20"/>
      <name val="ＭＳ Ｐゴシック"/>
      <family val="3"/>
      <charset val="128"/>
    </font>
    <font>
      <sz val="6"/>
      <color theme="0"/>
      <name val="ＭＳ Ｐゴシック"/>
      <family val="3"/>
      <charset val="128"/>
    </font>
    <font>
      <sz val="6"/>
      <color theme="0" tint="-0.14999847407452621"/>
      <name val="ＭＳ ゴシック"/>
      <family val="3"/>
      <charset val="128"/>
    </font>
    <font>
      <sz val="11"/>
      <color rgb="FF0000FF"/>
      <name val="ＭＳ ゴシック"/>
      <family val="3"/>
      <charset val="128"/>
    </font>
    <font>
      <sz val="11"/>
      <color rgb="FF00B050"/>
      <name val="ＭＳ ゴシック"/>
      <family val="3"/>
      <charset val="128"/>
    </font>
    <font>
      <sz val="11"/>
      <color rgb="FF0070C0"/>
      <name val="ＭＳ Ｐゴシック"/>
      <family val="3"/>
      <charset val="128"/>
    </font>
    <font>
      <sz val="12"/>
      <color theme="1"/>
      <name val="ＭＳ Ｐゴシック"/>
      <family val="3"/>
      <charset val="128"/>
    </font>
    <font>
      <sz val="16"/>
      <color theme="1"/>
      <name val="ＭＳ Ｐゴシック"/>
      <family val="3"/>
      <charset val="128"/>
    </font>
    <font>
      <sz val="12"/>
      <color rgb="FF0000FF"/>
      <name val="ＭＳ ゴシック"/>
      <family val="3"/>
      <charset val="128"/>
    </font>
    <font>
      <sz val="11"/>
      <color theme="1"/>
      <name val="ＭＳ Ｐゴシック"/>
      <family val="3"/>
      <charset val="128"/>
    </font>
    <font>
      <sz val="10.5"/>
      <color theme="1"/>
      <name val="ＭＳ Ｐゴシック"/>
      <family val="3"/>
      <charset val="128"/>
    </font>
    <font>
      <sz val="8"/>
      <color theme="1"/>
      <name val="ＭＳ Ｐゴシック"/>
      <family val="3"/>
      <charset val="128"/>
    </font>
    <font>
      <b/>
      <sz val="10"/>
      <color indexed="81"/>
      <name val="ＭＳ Ｐゴシック"/>
      <family val="3"/>
      <charset val="128"/>
    </font>
    <font>
      <b/>
      <sz val="9"/>
      <color theme="1"/>
      <name val="ＭＳ Ｐゴシック"/>
      <family val="3"/>
      <charset val="128"/>
    </font>
    <font>
      <sz val="10"/>
      <color rgb="FFFF0000"/>
      <name val="ＭＳ Ｐゴシック"/>
      <family val="3"/>
      <charset val="128"/>
    </font>
    <font>
      <sz val="10.5"/>
      <color theme="1"/>
      <name val="ＭＳ ゴシック"/>
      <family val="3"/>
      <charset val="128"/>
    </font>
    <font>
      <sz val="18"/>
      <color theme="1"/>
      <name val="ＭＳ Ｐゴシック"/>
      <family val="3"/>
      <charset val="128"/>
    </font>
    <font>
      <sz val="10"/>
      <color theme="1"/>
      <name val="ＭＳ Ｐゴシック"/>
      <family val="3"/>
      <charset val="128"/>
    </font>
    <font>
      <sz val="12"/>
      <color rgb="FFFF0000"/>
      <name val="ＭＳ Ｐゴシック"/>
      <family val="3"/>
      <charset val="128"/>
    </font>
    <font>
      <sz val="9"/>
      <color rgb="FFFF0000"/>
      <name val="ＭＳ Ｐゴシック"/>
      <family val="3"/>
      <charset val="128"/>
    </font>
    <font>
      <sz val="10"/>
      <color rgb="FF7030A0"/>
      <name val="ＭＳ Ｐゴシック"/>
      <family val="3"/>
      <charset val="128"/>
    </font>
    <font>
      <b/>
      <sz val="14"/>
      <color theme="1"/>
      <name val="ＭＳ ゴシック"/>
      <family val="3"/>
      <charset val="128"/>
    </font>
    <font>
      <sz val="18"/>
      <color theme="3"/>
      <name val="ＭＳ Ｐゴシック"/>
      <family val="2"/>
      <charset val="128"/>
      <scheme val="major"/>
    </font>
    <font>
      <sz val="18"/>
      <name val="Meiryo UI"/>
      <family val="3"/>
      <charset val="128"/>
    </font>
    <font>
      <sz val="6"/>
      <name val="ＭＳ Ｐゴシック"/>
      <family val="3"/>
      <charset val="128"/>
      <scheme val="minor"/>
    </font>
    <font>
      <sz val="11"/>
      <color theme="1"/>
      <name val="ＭＳ Ｐゴシック"/>
      <family val="2"/>
      <scheme val="minor"/>
    </font>
    <font>
      <sz val="10"/>
      <name val="Meiryo UI"/>
      <family val="3"/>
      <charset val="128"/>
    </font>
    <font>
      <sz val="11"/>
      <color theme="0"/>
      <name val="ＭＳ ゴシック"/>
      <family val="3"/>
      <charset val="128"/>
    </font>
    <font>
      <b/>
      <sz val="12"/>
      <name val="メイリオ"/>
      <family val="3"/>
      <charset val="128"/>
    </font>
    <font>
      <b/>
      <sz val="12"/>
      <color theme="1"/>
      <name val="メイリオ"/>
      <family val="3"/>
      <charset val="128"/>
    </font>
    <font>
      <b/>
      <sz val="11"/>
      <name val="メイリオ"/>
      <family val="3"/>
      <charset val="128"/>
    </font>
    <font>
      <sz val="12"/>
      <name val="メイリオ"/>
      <family val="3"/>
      <charset val="128"/>
    </font>
    <font>
      <sz val="12"/>
      <color rgb="FFFF0000"/>
      <name val="メイリオ"/>
      <family val="3"/>
      <charset val="128"/>
    </font>
    <font>
      <sz val="10"/>
      <name val="ＭＳ Ｐゴシック"/>
      <family val="3"/>
      <charset val="128"/>
      <scheme val="minor"/>
    </font>
    <font>
      <b/>
      <sz val="20"/>
      <name val="ＭＳ Ｐゴシック"/>
      <family val="3"/>
      <charset val="128"/>
      <scheme val="minor"/>
    </font>
    <font>
      <b/>
      <sz val="12"/>
      <name val="ＭＳ Ｐゴシック"/>
      <family val="3"/>
      <charset val="128"/>
      <scheme val="minor"/>
    </font>
    <font>
      <sz val="10.5"/>
      <name val="ＭＳ Ｐゴシック"/>
      <family val="3"/>
      <charset val="128"/>
      <scheme val="minor"/>
    </font>
    <font>
      <b/>
      <sz val="11"/>
      <name val="ＭＳ Ｐゴシック"/>
      <family val="3"/>
      <charset val="128"/>
      <scheme val="minor"/>
    </font>
    <font>
      <b/>
      <u/>
      <sz val="14"/>
      <color theme="1"/>
      <name val="ＭＳ Ｐゴシック"/>
      <family val="3"/>
      <charset val="128"/>
      <scheme val="minor"/>
    </font>
    <font>
      <b/>
      <sz val="12"/>
      <name val="ＭＳ ゴシック"/>
      <family val="3"/>
      <charset val="128"/>
    </font>
    <font>
      <b/>
      <sz val="11"/>
      <color rgb="FFFF0000"/>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b/>
      <sz val="18"/>
      <color theme="1"/>
      <name val="ＭＳ Ｐゴシック"/>
      <family val="3"/>
      <charset val="128"/>
    </font>
    <font>
      <u/>
      <sz val="18"/>
      <color theme="1"/>
      <name val="ＭＳ Ｐゴシック"/>
      <family val="3"/>
      <charset val="128"/>
    </font>
    <font>
      <sz val="16"/>
      <color theme="1"/>
      <name val="ＭＳ 明朝"/>
      <family val="1"/>
      <charset val="128"/>
    </font>
    <font>
      <sz val="28"/>
      <color theme="1"/>
      <name val="ＭＳ ゴシック"/>
      <family val="3"/>
      <charset val="128"/>
    </font>
    <font>
      <sz val="11"/>
      <color theme="1"/>
      <name val="ＭＳ 明朝"/>
      <family val="1"/>
      <charset val="128"/>
    </font>
    <font>
      <sz val="28"/>
      <color theme="1"/>
      <name val="ＭＳ Ｐゴシック"/>
      <family val="3"/>
      <charset val="128"/>
    </font>
    <font>
      <sz val="14"/>
      <color theme="1"/>
      <name val="ＭＳ 明朝"/>
      <family val="1"/>
      <charset val="128"/>
    </font>
    <font>
      <sz val="10"/>
      <color theme="1"/>
      <name val="ＭＳ 明朝"/>
      <family val="1"/>
      <charset val="128"/>
    </font>
    <font>
      <sz val="14"/>
      <color theme="1"/>
      <name val="ＭＳ Ｐゴシック"/>
      <family val="3"/>
      <charset val="128"/>
    </font>
    <font>
      <sz val="9"/>
      <color theme="1"/>
      <name val="ＭＳ Ｐゴシック"/>
      <family val="3"/>
      <charset val="128"/>
      <scheme val="minor"/>
    </font>
    <font>
      <u/>
      <sz val="12"/>
      <color theme="1"/>
      <name val="ＭＳ ゴシック"/>
      <family val="3"/>
      <charset val="128"/>
    </font>
    <font>
      <b/>
      <sz val="14"/>
      <color theme="1"/>
      <name val="ＭＳ Ｐゴシック"/>
      <family val="3"/>
      <charset val="128"/>
      <scheme val="minor"/>
    </font>
    <font>
      <sz val="10.5"/>
      <color theme="1"/>
      <name val="ＭＳ Ｐゴシック"/>
      <family val="3"/>
      <charset val="128"/>
      <scheme val="minor"/>
    </font>
    <font>
      <b/>
      <sz val="12"/>
      <color theme="1"/>
      <name val="ＭＳ Ｐゴシック"/>
      <family val="3"/>
      <charset val="128"/>
      <scheme val="minor"/>
    </font>
    <font>
      <b/>
      <sz val="20"/>
      <color theme="1"/>
      <name val="ＭＳ Ｐゴシック"/>
      <family val="3"/>
      <charset val="128"/>
      <scheme val="minor"/>
    </font>
    <font>
      <sz val="26"/>
      <color theme="1"/>
      <name val="ＭＳ Ｐゴシック"/>
      <family val="3"/>
      <charset val="128"/>
      <scheme val="minor"/>
    </font>
    <font>
      <b/>
      <sz val="12"/>
      <color theme="1"/>
      <name val="ＭＳ ゴシック"/>
      <family val="3"/>
      <charset val="128"/>
    </font>
    <font>
      <sz val="13"/>
      <color theme="1"/>
      <name val="ＭＳ ゴシック"/>
      <family val="3"/>
      <charset val="128"/>
    </font>
    <font>
      <sz val="20"/>
      <color theme="1"/>
      <name val="ＭＳ ゴシック"/>
      <family val="3"/>
      <charset val="128"/>
    </font>
    <font>
      <b/>
      <sz val="20"/>
      <color theme="1"/>
      <name val="ＭＳ Ｐゴシック"/>
      <family val="3"/>
      <charset val="128"/>
    </font>
    <font>
      <u/>
      <sz val="18"/>
      <color rgb="FFFF0000"/>
      <name val="ＭＳ Ｐゴシック"/>
      <family val="3"/>
      <charset val="128"/>
    </font>
    <font>
      <sz val="18"/>
      <color theme="1"/>
      <name val="ＭＳ 明朝"/>
      <family val="1"/>
      <charset val="128"/>
    </font>
    <font>
      <sz val="13"/>
      <color theme="1"/>
      <name val="ＭＳ 明朝"/>
      <family val="1"/>
      <charset val="128"/>
    </font>
    <font>
      <sz val="26"/>
      <color theme="1"/>
      <name val="ＭＳ 明朝"/>
      <family val="1"/>
      <charset val="128"/>
    </font>
    <font>
      <b/>
      <sz val="20"/>
      <color theme="1"/>
      <name val="ＭＳ 明朝"/>
      <family val="1"/>
      <charset val="128"/>
    </font>
    <font>
      <b/>
      <sz val="16"/>
      <color theme="1"/>
      <name val="ＭＳ 明朝"/>
      <family val="1"/>
      <charset val="128"/>
    </font>
    <font>
      <u/>
      <sz val="11"/>
      <color theme="1"/>
      <name val="ＭＳ Ｐゴシック"/>
      <family val="3"/>
      <charset val="128"/>
      <scheme val="minor"/>
    </font>
    <font>
      <sz val="14"/>
      <color rgb="FF0000FF"/>
      <name val="ＭＳ ゴシック"/>
      <family val="3"/>
      <charset val="128"/>
    </font>
    <font>
      <sz val="11"/>
      <color rgb="FFFF0000"/>
      <name val="ＭＳ ゴシック"/>
      <family val="3"/>
      <charset val="128"/>
    </font>
    <font>
      <sz val="10.5"/>
      <name val="ＭＳ ゴシック"/>
      <family val="3"/>
      <charset val="128"/>
    </font>
    <font>
      <sz val="18"/>
      <color theme="1"/>
      <name val="Meiryo UI"/>
      <family val="3"/>
      <charset val="128"/>
    </font>
    <font>
      <sz val="10"/>
      <color theme="1"/>
      <name val="Meiryo UI"/>
      <family val="3"/>
      <charset val="128"/>
    </font>
    <font>
      <sz val="12"/>
      <color theme="1"/>
      <name val="メイリオ"/>
      <family val="3"/>
      <charset val="128"/>
    </font>
    <font>
      <sz val="14"/>
      <color theme="1"/>
      <name val="メイリオ"/>
      <family val="3"/>
      <charset val="128"/>
    </font>
    <font>
      <b/>
      <sz val="12"/>
      <color rgb="FFFF0000"/>
      <name val="ＭＳ Ｐゴシック"/>
      <family val="3"/>
      <charset val="128"/>
      <scheme val="minor"/>
    </font>
    <font>
      <b/>
      <sz val="11"/>
      <color rgb="FFFF0000"/>
      <name val="ＭＳ Ｐゴシック"/>
      <family val="3"/>
      <charset val="128"/>
      <scheme val="minor"/>
    </font>
    <font>
      <b/>
      <sz val="14"/>
      <color rgb="FFFF0000"/>
      <name val="ＭＳ Ｐゴシック"/>
      <family val="3"/>
      <charset val="128"/>
    </font>
    <font>
      <sz val="13"/>
      <color theme="1"/>
      <name val="ＭＳ Ｐゴシック"/>
      <family val="3"/>
      <charset val="128"/>
    </font>
    <font>
      <b/>
      <sz val="16"/>
      <color theme="1"/>
      <name val="ＭＳ Ｐゴシック"/>
      <family val="3"/>
      <charset val="128"/>
      <scheme val="major"/>
    </font>
    <font>
      <sz val="14"/>
      <color theme="1"/>
      <name val="ＭＳ Ｐゴシック"/>
      <family val="3"/>
      <charset val="128"/>
      <scheme val="major"/>
    </font>
    <font>
      <sz val="11"/>
      <color rgb="FFFF0000"/>
      <name val="ＭＳ Ｐゴシック"/>
      <family val="3"/>
      <charset val="128"/>
      <scheme val="major"/>
    </font>
    <font>
      <sz val="12"/>
      <color theme="1"/>
      <name val="ＭＳ Ｐゴシック"/>
      <family val="3"/>
      <charset val="128"/>
      <scheme val="major"/>
    </font>
    <font>
      <sz val="10"/>
      <color theme="1"/>
      <name val="ＭＳ Ｐゴシック"/>
      <family val="3"/>
      <charset val="128"/>
      <scheme val="major"/>
    </font>
    <font>
      <b/>
      <sz val="18"/>
      <color theme="1"/>
      <name val="ＭＳ Ｐゴシック"/>
      <family val="3"/>
      <charset val="128"/>
      <scheme val="major"/>
    </font>
    <font>
      <sz val="10.5"/>
      <color rgb="FFFF0000"/>
      <name val="ＭＳ Ｐゴシック"/>
      <family val="3"/>
      <charset val="128"/>
      <scheme val="minor"/>
    </font>
    <font>
      <sz val="18"/>
      <color rgb="FFFF0000"/>
      <name val="ＭＳ Ｐゴシック"/>
      <family val="3"/>
      <charset val="128"/>
    </font>
    <font>
      <sz val="12"/>
      <color rgb="FFFF0000"/>
      <name val="ＭＳ ゴシック"/>
      <family val="3"/>
      <charset val="128"/>
    </font>
    <font>
      <sz val="14"/>
      <color rgb="FFFF0000"/>
      <name val="ＭＳ Ｐゴシック"/>
      <family val="3"/>
      <charset val="128"/>
    </font>
    <font>
      <b/>
      <sz val="14"/>
      <color theme="1"/>
      <name val="ＭＳ Ｐゴシック"/>
      <family val="3"/>
      <charset val="128"/>
    </font>
    <font>
      <b/>
      <sz val="18"/>
      <color rgb="FFFF0000"/>
      <name val="ＭＳ Ｐゴシック"/>
      <family val="3"/>
      <charset val="128"/>
    </font>
    <font>
      <b/>
      <sz val="14"/>
      <color rgb="FFFF0000"/>
      <name val="ＭＳ ゴシック"/>
      <family val="3"/>
      <charset val="128"/>
    </font>
    <font>
      <sz val="10"/>
      <color rgb="FFFF0000"/>
      <name val="ＭＳ 明朝"/>
      <family val="1"/>
      <charset val="128"/>
    </font>
    <font>
      <sz val="12"/>
      <color theme="1"/>
      <name val="ＭＳ 明朝"/>
      <family val="1"/>
      <charset val="128"/>
    </font>
    <font>
      <sz val="12"/>
      <color rgb="FFFF0000"/>
      <name val="ＭＳ 明朝"/>
      <family val="1"/>
      <charset val="128"/>
    </font>
    <font>
      <u/>
      <sz val="18"/>
      <name val="ＭＳ Ｐゴシック"/>
      <family val="3"/>
      <charset val="128"/>
    </font>
    <font>
      <sz val="16"/>
      <name val="ＭＳ Ｐゴシック"/>
      <family val="3"/>
      <charset val="128"/>
      <scheme val="minor"/>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rgb="FFCCEC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CFFFF"/>
        <bgColor indexed="64"/>
      </patternFill>
    </fill>
    <fill>
      <patternFill patternType="solid">
        <fgColor theme="2" tint="-9.9978637043366805E-2"/>
        <bgColor indexed="64"/>
      </patternFill>
    </fill>
  </fills>
  <borders count="18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double">
        <color indexed="64"/>
      </bottom>
      <diagonal style="hair">
        <color indexed="64"/>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medium">
        <color indexed="64"/>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thin">
        <color indexed="64"/>
      </top>
      <bottom style="medium">
        <color indexed="64"/>
      </bottom>
      <diagonal/>
    </border>
    <border>
      <left style="dotted">
        <color indexed="64"/>
      </left>
      <right/>
      <top style="medium">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top style="hair">
        <color indexed="64"/>
      </top>
      <bottom/>
      <diagonal/>
    </border>
    <border>
      <left style="thin">
        <color indexed="64"/>
      </left>
      <right style="medium">
        <color indexed="64"/>
      </right>
      <top style="medium">
        <color indexed="64"/>
      </top>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s>
  <cellStyleXfs count="59">
    <xf numFmtId="0" fontId="0"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9" fillId="0" borderId="0">
      <alignment vertical="center"/>
    </xf>
    <xf numFmtId="0" fontId="9" fillId="0" borderId="0">
      <alignment vertical="center"/>
    </xf>
    <xf numFmtId="0" fontId="14" fillId="0" borderId="0"/>
    <xf numFmtId="0" fontId="32" fillId="0" borderId="0" applyNumberFormat="0" applyFill="0" applyBorder="0" applyAlignment="0" applyProtection="0">
      <alignment vertical="top"/>
      <protection locked="0"/>
    </xf>
    <xf numFmtId="0" fontId="14" fillId="0" borderId="0"/>
    <xf numFmtId="0" fontId="9" fillId="0" borderId="0">
      <alignment vertical="center"/>
    </xf>
    <xf numFmtId="0" fontId="25" fillId="0" borderId="0">
      <alignment vertical="center"/>
    </xf>
    <xf numFmtId="0" fontId="52" fillId="0" borderId="0">
      <alignment vertical="center"/>
    </xf>
    <xf numFmtId="0" fontId="14" fillId="0" borderId="0">
      <alignment vertical="center"/>
    </xf>
    <xf numFmtId="0" fontId="9" fillId="0" borderId="0">
      <alignment vertical="center"/>
    </xf>
    <xf numFmtId="0" fontId="52" fillId="0" borderId="0">
      <alignment vertical="center"/>
    </xf>
    <xf numFmtId="0" fontId="9" fillId="0" borderId="0">
      <alignment vertical="center"/>
    </xf>
    <xf numFmtId="0" fontId="9" fillId="0" borderId="0">
      <alignment vertical="center"/>
    </xf>
    <xf numFmtId="0" fontId="14" fillId="0" borderId="0"/>
    <xf numFmtId="0" fontId="73" fillId="0" borderId="0" applyFill="0" applyBorder="0" applyAlignment="0"/>
    <xf numFmtId="38" fontId="74" fillId="2" borderId="0" applyNumberFormat="0" applyBorder="0" applyAlignment="0" applyProtection="0"/>
    <xf numFmtId="0" fontId="75" fillId="0" borderId="54" applyNumberFormat="0" applyAlignment="0" applyProtection="0">
      <alignment horizontal="left" vertical="center"/>
    </xf>
    <xf numFmtId="0" fontId="75" fillId="0" borderId="4">
      <alignment horizontal="left" vertical="center"/>
    </xf>
    <xf numFmtId="10" fontId="74" fillId="5" borderId="2" applyNumberFormat="0" applyBorder="0" applyAlignment="0" applyProtection="0"/>
    <xf numFmtId="0" fontId="73" fillId="0" borderId="0"/>
    <xf numFmtId="0" fontId="76" fillId="0" borderId="0"/>
    <xf numFmtId="10" fontId="76" fillId="0" borderId="0" applyFont="0" applyFill="0" applyBorder="0" applyAlignment="0" applyProtection="0"/>
    <xf numFmtId="9" fontId="14" fillId="0" borderId="0" applyFont="0" applyFill="0" applyBorder="0" applyAlignment="0" applyProtection="0">
      <alignment vertical="center"/>
    </xf>
    <xf numFmtId="38" fontId="14"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53" fillId="0" borderId="0">
      <alignment vertical="center"/>
    </xf>
    <xf numFmtId="0" fontId="14" fillId="0" borderId="0"/>
    <xf numFmtId="0" fontId="14" fillId="0" borderId="0"/>
    <xf numFmtId="0" fontId="9" fillId="0" borderId="0">
      <alignment vertical="center"/>
    </xf>
    <xf numFmtId="0" fontId="20" fillId="0" borderId="0">
      <alignment vertical="center"/>
    </xf>
    <xf numFmtId="0" fontId="19" fillId="0" borderId="0"/>
    <xf numFmtId="0" fontId="78" fillId="0" borderId="0">
      <alignment vertical="center"/>
    </xf>
    <xf numFmtId="38" fontId="7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4" fillId="0" borderId="0">
      <alignment vertical="center"/>
    </xf>
    <xf numFmtId="0" fontId="3" fillId="0" borderId="0">
      <alignment vertical="center"/>
    </xf>
    <xf numFmtId="0" fontId="2" fillId="0" borderId="0">
      <alignment vertical="center"/>
    </xf>
    <xf numFmtId="0" fontId="14" fillId="0" borderId="0"/>
    <xf numFmtId="0" fontId="114" fillId="0" borderId="0" applyNumberFormat="0" applyFill="0" applyBorder="0" applyAlignment="0" applyProtection="0">
      <alignment vertical="center"/>
    </xf>
    <xf numFmtId="0" fontId="117" fillId="0" borderId="0"/>
    <xf numFmtId="0" fontId="1" fillId="0" borderId="0">
      <alignment vertical="center"/>
    </xf>
  </cellStyleXfs>
  <cellXfs count="3089">
    <xf numFmtId="0" fontId="0" fillId="0" borderId="0" xfId="0"/>
    <xf numFmtId="0" fontId="21" fillId="0" borderId="2" xfId="0" applyFont="1" applyFill="1" applyBorder="1" applyAlignment="1" applyProtection="1">
      <alignment horizontal="center" vertical="center"/>
      <protection locked="0"/>
    </xf>
    <xf numFmtId="0" fontId="0" fillId="0" borderId="0" xfId="0" applyFont="1" applyFill="1" applyBorder="1" applyAlignment="1">
      <alignment vertical="center"/>
    </xf>
    <xf numFmtId="0" fontId="18"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xf>
    <xf numFmtId="0" fontId="25" fillId="0" borderId="0" xfId="0" applyFont="1" applyFill="1" applyAlignment="1"/>
    <xf numFmtId="0" fontId="18" fillId="0" borderId="0" xfId="0" applyFont="1" applyFill="1" applyAlignment="1">
      <alignment horizontal="left"/>
    </xf>
    <xf numFmtId="0" fontId="18" fillId="0" borderId="0" xfId="0" applyFont="1" applyFill="1" applyBorder="1" applyAlignment="1">
      <alignment horizontal="left" shrinkToFit="1"/>
    </xf>
    <xf numFmtId="0" fontId="18" fillId="0" borderId="10" xfId="0" applyFont="1" applyFill="1" applyBorder="1" applyAlignment="1">
      <alignment horizontal="center" vertical="center"/>
    </xf>
    <xf numFmtId="0" fontId="0" fillId="0" borderId="0" xfId="0" applyFont="1" applyFill="1" applyBorder="1"/>
    <xf numFmtId="0" fontId="25" fillId="0" borderId="9"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1" xfId="0" applyFont="1" applyFill="1" applyBorder="1"/>
    <xf numFmtId="0" fontId="0" fillId="0" borderId="0" xfId="0" applyFont="1" applyFill="1" applyBorder="1" applyAlignment="1">
      <alignment horizontal="center" vertical="center"/>
    </xf>
    <xf numFmtId="0" fontId="25" fillId="0" borderId="0" xfId="0" applyFont="1" applyFill="1"/>
    <xf numFmtId="0" fontId="0" fillId="0" borderId="0" xfId="0" applyFill="1" applyAlignment="1">
      <alignment horizontal="right" vertical="top"/>
    </xf>
    <xf numFmtId="0" fontId="0" fillId="0" borderId="0" xfId="0" applyFont="1" applyFill="1" applyAlignment="1">
      <alignment horizontal="left" vertical="center"/>
    </xf>
    <xf numFmtId="0" fontId="15" fillId="0" borderId="0" xfId="0" applyFont="1" applyFill="1" applyAlignment="1">
      <alignment horizontal="right" vertical="center"/>
    </xf>
    <xf numFmtId="0" fontId="0" fillId="0" borderId="2" xfId="0" applyFont="1" applyFill="1" applyBorder="1" applyAlignment="1">
      <alignment horizontal="center" vertical="center"/>
    </xf>
    <xf numFmtId="0" fontId="21" fillId="0" borderId="2" xfId="0" applyFont="1" applyFill="1" applyBorder="1" applyAlignment="1" applyProtection="1">
      <alignment horizontal="center" vertical="center"/>
    </xf>
    <xf numFmtId="0" fontId="15" fillId="0" borderId="2" xfId="0" applyFont="1"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1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4" xfId="0" applyFont="1" applyBorder="1" applyAlignment="1">
      <alignment horizontal="center" vertical="center"/>
    </xf>
    <xf numFmtId="0" fontId="15" fillId="0" borderId="0" xfId="0" applyFont="1" applyFill="1"/>
    <xf numFmtId="0" fontId="15" fillId="0" borderId="0" xfId="0" applyFont="1" applyFill="1" applyBorder="1" applyAlignment="1">
      <alignment vertical="top"/>
    </xf>
    <xf numFmtId="0" fontId="15" fillId="0" borderId="0" xfId="0" applyFont="1" applyFill="1" applyBorder="1" applyAlignment="1">
      <alignment horizontal="left" vertical="center" shrinkToFit="1"/>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wrapText="1" shrinkToFit="1"/>
    </xf>
    <xf numFmtId="0" fontId="15" fillId="0" borderId="0" xfId="0" applyFont="1" applyFill="1" applyBorder="1" applyAlignment="1">
      <alignment horizontal="center" vertical="top" shrinkToFit="1"/>
    </xf>
    <xf numFmtId="0" fontId="15" fillId="0" borderId="0" xfId="0" applyFont="1" applyFill="1" applyBorder="1" applyAlignment="1">
      <alignment horizontal="center" shrinkToFit="1"/>
    </xf>
    <xf numFmtId="0" fontId="15" fillId="0" borderId="0" xfId="0" applyFont="1" applyFill="1" applyAlignment="1">
      <alignment wrapText="1"/>
    </xf>
    <xf numFmtId="0" fontId="0" fillId="0" borderId="2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1" xfId="0" applyFont="1" applyFill="1" applyBorder="1"/>
    <xf numFmtId="0" fontId="0" fillId="0" borderId="2" xfId="0" applyFont="1" applyFill="1" applyBorder="1" applyAlignment="1">
      <alignment horizontal="center" vertical="center" shrinkToFit="1"/>
    </xf>
    <xf numFmtId="0" fontId="15" fillId="0" borderId="1" xfId="0" applyFont="1" applyFill="1" applyBorder="1" applyAlignment="1"/>
    <xf numFmtId="0" fontId="0" fillId="0" borderId="1" xfId="0" applyFont="1" applyFill="1" applyBorder="1" applyAlignment="1"/>
    <xf numFmtId="0" fontId="0"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3" xfId="0" applyFont="1" applyFill="1" applyBorder="1" applyAlignment="1">
      <alignment horizontal="center" vertical="center"/>
    </xf>
    <xf numFmtId="0" fontId="0" fillId="0" borderId="10" xfId="0" applyFont="1" applyFill="1" applyBorder="1" applyAlignment="1">
      <alignment horizontal="left" vertical="center"/>
    </xf>
    <xf numFmtId="0" fontId="0" fillId="0" borderId="29" xfId="0" applyFont="1" applyFill="1" applyBorder="1" applyAlignment="1">
      <alignment horizontal="centerContinuous" vertical="center"/>
    </xf>
    <xf numFmtId="0" fontId="0" fillId="0" borderId="30" xfId="0" applyFont="1" applyFill="1" applyBorder="1" applyAlignment="1">
      <alignment horizontal="centerContinuous" vertical="center"/>
    </xf>
    <xf numFmtId="0" fontId="0" fillId="0" borderId="31" xfId="0" applyFont="1" applyFill="1" applyBorder="1" applyAlignment="1">
      <alignment horizontal="centerContinuous" vertical="center"/>
    </xf>
    <xf numFmtId="0" fontId="0" fillId="0" borderId="32" xfId="0" applyFont="1" applyFill="1" applyBorder="1" applyAlignment="1">
      <alignment horizontal="centerContinuous" vertical="center"/>
    </xf>
    <xf numFmtId="0" fontId="0" fillId="0" borderId="33" xfId="0" applyFont="1" applyFill="1" applyBorder="1" applyAlignment="1">
      <alignment horizontal="centerContinuous" vertical="center"/>
    </xf>
    <xf numFmtId="0" fontId="0" fillId="0" borderId="34" xfId="0" applyFont="1" applyFill="1" applyBorder="1" applyAlignment="1">
      <alignment horizontal="centerContinuous" vertical="center"/>
    </xf>
    <xf numFmtId="0" fontId="0" fillId="0" borderId="11" xfId="0" applyFont="1" applyFill="1" applyBorder="1" applyAlignment="1">
      <alignment horizontal="centerContinuous" vertical="center"/>
    </xf>
    <xf numFmtId="0" fontId="0" fillId="0" borderId="1" xfId="0" applyFont="1" applyFill="1" applyBorder="1" applyAlignment="1">
      <alignment horizontal="centerContinuous" vertical="center"/>
    </xf>
    <xf numFmtId="0" fontId="0" fillId="0" borderId="12" xfId="0" applyFont="1" applyFill="1" applyBorder="1" applyAlignment="1">
      <alignment horizontal="centerContinuous" vertical="center"/>
    </xf>
    <xf numFmtId="0" fontId="24" fillId="0" borderId="2" xfId="0" applyFont="1" applyFill="1" applyBorder="1" applyAlignment="1">
      <alignment horizontal="center" vertical="center" wrapText="1"/>
    </xf>
    <xf numFmtId="0" fontId="0" fillId="0" borderId="1" xfId="0" applyFont="1" applyFill="1" applyBorder="1" applyAlignment="1">
      <alignment horizontal="left" vertical="center" indent="1"/>
    </xf>
    <xf numFmtId="0" fontId="0" fillId="0" borderId="12" xfId="0" applyFont="1" applyFill="1" applyBorder="1" applyAlignment="1">
      <alignment vertical="center"/>
    </xf>
    <xf numFmtId="0" fontId="0" fillId="0" borderId="3" xfId="0" applyFont="1" applyFill="1" applyBorder="1" applyAlignment="1">
      <alignment horizontal="centerContinuous" vertical="center"/>
    </xf>
    <xf numFmtId="0" fontId="0" fillId="0" borderId="4" xfId="0" applyFont="1" applyFill="1" applyBorder="1" applyAlignment="1">
      <alignment horizontal="centerContinuous" vertical="center"/>
    </xf>
    <xf numFmtId="0" fontId="0" fillId="0" borderId="10" xfId="0" applyFont="1" applyFill="1" applyBorder="1" applyAlignment="1">
      <alignment horizontal="centerContinuous" vertical="center"/>
    </xf>
    <xf numFmtId="0" fontId="0" fillId="0" borderId="4" xfId="0" applyFont="1" applyFill="1" applyBorder="1" applyAlignment="1">
      <alignment horizontal="left" vertical="center" indent="1"/>
    </xf>
    <xf numFmtId="0" fontId="0" fillId="0" borderId="4" xfId="0" applyFont="1" applyFill="1" applyBorder="1" applyAlignment="1">
      <alignment horizontal="left" vertical="center"/>
    </xf>
    <xf numFmtId="0" fontId="0" fillId="0" borderId="4" xfId="0" applyFont="1" applyFill="1" applyBorder="1"/>
    <xf numFmtId="0" fontId="15" fillId="0" borderId="0" xfId="0" applyFont="1" applyFill="1" applyAlignment="1">
      <alignment vertical="top"/>
    </xf>
    <xf numFmtId="0" fontId="15" fillId="0" borderId="0" xfId="0" applyFont="1" applyFill="1" applyAlignment="1">
      <alignment vertical="top" wrapText="1"/>
    </xf>
    <xf numFmtId="0" fontId="0" fillId="0" borderId="0" xfId="0" applyFill="1" applyBorder="1" applyAlignment="1">
      <alignment vertical="center"/>
    </xf>
    <xf numFmtId="0" fontId="0" fillId="0" borderId="0" xfId="0" applyFont="1" applyFill="1" applyAlignment="1"/>
    <xf numFmtId="0" fontId="0" fillId="0" borderId="0" xfId="0" applyFont="1" applyFill="1" applyAlignment="1">
      <alignment vertical="center"/>
    </xf>
    <xf numFmtId="0" fontId="0" fillId="0" borderId="0" xfId="0" applyFill="1"/>
    <xf numFmtId="0" fontId="29" fillId="0" borderId="0" xfId="0" applyFont="1" applyFill="1" applyAlignment="1"/>
    <xf numFmtId="0" fontId="0" fillId="0" borderId="0" xfId="0" applyFont="1" applyFill="1" applyAlignment="1">
      <alignment horizontal="right" vertical="top"/>
    </xf>
    <xf numFmtId="0" fontId="25" fillId="0" borderId="1" xfId="0" applyFont="1" applyFill="1" applyBorder="1" applyAlignment="1">
      <alignment horizontal="right"/>
    </xf>
    <xf numFmtId="0" fontId="33" fillId="0" borderId="0" xfId="0" applyFont="1" applyFill="1" applyBorder="1" applyAlignment="1"/>
    <xf numFmtId="0" fontId="0" fillId="0" borderId="0" xfId="0" applyFill="1" applyBorder="1" applyAlignment="1">
      <alignment horizontal="center" vertical="center"/>
    </xf>
    <xf numFmtId="0" fontId="0" fillId="0" borderId="0" xfId="0" applyFill="1" applyBorder="1" applyAlignment="1">
      <alignment horizontal="center" vertical="top" shrinkToFit="1"/>
    </xf>
    <xf numFmtId="0" fontId="0" fillId="0" borderId="0" xfId="0" applyFill="1" applyAlignment="1">
      <alignment vertical="center"/>
    </xf>
    <xf numFmtId="0" fontId="0" fillId="0" borderId="1" xfId="0" applyFill="1" applyBorder="1" applyAlignment="1"/>
    <xf numFmtId="0" fontId="40" fillId="0" borderId="0" xfId="0" applyFont="1" applyFill="1" applyAlignment="1">
      <alignment vertical="center"/>
    </xf>
    <xf numFmtId="0" fontId="40" fillId="0" borderId="9" xfId="0" applyFont="1" applyFill="1" applyBorder="1" applyAlignment="1">
      <alignment vertical="center"/>
    </xf>
    <xf numFmtId="0" fontId="40" fillId="0" borderId="8" xfId="0" applyFont="1" applyFill="1" applyBorder="1" applyAlignment="1">
      <alignment vertical="center"/>
    </xf>
    <xf numFmtId="0" fontId="40" fillId="0" borderId="5" xfId="0" applyFont="1" applyFill="1" applyBorder="1" applyAlignment="1">
      <alignment vertical="center"/>
    </xf>
    <xf numFmtId="0" fontId="40" fillId="0" borderId="6" xfId="0" applyFont="1" applyFill="1" applyBorder="1" applyAlignment="1">
      <alignment vertical="center"/>
    </xf>
    <xf numFmtId="0" fontId="40" fillId="0" borderId="0" xfId="0" applyFont="1" applyFill="1" applyBorder="1" applyAlignment="1">
      <alignment vertical="center"/>
    </xf>
    <xf numFmtId="0" fontId="40" fillId="0" borderId="7" xfId="0" applyFont="1" applyFill="1" applyBorder="1" applyAlignment="1">
      <alignment vertical="center"/>
    </xf>
    <xf numFmtId="0" fontId="40" fillId="0" borderId="12" xfId="0" applyFont="1" applyFill="1" applyBorder="1" applyAlignment="1">
      <alignment vertical="center"/>
    </xf>
    <xf numFmtId="0" fontId="40" fillId="0" borderId="11" xfId="0" applyFont="1" applyFill="1" applyBorder="1" applyAlignment="1">
      <alignment vertical="center"/>
    </xf>
    <xf numFmtId="0" fontId="40" fillId="0" borderId="1" xfId="0" applyFont="1" applyFill="1" applyBorder="1" applyAlignment="1">
      <alignment vertical="center"/>
    </xf>
    <xf numFmtId="0" fontId="41" fillId="4" borderId="0" xfId="0" applyFont="1" applyFill="1" applyAlignment="1">
      <alignment horizontal="left"/>
    </xf>
    <xf numFmtId="0" fontId="41" fillId="4" borderId="0" xfId="0" applyFont="1" applyFill="1" applyAlignment="1">
      <alignment horizontal="center"/>
    </xf>
    <xf numFmtId="0" fontId="13" fillId="4" borderId="0" xfId="0" applyFont="1" applyFill="1" applyAlignment="1">
      <alignment horizontal="right" vertical="top"/>
    </xf>
    <xf numFmtId="0" fontId="0" fillId="4" borderId="0" xfId="0" applyFont="1" applyFill="1"/>
    <xf numFmtId="0" fontId="13" fillId="0" borderId="41" xfId="0" applyFont="1" applyFill="1" applyBorder="1" applyAlignment="1">
      <alignment horizontal="right"/>
    </xf>
    <xf numFmtId="0" fontId="10" fillId="4" borderId="0" xfId="0" applyFont="1" applyFill="1" applyAlignment="1">
      <alignment vertical="center"/>
    </xf>
    <xf numFmtId="0" fontId="27" fillId="4" borderId="0" xfId="0" applyFont="1" applyFill="1" applyAlignment="1">
      <alignment vertical="center"/>
    </xf>
    <xf numFmtId="0" fontId="13" fillId="4" borderId="0" xfId="0" applyFont="1" applyFill="1"/>
    <xf numFmtId="0" fontId="24" fillId="0" borderId="87" xfId="0" applyFont="1" applyFill="1" applyBorder="1" applyAlignment="1">
      <alignment horizontal="center" vertical="center" shrinkToFit="1"/>
    </xf>
    <xf numFmtId="0" fontId="24" fillId="0" borderId="88" xfId="0" applyFont="1" applyFill="1" applyBorder="1" applyAlignment="1">
      <alignment horizontal="center" vertical="center"/>
    </xf>
    <xf numFmtId="0" fontId="0" fillId="0" borderId="36" xfId="0" applyFont="1" applyFill="1" applyBorder="1" applyAlignment="1">
      <alignment horizontal="left" vertical="center"/>
    </xf>
    <xf numFmtId="0" fontId="13" fillId="4" borderId="0" xfId="0" applyFont="1" applyFill="1" applyAlignment="1">
      <alignment horizontal="right" vertical="center"/>
    </xf>
    <xf numFmtId="0" fontId="45" fillId="0" borderId="0" xfId="0" applyFont="1" applyFill="1" applyBorder="1" applyAlignment="1">
      <alignment horizontal="left" vertical="center"/>
    </xf>
    <xf numFmtId="0" fontId="13" fillId="0" borderId="0" xfId="0" applyFont="1" applyFill="1" applyBorder="1" applyAlignment="1">
      <alignment horizontal="left" vertical="center"/>
    </xf>
    <xf numFmtId="0" fontId="24" fillId="0" borderId="94" xfId="0" applyFont="1" applyFill="1" applyBorder="1" applyAlignment="1">
      <alignment horizontal="left" vertical="center"/>
    </xf>
    <xf numFmtId="0" fontId="24" fillId="0" borderId="0" xfId="0" applyFont="1" applyFill="1"/>
    <xf numFmtId="0" fontId="36" fillId="0" borderId="0" xfId="0" applyFont="1" applyFill="1" applyAlignment="1">
      <alignment horizontal="right" vertical="top"/>
    </xf>
    <xf numFmtId="0" fontId="24" fillId="4" borderId="0" xfId="0" applyFont="1" applyFill="1"/>
    <xf numFmtId="0" fontId="25" fillId="4" borderId="0" xfId="0" applyFont="1" applyFill="1"/>
    <xf numFmtId="0" fontId="36" fillId="0" borderId="0" xfId="0" applyFont="1" applyFill="1" applyAlignment="1">
      <alignment vertical="center"/>
    </xf>
    <xf numFmtId="0" fontId="24" fillId="0" borderId="0" xfId="0" applyFont="1" applyFill="1" applyAlignment="1"/>
    <xf numFmtId="0" fontId="10" fillId="0" borderId="0" xfId="0" applyFont="1" applyFill="1" applyBorder="1" applyAlignment="1"/>
    <xf numFmtId="0" fontId="18" fillId="4" borderId="0" xfId="0" applyFont="1" applyFill="1"/>
    <xf numFmtId="0" fontId="25" fillId="0" borderId="54" xfId="0" applyFont="1" applyFill="1" applyBorder="1"/>
    <xf numFmtId="0" fontId="24" fillId="0" borderId="36" xfId="0" applyFont="1" applyFill="1" applyBorder="1"/>
    <xf numFmtId="0" fontId="24" fillId="0" borderId="50" xfId="0" applyFont="1" applyFill="1" applyBorder="1"/>
    <xf numFmtId="0" fontId="24" fillId="0" borderId="79" xfId="0" applyFont="1" applyFill="1" applyBorder="1" applyAlignment="1">
      <alignment horizontal="center" vertical="center" wrapText="1"/>
    </xf>
    <xf numFmtId="0" fontId="25" fillId="4" borderId="0" xfId="0" applyFont="1" applyFill="1" applyAlignment="1">
      <alignment vertical="center"/>
    </xf>
    <xf numFmtId="0" fontId="0" fillId="0" borderId="0" xfId="0" applyFont="1" applyFill="1" applyBorder="1" applyAlignment="1">
      <alignment wrapText="1"/>
    </xf>
    <xf numFmtId="0" fontId="24" fillId="0" borderId="45" xfId="0" applyFont="1" applyFill="1" applyBorder="1" applyAlignment="1">
      <alignment vertical="top" wrapText="1"/>
    </xf>
    <xf numFmtId="0" fontId="24" fillId="0" borderId="1" xfId="0" applyFont="1" applyFill="1" applyBorder="1" applyAlignment="1">
      <alignment vertical="center"/>
    </xf>
    <xf numFmtId="0" fontId="24" fillId="0" borderId="0" xfId="0" applyFont="1" applyFill="1" applyBorder="1" applyAlignment="1">
      <alignment vertical="top" wrapText="1"/>
    </xf>
    <xf numFmtId="0" fontId="24" fillId="0" borderId="92" xfId="0" applyFont="1" applyFill="1" applyBorder="1" applyAlignment="1">
      <alignment vertical="center"/>
    </xf>
    <xf numFmtId="0" fontId="24" fillId="4" borderId="0" xfId="0" applyFont="1" applyFill="1" applyBorder="1" applyAlignment="1">
      <alignment horizontal="left" vertical="center"/>
    </xf>
    <xf numFmtId="0" fontId="24" fillId="0" borderId="0" xfId="0" applyFont="1" applyFill="1" applyBorder="1"/>
    <xf numFmtId="0" fontId="24" fillId="4" borderId="0" xfId="0" applyFont="1" applyFill="1" applyBorder="1"/>
    <xf numFmtId="0" fontId="24" fillId="4" borderId="0" xfId="0" applyFont="1" applyFill="1" applyBorder="1" applyAlignment="1">
      <alignment vertical="center"/>
    </xf>
    <xf numFmtId="0" fontId="25" fillId="0" borderId="0" xfId="0" applyFont="1" applyFill="1" applyBorder="1"/>
    <xf numFmtId="0" fontId="46" fillId="0" borderId="0" xfId="0" applyFont="1" applyFill="1" applyBorder="1" applyAlignment="1">
      <alignment vertical="center" wrapText="1"/>
    </xf>
    <xf numFmtId="0" fontId="47" fillId="4" borderId="0" xfId="0" applyFont="1" applyFill="1" applyAlignment="1">
      <alignment horizontal="justify"/>
    </xf>
    <xf numFmtId="0" fontId="46" fillId="0" borderId="0" xfId="0" applyFont="1" applyFill="1" applyBorder="1" applyAlignment="1">
      <alignment horizontal="justify" vertical="center"/>
    </xf>
    <xf numFmtId="0" fontId="25" fillId="4" borderId="0" xfId="0" applyFont="1" applyFill="1" applyBorder="1"/>
    <xf numFmtId="0" fontId="25" fillId="0" borderId="0" xfId="0" applyFont="1" applyFill="1" applyBorder="1" applyAlignment="1"/>
    <xf numFmtId="0" fontId="25" fillId="4" borderId="0" xfId="0" applyFont="1" applyFill="1" applyBorder="1" applyAlignment="1"/>
    <xf numFmtId="0" fontId="24" fillId="0" borderId="57" xfId="0" applyFont="1" applyFill="1" applyBorder="1" applyAlignment="1">
      <alignment horizontal="left" vertical="center" indent="1"/>
    </xf>
    <xf numFmtId="0" fontId="21" fillId="0" borderId="101" xfId="0" applyFont="1" applyFill="1" applyBorder="1" applyAlignment="1" applyProtection="1">
      <alignment horizontal="center" vertical="center"/>
      <protection locked="0"/>
    </xf>
    <xf numFmtId="0" fontId="24" fillId="0" borderId="101" xfId="0" applyFont="1" applyFill="1" applyBorder="1" applyAlignment="1">
      <alignment horizontal="center" vertical="center"/>
    </xf>
    <xf numFmtId="0" fontId="10" fillId="0" borderId="57" xfId="0" applyFont="1" applyFill="1" applyBorder="1" applyAlignment="1">
      <alignment horizontal="left" vertical="center" indent="1" shrinkToFit="1"/>
    </xf>
    <xf numFmtId="0" fontId="24" fillId="0" borderId="44" xfId="0" applyFont="1" applyFill="1" applyBorder="1" applyAlignment="1">
      <alignment horizontal="left" vertical="center" indent="1"/>
    </xf>
    <xf numFmtId="0" fontId="28" fillId="0" borderId="0" xfId="0" applyFont="1" applyFill="1" applyAlignment="1">
      <alignment horizontal="right" vertical="top"/>
    </xf>
    <xf numFmtId="0" fontId="29" fillId="0" borderId="0" xfId="0" applyFont="1" applyFill="1" applyAlignment="1">
      <alignment horizontal="center" vertical="center"/>
    </xf>
    <xf numFmtId="0" fontId="0" fillId="0" borderId="67" xfId="0" applyFill="1" applyBorder="1" applyAlignment="1">
      <alignment horizontal="center" vertical="center"/>
    </xf>
    <xf numFmtId="0" fontId="53" fillId="0" borderId="0" xfId="10" applyFont="1">
      <alignment vertical="center"/>
    </xf>
    <xf numFmtId="0" fontId="54" fillId="0" borderId="0" xfId="10" applyFont="1" applyAlignment="1"/>
    <xf numFmtId="0" fontId="54" fillId="0" borderId="1" xfId="10" applyFont="1" applyBorder="1" applyAlignment="1"/>
    <xf numFmtId="0" fontId="53" fillId="0" borderId="0" xfId="10" applyFont="1" applyAlignment="1"/>
    <xf numFmtId="0" fontId="45" fillId="0" borderId="0" xfId="10" applyFont="1" applyAlignment="1">
      <alignment horizontal="center"/>
    </xf>
    <xf numFmtId="0" fontId="55" fillId="0" borderId="4" xfId="10" applyFont="1" applyBorder="1" applyAlignment="1">
      <alignment horizontal="left" vertical="center"/>
    </xf>
    <xf numFmtId="0" fontId="54" fillId="0" borderId="4" xfId="10" applyFont="1" applyBorder="1">
      <alignment vertical="center"/>
    </xf>
    <xf numFmtId="0" fontId="54" fillId="0" borderId="10" xfId="10" applyFont="1" applyBorder="1">
      <alignment vertical="center"/>
    </xf>
    <xf numFmtId="0" fontId="54" fillId="0" borderId="0" xfId="10" applyFont="1">
      <alignment vertical="center"/>
    </xf>
    <xf numFmtId="0" fontId="55" fillId="0" borderId="10" xfId="10" applyFont="1" applyBorder="1" applyAlignment="1">
      <alignment vertical="center"/>
    </xf>
    <xf numFmtId="0" fontId="44" fillId="0" borderId="0" xfId="10" applyFont="1" applyBorder="1" applyAlignment="1">
      <alignment horizontal="center" vertical="center"/>
    </xf>
    <xf numFmtId="0" fontId="54" fillId="0" borderId="0" xfId="10" applyFont="1" applyBorder="1" applyAlignment="1">
      <alignment horizontal="left" vertical="center"/>
    </xf>
    <xf numFmtId="0" fontId="54" fillId="0" borderId="8" xfId="10" applyFont="1" applyBorder="1" applyAlignment="1">
      <alignment horizontal="left" vertical="center"/>
    </xf>
    <xf numFmtId="0" fontId="54" fillId="0" borderId="4" xfId="10" applyFont="1" applyBorder="1" applyAlignment="1">
      <alignment horizontal="center" vertical="center"/>
    </xf>
    <xf numFmtId="0" fontId="54" fillId="0" borderId="0" xfId="10" applyFont="1" applyBorder="1">
      <alignment vertical="center"/>
    </xf>
    <xf numFmtId="0" fontId="54" fillId="0" borderId="5" xfId="10" applyFont="1" applyBorder="1" applyAlignment="1">
      <alignment horizontal="center" vertical="center" textRotation="255"/>
    </xf>
    <xf numFmtId="0" fontId="54" fillId="0" borderId="9" xfId="10" applyFont="1" applyBorder="1" applyAlignment="1">
      <alignment horizontal="center" vertical="center" textRotation="255"/>
    </xf>
    <xf numFmtId="0" fontId="55" fillId="0" borderId="2" xfId="10" applyFont="1" applyBorder="1" applyAlignment="1">
      <alignment horizontal="center" vertical="center"/>
    </xf>
    <xf numFmtId="0" fontId="54" fillId="0" borderId="0" xfId="10" applyFont="1" applyBorder="1" applyAlignment="1">
      <alignment horizontal="center" vertical="center" textRotation="255"/>
    </xf>
    <xf numFmtId="0" fontId="13" fillId="0" borderId="0" xfId="10" applyFont="1" applyBorder="1">
      <alignment vertical="center"/>
    </xf>
    <xf numFmtId="0" fontId="13" fillId="0" borderId="0" xfId="10" applyFont="1" applyBorder="1" applyAlignment="1">
      <alignment horizontal="center" vertical="center"/>
    </xf>
    <xf numFmtId="0" fontId="13" fillId="0" borderId="0" xfId="10" applyFont="1">
      <alignment vertical="center"/>
    </xf>
    <xf numFmtId="0" fontId="13" fillId="0" borderId="8" xfId="10" applyFont="1" applyBorder="1">
      <alignment vertical="center"/>
    </xf>
    <xf numFmtId="0" fontId="13" fillId="0" borderId="5" xfId="10" applyFont="1" applyBorder="1">
      <alignment vertical="center"/>
    </xf>
    <xf numFmtId="0" fontId="13" fillId="0" borderId="5" xfId="10" applyFont="1" applyBorder="1" applyAlignment="1">
      <alignment horizontal="center" vertical="center"/>
    </xf>
    <xf numFmtId="0" fontId="13" fillId="0" borderId="9" xfId="10" applyFont="1" applyBorder="1">
      <alignment vertical="center"/>
    </xf>
    <xf numFmtId="0" fontId="13" fillId="0" borderId="6" xfId="10" applyFont="1" applyBorder="1">
      <alignment vertical="center"/>
    </xf>
    <xf numFmtId="0" fontId="53" fillId="0" borderId="0" xfId="10" applyFont="1" applyFill="1">
      <alignment vertical="center"/>
    </xf>
    <xf numFmtId="0" fontId="24" fillId="0" borderId="0" xfId="9" applyFont="1">
      <alignment vertical="center"/>
    </xf>
    <xf numFmtId="0" fontId="56" fillId="0" borderId="0" xfId="10" applyFont="1" applyAlignment="1">
      <alignment horizontal="left" vertical="center"/>
    </xf>
    <xf numFmtId="0" fontId="55" fillId="0" borderId="0" xfId="10" applyFont="1" applyAlignment="1">
      <alignment horizontal="left" vertical="center"/>
    </xf>
    <xf numFmtId="0" fontId="55" fillId="0" borderId="0" xfId="10" applyFont="1" applyAlignment="1">
      <alignment horizontal="center"/>
    </xf>
    <xf numFmtId="0" fontId="56" fillId="0" borderId="0" xfId="10" applyFont="1" applyAlignment="1"/>
    <xf numFmtId="0" fontId="56" fillId="0" borderId="4" xfId="10" applyFont="1" applyBorder="1">
      <alignment vertical="center"/>
    </xf>
    <xf numFmtId="0" fontId="56" fillId="0" borderId="10" xfId="10" applyFont="1" applyBorder="1">
      <alignment vertical="center"/>
    </xf>
    <xf numFmtId="0" fontId="56" fillId="0" borderId="0" xfId="10" applyFont="1">
      <alignment vertical="center"/>
    </xf>
    <xf numFmtId="0" fontId="54" fillId="0" borderId="5" xfId="10" applyFont="1" applyBorder="1" applyAlignment="1">
      <alignment horizontal="center" vertical="center"/>
    </xf>
    <xf numFmtId="0" fontId="44" fillId="0" borderId="5" xfId="10" applyFont="1" applyBorder="1" applyAlignment="1">
      <alignment horizontal="center" vertical="center"/>
    </xf>
    <xf numFmtId="0" fontId="44" fillId="0" borderId="9" xfId="10" applyFont="1" applyBorder="1" applyAlignment="1">
      <alignment horizontal="center" vertical="center"/>
    </xf>
    <xf numFmtId="0" fontId="54" fillId="0" borderId="27" xfId="10" applyFont="1" applyBorder="1" applyAlignment="1">
      <alignment vertical="center" textRotation="255"/>
    </xf>
    <xf numFmtId="0" fontId="56" fillId="0" borderId="8" xfId="10" applyFont="1" applyBorder="1" applyAlignment="1">
      <alignment vertical="center"/>
    </xf>
    <xf numFmtId="0" fontId="56" fillId="0" borderId="5" xfId="10" applyFont="1" applyBorder="1" applyAlignment="1">
      <alignment vertical="center" wrapText="1"/>
    </xf>
    <xf numFmtId="0" fontId="56" fillId="0" borderId="9" xfId="10" applyFont="1" applyBorder="1" applyAlignment="1">
      <alignment vertical="center" wrapText="1"/>
    </xf>
    <xf numFmtId="0" fontId="54" fillId="0" borderId="6" xfId="10" applyFont="1" applyBorder="1">
      <alignment vertical="center"/>
    </xf>
    <xf numFmtId="0" fontId="56" fillId="0" borderId="3" xfId="10" applyFont="1" applyBorder="1" applyAlignment="1">
      <alignment vertical="center"/>
    </xf>
    <xf numFmtId="0" fontId="56" fillId="0" borderId="4" xfId="10" applyFont="1" applyBorder="1" applyAlignment="1">
      <alignment vertical="center"/>
    </xf>
    <xf numFmtId="0" fontId="56" fillId="0" borderId="10" xfId="10" applyFont="1" applyBorder="1" applyAlignment="1">
      <alignment vertical="center"/>
    </xf>
    <xf numFmtId="0" fontId="56" fillId="0" borderId="6" xfId="10" applyFont="1" applyBorder="1" applyAlignment="1">
      <alignment horizontal="left" vertical="center"/>
    </xf>
    <xf numFmtId="0" fontId="55" fillId="0" borderId="4" xfId="10" applyFont="1" applyBorder="1" applyAlignment="1">
      <alignment vertical="center"/>
    </xf>
    <xf numFmtId="0" fontId="56" fillId="0" borderId="6" xfId="10" applyFont="1" applyBorder="1">
      <alignment vertical="center"/>
    </xf>
    <xf numFmtId="0" fontId="56" fillId="0" borderId="0" xfId="10" applyFont="1" applyBorder="1">
      <alignment vertical="center"/>
    </xf>
    <xf numFmtId="0" fontId="56" fillId="0" borderId="28" xfId="10" applyFont="1" applyBorder="1">
      <alignment vertical="center"/>
    </xf>
    <xf numFmtId="0" fontId="58" fillId="0" borderId="0" xfId="10" applyFont="1" applyBorder="1">
      <alignment vertical="center"/>
    </xf>
    <xf numFmtId="10" fontId="58" fillId="0" borderId="0" xfId="10" applyNumberFormat="1" applyFont="1" applyBorder="1" applyAlignment="1">
      <alignment horizontal="center" vertical="center"/>
    </xf>
    <xf numFmtId="0" fontId="58" fillId="0" borderId="0" xfId="10" applyFont="1">
      <alignment vertical="center"/>
    </xf>
    <xf numFmtId="0" fontId="56" fillId="0" borderId="2" xfId="10" applyFont="1" applyBorder="1" applyAlignment="1">
      <alignment vertical="center"/>
    </xf>
    <xf numFmtId="0" fontId="56" fillId="0" borderId="0" xfId="10" applyFont="1" applyBorder="1" applyAlignment="1">
      <alignment vertical="center"/>
    </xf>
    <xf numFmtId="0" fontId="56" fillId="0" borderId="0" xfId="10" applyFont="1" applyAlignment="1">
      <alignment vertical="center"/>
    </xf>
    <xf numFmtId="0" fontId="58" fillId="0" borderId="7" xfId="10" applyFont="1" applyBorder="1">
      <alignment vertical="center"/>
    </xf>
    <xf numFmtId="0" fontId="59" fillId="0" borderId="0" xfId="0" applyFont="1" applyAlignment="1">
      <alignment horizontal="center" vertical="center"/>
    </xf>
    <xf numFmtId="0" fontId="59" fillId="0" borderId="0" xfId="0" applyFont="1" applyAlignment="1">
      <alignment vertical="center"/>
    </xf>
    <xf numFmtId="0" fontId="59" fillId="0" borderId="0" xfId="0" applyFont="1" applyBorder="1" applyAlignment="1">
      <alignment vertical="center"/>
    </xf>
    <xf numFmtId="0" fontId="60" fillId="0" borderId="0" xfId="0" applyFont="1" applyAlignment="1">
      <alignment vertical="center"/>
    </xf>
    <xf numFmtId="0" fontId="61" fillId="0" borderId="0" xfId="0" applyFont="1" applyAlignment="1">
      <alignment horizontal="right" vertical="center"/>
    </xf>
    <xf numFmtId="0" fontId="60" fillId="0" borderId="0" xfId="0" applyFont="1" applyAlignment="1">
      <alignment horizontal="center" vertical="center"/>
    </xf>
    <xf numFmtId="0" fontId="61" fillId="0" borderId="0" xfId="0" applyFont="1" applyAlignment="1">
      <alignment horizontal="justify" vertical="center"/>
    </xf>
    <xf numFmtId="0" fontId="63" fillId="0" borderId="0" xfId="0" applyFont="1" applyAlignment="1">
      <alignment horizontal="center" vertical="center"/>
    </xf>
    <xf numFmtId="0" fontId="63" fillId="0" borderId="0" xfId="0" applyFont="1" applyAlignment="1">
      <alignment vertical="center"/>
    </xf>
    <xf numFmtId="0" fontId="59" fillId="0" borderId="0" xfId="0" applyFont="1" applyBorder="1" applyAlignment="1">
      <alignment horizontal="left" vertical="center"/>
    </xf>
    <xf numFmtId="0" fontId="59" fillId="0" borderId="1" xfId="0" applyFont="1" applyBorder="1" applyAlignment="1">
      <alignment horizontal="center" vertical="center"/>
    </xf>
    <xf numFmtId="0" fontId="61" fillId="0" borderId="0" xfId="0" applyFont="1" applyAlignment="1">
      <alignment horizontal="justify" vertical="center" wrapText="1"/>
    </xf>
    <xf numFmtId="0" fontId="61" fillId="0" borderId="0" xfId="0" applyFont="1" applyBorder="1" applyAlignment="1">
      <alignment horizontal="justify" vertical="center" wrapText="1"/>
    </xf>
    <xf numFmtId="0" fontId="60" fillId="0" borderId="0" xfId="0" applyFont="1" applyAlignment="1">
      <alignment horizontal="center" vertical="center"/>
    </xf>
    <xf numFmtId="0" fontId="60" fillId="0" borderId="0" xfId="0" applyFont="1" applyBorder="1" applyAlignment="1">
      <alignment vertical="center"/>
    </xf>
    <xf numFmtId="0" fontId="63" fillId="0" borderId="0" xfId="0" applyFont="1" applyAlignment="1">
      <alignment horizontal="left" vertical="center"/>
    </xf>
    <xf numFmtId="0" fontId="60" fillId="0" borderId="0" xfId="0" applyFont="1" applyBorder="1" applyAlignment="1">
      <alignment horizontal="left"/>
    </xf>
    <xf numFmtId="0" fontId="60" fillId="0" borderId="0" xfId="0" applyFont="1" applyBorder="1" applyAlignment="1">
      <alignment horizontal="left" vertical="top" wrapText="1"/>
    </xf>
    <xf numFmtId="0" fontId="60" fillId="0" borderId="0" xfId="0" applyFont="1" applyBorder="1" applyAlignment="1">
      <alignment horizontal="center" vertical="top" wrapText="1"/>
    </xf>
    <xf numFmtId="0" fontId="63" fillId="0" borderId="0" xfId="0" applyFont="1" applyBorder="1" applyAlignment="1">
      <alignment horizontal="left" vertical="center"/>
    </xf>
    <xf numFmtId="0" fontId="61" fillId="0" borderId="0" xfId="0" applyFont="1" applyBorder="1" applyAlignment="1">
      <alignment horizontal="justify" vertical="top" wrapText="1"/>
    </xf>
    <xf numFmtId="0" fontId="54"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horizontal="center" vertical="top"/>
    </xf>
    <xf numFmtId="0" fontId="13" fillId="0" borderId="41" xfId="0" applyFont="1" applyFill="1" applyBorder="1" applyAlignment="1">
      <alignment vertical="center"/>
    </xf>
    <xf numFmtId="0" fontId="13" fillId="0" borderId="36" xfId="0" applyFont="1" applyFill="1" applyBorder="1" applyAlignment="1">
      <alignment vertical="center"/>
    </xf>
    <xf numFmtId="0" fontId="13" fillId="0" borderId="39" xfId="0" applyFont="1" applyFill="1" applyBorder="1" applyAlignment="1">
      <alignment vertical="center"/>
    </xf>
    <xf numFmtId="0" fontId="13" fillId="0" borderId="50" xfId="0" applyFont="1" applyFill="1" applyBorder="1" applyAlignment="1">
      <alignment vertical="center"/>
    </xf>
    <xf numFmtId="0" fontId="13" fillId="0" borderId="40" xfId="0" applyFont="1" applyFill="1" applyBorder="1" applyAlignment="1">
      <alignment vertical="center"/>
    </xf>
    <xf numFmtId="0" fontId="10" fillId="0" borderId="51" xfId="0" applyFont="1" applyFill="1" applyBorder="1" applyAlignment="1">
      <alignment vertical="center"/>
    </xf>
    <xf numFmtId="0" fontId="13" fillId="0" borderId="62" xfId="0" applyFont="1" applyFill="1" applyBorder="1" applyAlignment="1">
      <alignment vertical="center"/>
    </xf>
    <xf numFmtId="0" fontId="13" fillId="0" borderId="35" xfId="0" applyFont="1" applyFill="1" applyBorder="1" applyAlignment="1">
      <alignment vertical="center"/>
    </xf>
    <xf numFmtId="0" fontId="54" fillId="0" borderId="35" xfId="0" applyFont="1" applyFill="1" applyBorder="1" applyAlignment="1">
      <alignment vertical="center"/>
    </xf>
    <xf numFmtId="0" fontId="54" fillId="0" borderId="36" xfId="0" applyFont="1" applyFill="1" applyBorder="1" applyAlignment="1">
      <alignment vertical="center"/>
    </xf>
    <xf numFmtId="0" fontId="54" fillId="0" borderId="39" xfId="0" applyFont="1" applyFill="1" applyBorder="1" applyAlignment="1">
      <alignment vertical="center"/>
    </xf>
    <xf numFmtId="0" fontId="54" fillId="0" borderId="50" xfId="0" applyFont="1" applyFill="1" applyBorder="1" applyAlignment="1">
      <alignment vertical="center"/>
    </xf>
    <xf numFmtId="0" fontId="54" fillId="0" borderId="63" xfId="0" applyFont="1" applyFill="1" applyBorder="1" applyAlignment="1">
      <alignment vertical="center"/>
    </xf>
    <xf numFmtId="0" fontId="54" fillId="0" borderId="104" xfId="0" applyFont="1" applyFill="1" applyBorder="1" applyAlignment="1">
      <alignment vertical="center"/>
    </xf>
    <xf numFmtId="0" fontId="54" fillId="0" borderId="62" xfId="0" applyFont="1" applyFill="1" applyBorder="1" applyAlignment="1">
      <alignment vertical="center"/>
    </xf>
    <xf numFmtId="0" fontId="65" fillId="0" borderId="26" xfId="0" applyFont="1" applyFill="1" applyBorder="1" applyAlignment="1">
      <alignment vertical="center"/>
    </xf>
    <xf numFmtId="0" fontId="65" fillId="0" borderId="28" xfId="0" applyFont="1" applyFill="1" applyBorder="1" applyAlignment="1">
      <alignment vertical="center"/>
    </xf>
    <xf numFmtId="0" fontId="10" fillId="0" borderId="26" xfId="0" applyFont="1" applyFill="1" applyBorder="1" applyAlignment="1">
      <alignment vertical="center"/>
    </xf>
    <xf numFmtId="0" fontId="10" fillId="0" borderId="2" xfId="0" applyFont="1" applyFill="1" applyBorder="1" applyAlignment="1">
      <alignment horizontal="center" vertical="center"/>
    </xf>
    <xf numFmtId="0" fontId="10" fillId="0" borderId="49" xfId="0" applyFont="1" applyFill="1" applyBorder="1" applyAlignment="1">
      <alignment vertical="center"/>
    </xf>
    <xf numFmtId="0" fontId="10" fillId="0" borderId="28" xfId="0" applyFont="1" applyFill="1" applyBorder="1" applyAlignment="1">
      <alignment vertical="center"/>
    </xf>
    <xf numFmtId="0" fontId="13" fillId="0" borderId="28" xfId="0" applyFont="1" applyFill="1" applyBorder="1" applyAlignment="1">
      <alignment vertical="center" wrapText="1"/>
    </xf>
    <xf numFmtId="0" fontId="10" fillId="0" borderId="69" xfId="0" applyFont="1" applyFill="1" applyBorder="1" applyAlignment="1">
      <alignment vertical="center"/>
    </xf>
    <xf numFmtId="0" fontId="54" fillId="0" borderId="40" xfId="0" applyFont="1" applyFill="1" applyBorder="1" applyAlignment="1">
      <alignment vertical="center"/>
    </xf>
    <xf numFmtId="0" fontId="10" fillId="0" borderId="81" xfId="0" applyFont="1" applyFill="1" applyBorder="1" applyAlignment="1">
      <alignment vertical="center"/>
    </xf>
    <xf numFmtId="0" fontId="10" fillId="0" borderId="60" xfId="0" applyFont="1" applyFill="1" applyBorder="1" applyAlignment="1">
      <alignment horizontal="center" vertical="center"/>
    </xf>
    <xf numFmtId="0" fontId="10" fillId="0" borderId="38" xfId="0" applyFont="1" applyFill="1" applyBorder="1" applyAlignment="1">
      <alignment horizontal="center" vertical="center"/>
    </xf>
    <xf numFmtId="0" fontId="54" fillId="0" borderId="48" xfId="0" applyFont="1" applyFill="1" applyBorder="1" applyAlignment="1">
      <alignment vertical="center"/>
    </xf>
    <xf numFmtId="0" fontId="54" fillId="0" borderId="5" xfId="0" applyFont="1" applyFill="1" applyBorder="1" applyAlignment="1">
      <alignment vertical="center"/>
    </xf>
    <xf numFmtId="0" fontId="54" fillId="0" borderId="4" xfId="0" applyFont="1" applyFill="1" applyBorder="1" applyAlignment="1">
      <alignment vertical="center"/>
    </xf>
    <xf numFmtId="0" fontId="54" fillId="0" borderId="69" xfId="0" applyFont="1" applyFill="1" applyBorder="1" applyAlignment="1">
      <alignment vertical="center"/>
    </xf>
    <xf numFmtId="0" fontId="65" fillId="0" borderId="81" xfId="0" applyFont="1" applyFill="1" applyBorder="1" applyAlignment="1">
      <alignment vertical="center"/>
    </xf>
    <xf numFmtId="0" fontId="50" fillId="0" borderId="50" xfId="0" applyFont="1" applyFill="1" applyBorder="1" applyAlignment="1">
      <alignment vertical="center"/>
    </xf>
    <xf numFmtId="0" fontId="10" fillId="0" borderId="52" xfId="0" applyFont="1" applyFill="1" applyBorder="1" applyAlignment="1">
      <alignment vertical="center"/>
    </xf>
    <xf numFmtId="0" fontId="10" fillId="0" borderId="78" xfId="0" applyFont="1" applyFill="1" applyBorder="1" applyAlignment="1">
      <alignment vertical="center"/>
    </xf>
    <xf numFmtId="0" fontId="54" fillId="0" borderId="0" xfId="0" applyFont="1" applyFill="1" applyBorder="1" applyAlignment="1">
      <alignment vertical="center"/>
    </xf>
    <xf numFmtId="0" fontId="65" fillId="0" borderId="0" xfId="0" applyFont="1" applyFill="1" applyAlignment="1">
      <alignment vertical="center"/>
    </xf>
    <xf numFmtId="0" fontId="56" fillId="0" borderId="6" xfId="10" applyFont="1" applyBorder="1" applyAlignment="1">
      <alignment vertical="center" textRotation="255"/>
    </xf>
    <xf numFmtId="0" fontId="56" fillId="0" borderId="11" xfId="10" applyFont="1" applyBorder="1" applyAlignment="1">
      <alignment vertical="center" textRotation="255"/>
    </xf>
    <xf numFmtId="0" fontId="29" fillId="0" borderId="0" xfId="0" applyFont="1" applyFill="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73" xfId="0" applyFill="1" applyBorder="1" applyAlignment="1">
      <alignment vertical="center"/>
    </xf>
    <xf numFmtId="0" fontId="0" fillId="0" borderId="74" xfId="0"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0" fontId="0" fillId="0" borderId="2" xfId="0"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13" fillId="0" borderId="2" xfId="10" applyFont="1" applyBorder="1" applyAlignment="1">
      <alignment horizontal="center" vertical="center"/>
    </xf>
    <xf numFmtId="0" fontId="0" fillId="0" borderId="1" xfId="0" applyFont="1" applyFill="1" applyBorder="1" applyAlignment="1">
      <alignment horizontal="center" shrinkToFit="1"/>
    </xf>
    <xf numFmtId="0" fontId="0" fillId="0" borderId="1" xfId="0" applyFont="1" applyFill="1" applyBorder="1" applyAlignment="1">
      <alignment horizontal="right"/>
    </xf>
    <xf numFmtId="0" fontId="26" fillId="0" borderId="0" xfId="10" applyFont="1" applyAlignment="1">
      <alignment horizontal="right" vertical="top"/>
    </xf>
    <xf numFmtId="0" fontId="18" fillId="0" borderId="0" xfId="0" applyFont="1" applyFill="1" applyAlignment="1">
      <alignment horizontal="right" vertical="top"/>
    </xf>
    <xf numFmtId="0" fontId="13" fillId="0" borderId="42" xfId="0" applyFont="1" applyFill="1" applyBorder="1" applyAlignment="1">
      <alignment vertical="center"/>
    </xf>
    <xf numFmtId="0" fontId="13" fillId="0" borderId="74" xfId="0" applyFont="1" applyFill="1" applyBorder="1" applyAlignment="1">
      <alignment vertical="center"/>
    </xf>
    <xf numFmtId="0" fontId="13" fillId="0" borderId="76" xfId="0" applyFont="1" applyFill="1" applyBorder="1" applyAlignment="1">
      <alignment vertical="center"/>
    </xf>
    <xf numFmtId="0" fontId="69" fillId="0" borderId="0" xfId="0" applyFont="1" applyFill="1" applyBorder="1" applyAlignment="1">
      <alignment vertical="center"/>
    </xf>
    <xf numFmtId="0" fontId="70" fillId="0" borderId="0" xfId="0" applyFont="1" applyFill="1" applyBorder="1" applyAlignment="1">
      <alignment vertical="center"/>
    </xf>
    <xf numFmtId="0" fontId="71" fillId="0" borderId="0" xfId="0" applyFont="1" applyFill="1" applyBorder="1" applyAlignment="1">
      <alignment horizontal="right" vertical="center"/>
    </xf>
    <xf numFmtId="0" fontId="71" fillId="0" borderId="0" xfId="0" applyFont="1" applyFill="1" applyBorder="1" applyAlignment="1">
      <alignment vertical="center"/>
    </xf>
    <xf numFmtId="0" fontId="70" fillId="0" borderId="1" xfId="0" applyFont="1" applyFill="1" applyBorder="1" applyAlignment="1">
      <alignment vertical="center"/>
    </xf>
    <xf numFmtId="0" fontId="71" fillId="0" borderId="0" xfId="0" applyFont="1" applyFill="1" applyAlignment="1">
      <alignment vertical="center"/>
    </xf>
    <xf numFmtId="0" fontId="71" fillId="0" borderId="0" xfId="0" applyFont="1" applyFill="1" applyAlignment="1">
      <alignment horizontal="center" vertical="center"/>
    </xf>
    <xf numFmtId="0" fontId="71" fillId="0" borderId="0" xfId="0" applyFont="1" applyFill="1" applyAlignment="1">
      <alignment horizontal="left" vertical="center"/>
    </xf>
    <xf numFmtId="0" fontId="70" fillId="0" borderId="0" xfId="0" applyFont="1" applyFill="1" applyBorder="1" applyAlignment="1">
      <alignment vertical="center" shrinkToFit="1"/>
    </xf>
    <xf numFmtId="0" fontId="72" fillId="0" borderId="0" xfId="0" applyFont="1" applyFill="1" applyAlignment="1">
      <alignment horizontal="left" vertical="center"/>
    </xf>
    <xf numFmtId="0" fontId="70" fillId="0" borderId="16" xfId="0" applyFont="1" applyFill="1" applyBorder="1" applyAlignment="1">
      <alignment vertical="center"/>
    </xf>
    <xf numFmtId="0" fontId="71" fillId="0" borderId="17" xfId="0" applyFont="1" applyFill="1" applyBorder="1" applyAlignment="1">
      <alignment vertical="center"/>
    </xf>
    <xf numFmtId="0" fontId="71" fillId="0" borderId="0" xfId="0" applyFont="1" applyFill="1" applyBorder="1" applyAlignment="1">
      <alignment vertical="center" wrapText="1"/>
    </xf>
    <xf numFmtId="0" fontId="71" fillId="0" borderId="16" xfId="0" applyFont="1" applyFill="1" applyBorder="1" applyAlignment="1">
      <alignment vertical="center" wrapText="1"/>
    </xf>
    <xf numFmtId="0" fontId="71" fillId="0" borderId="17" xfId="0" applyFont="1" applyFill="1" applyBorder="1" applyAlignment="1">
      <alignment vertical="center" wrapText="1"/>
    </xf>
    <xf numFmtId="0" fontId="71" fillId="0" borderId="16" xfId="0" applyFont="1" applyFill="1" applyBorder="1" applyAlignment="1">
      <alignment vertical="center"/>
    </xf>
    <xf numFmtId="0" fontId="70" fillId="0" borderId="19" xfId="0" applyFont="1" applyFill="1" applyBorder="1" applyAlignment="1">
      <alignment vertical="center"/>
    </xf>
    <xf numFmtId="0" fontId="71" fillId="0" borderId="0" xfId="0" applyFont="1" applyFill="1" applyBorder="1" applyAlignment="1">
      <alignment horizontal="center" vertical="center"/>
    </xf>
    <xf numFmtId="0" fontId="71" fillId="0" borderId="0" xfId="0" applyFont="1" applyFill="1" applyBorder="1" applyAlignment="1">
      <alignment horizontal="left" vertical="center"/>
    </xf>
    <xf numFmtId="0" fontId="77" fillId="0" borderId="0" xfId="0" applyFont="1" applyFill="1" applyBorder="1" applyAlignment="1">
      <alignment horizontal="right" vertical="center"/>
    </xf>
    <xf numFmtId="0" fontId="71" fillId="0" borderId="13" xfId="0" applyFont="1" applyFill="1" applyBorder="1" applyAlignment="1">
      <alignment vertical="center"/>
    </xf>
    <xf numFmtId="0" fontId="71" fillId="0" borderId="14" xfId="0" applyFont="1" applyFill="1" applyBorder="1" applyAlignment="1">
      <alignment vertical="center"/>
    </xf>
    <xf numFmtId="0" fontId="71" fillId="0" borderId="15" xfId="0" applyFont="1" applyFill="1" applyBorder="1" applyAlignment="1">
      <alignment vertical="center"/>
    </xf>
    <xf numFmtId="0" fontId="70" fillId="0" borderId="18" xfId="0" applyFont="1" applyFill="1" applyBorder="1" applyAlignment="1">
      <alignment vertical="center"/>
    </xf>
    <xf numFmtId="0" fontId="71" fillId="0" borderId="19" xfId="0" applyFont="1" applyFill="1" applyBorder="1" applyAlignment="1">
      <alignment vertical="center" wrapText="1"/>
    </xf>
    <xf numFmtId="0" fontId="71" fillId="0" borderId="20" xfId="0" applyFont="1" applyFill="1" applyBorder="1" applyAlignment="1">
      <alignment vertical="center" wrapText="1"/>
    </xf>
    <xf numFmtId="0" fontId="54" fillId="0" borderId="0" xfId="10" applyFont="1" applyBorder="1" applyAlignment="1">
      <alignment vertical="center"/>
    </xf>
    <xf numFmtId="0" fontId="54" fillId="0" borderId="0" xfId="10" applyFont="1" applyAlignment="1">
      <alignment vertical="center"/>
    </xf>
    <xf numFmtId="0" fontId="44" fillId="0" borderId="0" xfId="10" applyFont="1" applyBorder="1" applyAlignment="1">
      <alignment vertical="center"/>
    </xf>
    <xf numFmtId="0" fontId="25" fillId="0" borderId="0" xfId="5" applyFont="1"/>
    <xf numFmtId="0" fontId="10" fillId="0" borderId="27" xfId="0" applyFont="1" applyFill="1" applyBorder="1" applyAlignment="1">
      <alignment vertical="center"/>
    </xf>
    <xf numFmtId="0" fontId="14" fillId="0" borderId="0" xfId="5" applyFont="1" applyAlignment="1">
      <alignment shrinkToFit="1"/>
    </xf>
    <xf numFmtId="0" fontId="14" fillId="0" borderId="0" xfId="5" applyFont="1"/>
    <xf numFmtId="0" fontId="14" fillId="0" borderId="0" xfId="5" applyFont="1" applyAlignment="1">
      <alignment horizontal="center"/>
    </xf>
    <xf numFmtId="0" fontId="15" fillId="0" borderId="0" xfId="9" applyFont="1" applyAlignment="1">
      <alignment horizontal="right" vertical="center"/>
    </xf>
    <xf numFmtId="0" fontId="13" fillId="0" borderId="0" xfId="10" applyFont="1" applyBorder="1" applyAlignment="1">
      <alignment vertical="center"/>
    </xf>
    <xf numFmtId="0" fontId="39" fillId="0" borderId="0" xfId="0" applyFont="1" applyFill="1" applyBorder="1" applyAlignment="1">
      <alignment horizontal="right" vertical="center"/>
    </xf>
    <xf numFmtId="0" fontId="39" fillId="0" borderId="0" xfId="0" applyFont="1" applyFill="1" applyAlignment="1">
      <alignment horizontal="right" vertical="center"/>
    </xf>
    <xf numFmtId="0" fontId="15" fillId="0" borderId="0" xfId="0" applyFont="1" applyFill="1" applyBorder="1" applyAlignment="1">
      <alignment horizontal="right" vertical="top"/>
    </xf>
    <xf numFmtId="0" fontId="26" fillId="0" borderId="4" xfId="0" applyFont="1" applyFill="1" applyBorder="1" applyAlignment="1">
      <alignment vertical="center" shrinkToFit="1"/>
    </xf>
    <xf numFmtId="0" fontId="26" fillId="0" borderId="10" xfId="0" applyFont="1" applyFill="1" applyBorder="1" applyAlignment="1">
      <alignment vertical="center" shrinkToFit="1"/>
    </xf>
    <xf numFmtId="0" fontId="26" fillId="0" borderId="6" xfId="0" applyFont="1" applyFill="1" applyBorder="1" applyAlignment="1">
      <alignment vertical="center" shrinkToFit="1"/>
    </xf>
    <xf numFmtId="0" fontId="49" fillId="0" borderId="0" xfId="41" applyFont="1">
      <alignment vertical="center"/>
    </xf>
    <xf numFmtId="0" fontId="35" fillId="0" borderId="0" xfId="41" applyFont="1">
      <alignment vertical="center"/>
    </xf>
    <xf numFmtId="0" fontId="49" fillId="0" borderId="0" xfId="41" applyFont="1" applyAlignment="1">
      <alignment horizontal="left" vertical="center" indent="1"/>
    </xf>
    <xf numFmtId="0" fontId="35" fillId="0" borderId="28" xfId="41" applyFont="1" applyBorder="1" applyAlignment="1">
      <alignment horizontal="center" vertical="center"/>
    </xf>
    <xf numFmtId="0" fontId="35" fillId="0" borderId="105" xfId="41" applyFont="1" applyBorder="1" applyAlignment="1">
      <alignment horizontal="center" vertical="center"/>
    </xf>
    <xf numFmtId="0" fontId="16" fillId="0" borderId="30" xfId="41" quotePrefix="1" applyFont="1" applyBorder="1" applyAlignment="1">
      <alignment horizontal="center" vertical="center" shrinkToFit="1"/>
    </xf>
    <xf numFmtId="0" fontId="35" fillId="0" borderId="115" xfId="41" applyFont="1" applyBorder="1" applyAlignment="1">
      <alignment horizontal="center" vertical="center"/>
    </xf>
    <xf numFmtId="0" fontId="16" fillId="0" borderId="22" xfId="41" quotePrefix="1" applyFont="1" applyBorder="1" applyAlignment="1">
      <alignment horizontal="center" vertical="center" shrinkToFit="1"/>
    </xf>
    <xf numFmtId="0" fontId="35" fillId="0" borderId="118" xfId="41" applyFont="1" applyBorder="1" applyAlignment="1">
      <alignment horizontal="center" vertical="center"/>
    </xf>
    <xf numFmtId="0" fontId="16" fillId="0" borderId="33" xfId="41" quotePrefix="1" applyFont="1" applyBorder="1" applyAlignment="1">
      <alignment horizontal="center" vertical="center" shrinkToFit="1"/>
    </xf>
    <xf numFmtId="0" fontId="35" fillId="0" borderId="48" xfId="41" applyFont="1" applyBorder="1" applyAlignment="1">
      <alignment vertical="center"/>
    </xf>
    <xf numFmtId="0" fontId="35" fillId="0" borderId="52" xfId="41" applyFont="1" applyBorder="1">
      <alignment vertical="center"/>
    </xf>
    <xf numFmtId="0" fontId="49" fillId="0" borderId="48" xfId="41" applyFont="1" applyBorder="1">
      <alignment vertical="center"/>
    </xf>
    <xf numFmtId="0" fontId="35" fillId="0" borderId="49" xfId="41" applyFont="1" applyBorder="1">
      <alignment vertical="center"/>
    </xf>
    <xf numFmtId="0" fontId="35" fillId="0" borderId="5" xfId="41" applyFont="1" applyBorder="1">
      <alignment vertical="center"/>
    </xf>
    <xf numFmtId="0" fontId="35" fillId="0" borderId="0" xfId="41" applyFont="1" applyBorder="1">
      <alignment vertical="center"/>
    </xf>
    <xf numFmtId="0" fontId="45" fillId="0" borderId="0" xfId="10" applyFont="1" applyAlignment="1">
      <alignment horizontal="center" vertical="center"/>
    </xf>
    <xf numFmtId="0" fontId="13" fillId="0" borderId="87"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82" fillId="0" borderId="0" xfId="41" applyFont="1">
      <alignment vertical="center"/>
    </xf>
    <xf numFmtId="0" fontId="82" fillId="0" borderId="0" xfId="41" applyFont="1" applyAlignment="1">
      <alignment horizontal="right" vertical="center"/>
    </xf>
    <xf numFmtId="0" fontId="16" fillId="0" borderId="0" xfId="41" applyFont="1">
      <alignment vertical="center"/>
    </xf>
    <xf numFmtId="0" fontId="35" fillId="0" borderId="0" xfId="41" applyFont="1" applyAlignment="1">
      <alignment vertical="top" wrapText="1"/>
    </xf>
    <xf numFmtId="0" fontId="0" fillId="0" borderId="2" xfId="0" applyNumberFormat="1" applyFill="1" applyBorder="1" applyAlignment="1">
      <alignment vertical="center"/>
    </xf>
    <xf numFmtId="0" fontId="35" fillId="0" borderId="128" xfId="0" applyFont="1" applyFill="1" applyBorder="1" applyAlignment="1">
      <alignment vertical="center" shrinkToFit="1"/>
    </xf>
    <xf numFmtId="176" fontId="0" fillId="0" borderId="2" xfId="0" applyNumberFormat="1" applyFont="1" applyFill="1" applyBorder="1" applyAlignment="1">
      <alignment horizontal="center" vertical="center"/>
    </xf>
    <xf numFmtId="57" fontId="0" fillId="0" borderId="2" xfId="0" applyNumberFormat="1" applyFont="1" applyFill="1" applyBorder="1" applyAlignment="1">
      <alignment horizontal="center" vertical="center" shrinkToFit="1"/>
    </xf>
    <xf numFmtId="177" fontId="0" fillId="0" borderId="65" xfId="0" applyNumberFormat="1" applyFill="1" applyBorder="1" applyAlignment="1">
      <alignment horizontal="left" vertical="center" wrapText="1"/>
    </xf>
    <xf numFmtId="177" fontId="0" fillId="0" borderId="66" xfId="0" applyNumberFormat="1" applyFill="1" applyBorder="1" applyAlignment="1">
      <alignment horizontal="left" vertical="center" wrapText="1"/>
    </xf>
    <xf numFmtId="177" fontId="0" fillId="0" borderId="67" xfId="0" applyNumberFormat="1" applyFill="1" applyBorder="1" applyAlignment="1">
      <alignment horizontal="left" vertical="center" wrapText="1"/>
    </xf>
    <xf numFmtId="177" fontId="25" fillId="0" borderId="76" xfId="0" applyNumberFormat="1" applyFont="1" applyFill="1" applyBorder="1" applyAlignment="1">
      <alignment horizontal="center" vertical="center" shrinkToFit="1"/>
    </xf>
    <xf numFmtId="58" fontId="63" fillId="0" borderId="1" xfId="0" applyNumberFormat="1" applyFont="1" applyBorder="1" applyAlignment="1">
      <alignment horizontal="center" vertical="center" wrapText="1"/>
    </xf>
    <xf numFmtId="0" fontId="26" fillId="0" borderId="10" xfId="0" applyFont="1" applyFill="1" applyBorder="1" applyAlignment="1">
      <alignment horizontal="left" vertical="center" wrapText="1" shrinkToFit="1"/>
    </xf>
    <xf numFmtId="0" fontId="0" fillId="0" borderId="2" xfId="0" applyFont="1" applyFill="1" applyBorder="1" applyAlignment="1">
      <alignment horizontal="center" vertical="center"/>
    </xf>
    <xf numFmtId="0" fontId="26" fillId="0" borderId="3" xfId="10" applyFont="1" applyBorder="1" applyAlignment="1">
      <alignment vertical="center"/>
    </xf>
    <xf numFmtId="0" fontId="15" fillId="0" borderId="0" xfId="9" applyFont="1" applyFill="1" applyBorder="1" applyAlignment="1">
      <alignment horizontal="center" vertical="center" shrinkToFit="1"/>
    </xf>
    <xf numFmtId="0" fontId="84" fillId="0" borderId="0" xfId="9" applyFont="1">
      <alignment vertical="center"/>
    </xf>
    <xf numFmtId="0" fontId="84" fillId="0" borderId="0" xfId="9" applyFont="1" applyAlignment="1">
      <alignment vertical="center" shrinkToFit="1"/>
    </xf>
    <xf numFmtId="0" fontId="87" fillId="0" borderId="0" xfId="5" applyFont="1" applyAlignment="1">
      <alignment horizontal="right" vertical="center"/>
    </xf>
    <xf numFmtId="0" fontId="18" fillId="0" borderId="0" xfId="5" applyFont="1"/>
    <xf numFmtId="0" fontId="38" fillId="0" borderId="0" xfId="5" applyFont="1" applyAlignment="1">
      <alignment horizontal="center"/>
    </xf>
    <xf numFmtId="0" fontId="14" fillId="0" borderId="0" xfId="5" applyFont="1" applyAlignment="1">
      <alignment horizontal="center" vertical="center"/>
    </xf>
    <xf numFmtId="0" fontId="14" fillId="0" borderId="0" xfId="9" applyFont="1" applyAlignment="1">
      <alignment horizontal="left" vertical="center"/>
    </xf>
    <xf numFmtId="0" fontId="88" fillId="0" borderId="0" xfId="5" applyFont="1"/>
    <xf numFmtId="0" fontId="25" fillId="0" borderId="5" xfId="9" applyFont="1" applyBorder="1" applyAlignment="1">
      <alignment horizontal="left" vertical="top"/>
    </xf>
    <xf numFmtId="0" fontId="14" fillId="0" borderId="0" xfId="5" applyFont="1" applyBorder="1" applyAlignment="1">
      <alignment horizontal="center" vertical="center" wrapText="1" shrinkToFit="1"/>
    </xf>
    <xf numFmtId="0" fontId="87" fillId="0" borderId="6" xfId="5" applyFont="1" applyFill="1" applyBorder="1" applyAlignment="1">
      <alignment horizontal="left" vertical="center" shrinkToFit="1"/>
    </xf>
    <xf numFmtId="0" fontId="14" fillId="0" borderId="6" xfId="5" applyFont="1" applyFill="1" applyBorder="1" applyAlignment="1">
      <alignment horizontal="left" vertical="center" shrinkToFit="1"/>
    </xf>
    <xf numFmtId="0" fontId="14" fillId="0" borderId="0" xfId="5" applyFont="1" applyBorder="1" applyAlignment="1">
      <alignment horizontal="center" vertical="center" shrinkToFit="1"/>
    </xf>
    <xf numFmtId="0" fontId="14" fillId="0" borderId="11" xfId="5" applyFont="1" applyFill="1" applyBorder="1" applyAlignment="1">
      <alignment horizontal="center" vertical="center" shrinkToFit="1"/>
    </xf>
    <xf numFmtId="0" fontId="14" fillId="0" borderId="11" xfId="5" applyFont="1" applyFill="1" applyBorder="1" applyAlignment="1">
      <alignment vertical="center" shrinkToFit="1"/>
    </xf>
    <xf numFmtId="0" fontId="14" fillId="0" borderId="29" xfId="5" applyFont="1" applyBorder="1"/>
    <xf numFmtId="0" fontId="14" fillId="0" borderId="105" xfId="5" applyFont="1" applyBorder="1" applyAlignment="1">
      <alignment shrinkToFit="1"/>
    </xf>
    <xf numFmtId="0" fontId="14" fillId="0" borderId="30" xfId="5" applyFont="1" applyBorder="1" applyAlignment="1">
      <alignment shrinkToFit="1"/>
    </xf>
    <xf numFmtId="0" fontId="14" fillId="0" borderId="29" xfId="5" applyNumberFormat="1" applyFont="1" applyBorder="1"/>
    <xf numFmtId="0" fontId="14" fillId="0" borderId="30" xfId="5" applyNumberFormat="1" applyFont="1" applyBorder="1" applyAlignment="1">
      <alignment horizontal="center"/>
    </xf>
    <xf numFmtId="0" fontId="14" fillId="0" borderId="30" xfId="5" applyNumberFormat="1" applyFont="1" applyBorder="1"/>
    <xf numFmtId="0" fontId="14" fillId="0" borderId="105" xfId="5" applyNumberFormat="1" applyFont="1" applyBorder="1"/>
    <xf numFmtId="0" fontId="14" fillId="0" borderId="105" xfId="5" applyFont="1" applyBorder="1"/>
    <xf numFmtId="0" fontId="14" fillId="0" borderId="105" xfId="5" applyFont="1" applyBorder="1" applyAlignment="1">
      <alignment horizontal="center" vertical="center"/>
    </xf>
    <xf numFmtId="0" fontId="14" fillId="0" borderId="0" xfId="5" applyFont="1" applyBorder="1" applyAlignment="1">
      <alignment horizontal="center" vertical="center"/>
    </xf>
    <xf numFmtId="49" fontId="14" fillId="0" borderId="107" xfId="5" applyNumberFormat="1" applyFont="1" applyBorder="1" applyAlignment="1">
      <alignment shrinkToFit="1"/>
    </xf>
    <xf numFmtId="0" fontId="14" fillId="0" borderId="107" xfId="5" applyFont="1" applyBorder="1" applyAlignment="1"/>
    <xf numFmtId="14" fontId="14" fillId="0" borderId="107" xfId="5" applyNumberFormat="1" applyFont="1" applyBorder="1"/>
    <xf numFmtId="0" fontId="14" fillId="0" borderId="14" xfId="5" applyNumberFormat="1" applyFont="1" applyFill="1" applyBorder="1" applyAlignment="1">
      <alignment horizontal="center"/>
    </xf>
    <xf numFmtId="14" fontId="14" fillId="0" borderId="14" xfId="5" applyNumberFormat="1" applyFont="1" applyBorder="1"/>
    <xf numFmtId="0" fontId="14" fillId="0" borderId="106" xfId="5" applyFont="1" applyBorder="1" applyAlignment="1"/>
    <xf numFmtId="0" fontId="14" fillId="0" borderId="106" xfId="5" applyFont="1" applyFill="1" applyBorder="1" applyAlignment="1"/>
    <xf numFmtId="0" fontId="14" fillId="0" borderId="108" xfId="5" applyFont="1" applyBorder="1" applyAlignment="1">
      <alignment horizontal="center" vertical="center"/>
    </xf>
    <xf numFmtId="49" fontId="14" fillId="6" borderId="2" xfId="5" applyNumberFormat="1" applyFont="1" applyFill="1" applyBorder="1"/>
    <xf numFmtId="49" fontId="14" fillId="6" borderId="8" xfId="5" applyNumberFormat="1" applyFont="1" applyFill="1" applyBorder="1" applyAlignment="1">
      <alignment shrinkToFit="1"/>
    </xf>
    <xf numFmtId="14" fontId="14" fillId="6" borderId="3" xfId="5" applyNumberFormat="1" applyFont="1" applyFill="1" applyBorder="1"/>
    <xf numFmtId="0" fontId="14" fillId="0" borderId="4" xfId="5" applyNumberFormat="1" applyFont="1" applyFill="1" applyBorder="1" applyAlignment="1">
      <alignment horizontal="center"/>
    </xf>
    <xf numFmtId="14" fontId="14" fillId="6" borderId="4" xfId="5" applyNumberFormat="1" applyFont="1" applyFill="1" applyBorder="1"/>
    <xf numFmtId="0" fontId="14" fillId="6" borderId="2" xfId="5" applyFont="1" applyFill="1" applyBorder="1" applyAlignment="1"/>
    <xf numFmtId="0" fontId="25" fillId="0" borderId="0" xfId="9" applyFont="1" applyBorder="1" applyAlignment="1">
      <alignment horizontal="center" vertical="center"/>
    </xf>
    <xf numFmtId="49" fontId="14" fillId="6" borderId="26" xfId="5" applyNumberFormat="1" applyFont="1" applyFill="1" applyBorder="1"/>
    <xf numFmtId="14" fontId="14" fillId="6" borderId="8" xfId="5" applyNumberFormat="1" applyFont="1" applyFill="1" applyBorder="1"/>
    <xf numFmtId="0" fontId="14" fillId="0" borderId="5" xfId="5" applyNumberFormat="1" applyFont="1" applyFill="1" applyBorder="1" applyAlignment="1">
      <alignment horizontal="center"/>
    </xf>
    <xf numFmtId="14" fontId="14" fillId="6" borderId="5" xfId="5" applyNumberFormat="1" applyFont="1" applyFill="1" applyBorder="1"/>
    <xf numFmtId="0" fontId="14" fillId="6" borderId="26" xfId="5" applyFont="1" applyFill="1" applyBorder="1" applyAlignment="1"/>
    <xf numFmtId="0" fontId="14" fillId="0" borderId="111" xfId="5" applyFont="1" applyFill="1" applyBorder="1"/>
    <xf numFmtId="0" fontId="14" fillId="0" borderId="111" xfId="5" applyFont="1" applyFill="1" applyBorder="1" applyAlignment="1">
      <alignment shrinkToFit="1"/>
    </xf>
    <xf numFmtId="0" fontId="25" fillId="0" borderId="112" xfId="9" applyFont="1" applyBorder="1" applyAlignment="1">
      <alignment horizontal="left" vertical="center"/>
    </xf>
    <xf numFmtId="0" fontId="25" fillId="0" borderId="113" xfId="9" applyFont="1" applyBorder="1" applyAlignment="1">
      <alignment horizontal="right"/>
    </xf>
    <xf numFmtId="0" fontId="14" fillId="0" borderId="113" xfId="5" applyFont="1" applyBorder="1" applyAlignment="1"/>
    <xf numFmtId="0" fontId="14" fillId="0" borderId="113" xfId="5" applyFont="1" applyFill="1" applyBorder="1" applyAlignment="1"/>
    <xf numFmtId="10" fontId="14" fillId="0" borderId="113" xfId="5" applyNumberFormat="1" applyFont="1" applyBorder="1" applyAlignment="1">
      <alignment horizontal="center" vertical="center"/>
    </xf>
    <xf numFmtId="0" fontId="15" fillId="0" borderId="0" xfId="5" applyFont="1"/>
    <xf numFmtId="0" fontId="15" fillId="0" borderId="0" xfId="5" applyFont="1" applyAlignment="1">
      <alignment shrinkToFit="1"/>
    </xf>
    <xf numFmtId="0" fontId="15" fillId="0" borderId="0" xfId="5" applyFont="1" applyAlignment="1">
      <alignment horizontal="center"/>
    </xf>
    <xf numFmtId="0" fontId="15" fillId="0" borderId="0" xfId="5" applyFont="1" applyAlignment="1">
      <alignment horizontal="center" vertical="center"/>
    </xf>
    <xf numFmtId="0" fontId="15" fillId="0" borderId="0" xfId="5" applyFont="1" applyAlignment="1">
      <alignment horizontal="left"/>
    </xf>
    <xf numFmtId="0" fontId="15" fillId="0" borderId="0" xfId="5" applyFont="1" applyAlignment="1">
      <alignment horizontal="left" shrinkToFit="1"/>
    </xf>
    <xf numFmtId="0" fontId="31" fillId="0" borderId="0" xfId="5" applyFont="1"/>
    <xf numFmtId="0" fontId="31" fillId="0" borderId="0" xfId="5" applyNumberFormat="1" applyFont="1"/>
    <xf numFmtId="0" fontId="25" fillId="0" borderId="0" xfId="9" applyFont="1">
      <alignment vertical="center"/>
    </xf>
    <xf numFmtId="0" fontId="13" fillId="0" borderId="102" xfId="0" applyFont="1" applyFill="1" applyBorder="1" applyAlignment="1">
      <alignment vertical="center"/>
    </xf>
    <xf numFmtId="0" fontId="26" fillId="0" borderId="2" xfId="10" applyFont="1" applyBorder="1" applyAlignment="1">
      <alignment horizontal="center" vertical="center"/>
    </xf>
    <xf numFmtId="0" fontId="26" fillId="0" borderId="11" xfId="10" applyFont="1" applyBorder="1">
      <alignment vertical="center"/>
    </xf>
    <xf numFmtId="0" fontId="57" fillId="0" borderId="0" xfId="10" applyFont="1" applyBorder="1" applyAlignment="1">
      <alignment horizontal="left" vertical="center"/>
    </xf>
    <xf numFmtId="0" fontId="57" fillId="0" borderId="0" xfId="10" applyFont="1" applyBorder="1">
      <alignment vertical="center"/>
    </xf>
    <xf numFmtId="0" fontId="57" fillId="0" borderId="0" xfId="10" applyFont="1" applyBorder="1" applyAlignment="1">
      <alignment horizontal="center" vertical="center"/>
    </xf>
    <xf numFmtId="0" fontId="57" fillId="0" borderId="0" xfId="10" applyFont="1" applyBorder="1" applyAlignment="1">
      <alignment vertical="center"/>
    </xf>
    <xf numFmtId="10" fontId="57" fillId="0" borderId="0" xfId="10" applyNumberFormat="1" applyFont="1" applyBorder="1" applyAlignment="1">
      <alignment vertical="center"/>
    </xf>
    <xf numFmtId="10" fontId="57" fillId="0" borderId="0" xfId="10" applyNumberFormat="1" applyFont="1" applyBorder="1" applyAlignment="1">
      <alignment horizontal="center" vertical="center"/>
    </xf>
    <xf numFmtId="0" fontId="0" fillId="0" borderId="106" xfId="5" applyFont="1" applyBorder="1" applyAlignment="1">
      <alignment horizontal="right"/>
    </xf>
    <xf numFmtId="0" fontId="13" fillId="0" borderId="104" xfId="0" applyFont="1" applyFill="1" applyBorder="1" applyAlignment="1">
      <alignment horizontal="left" vertical="center" wrapText="1"/>
    </xf>
    <xf numFmtId="0" fontId="91" fillId="0" borderId="4" xfId="0" applyFont="1" applyFill="1" applyBorder="1" applyAlignment="1">
      <alignment vertical="center" shrinkToFit="1"/>
    </xf>
    <xf numFmtId="0" fontId="25" fillId="0" borderId="10" xfId="0" applyFont="1" applyFill="1" applyBorder="1" applyAlignment="1">
      <alignment vertical="center" wrapText="1"/>
    </xf>
    <xf numFmtId="0" fontId="25" fillId="0" borderId="4" xfId="0" applyFont="1" applyFill="1" applyBorder="1" applyAlignment="1">
      <alignment horizontal="right" vertical="center" wrapText="1"/>
    </xf>
    <xf numFmtId="0" fontId="25" fillId="0" borderId="10" xfId="0" applyFont="1" applyFill="1" applyBorder="1" applyAlignment="1">
      <alignment horizontal="center" vertical="center" wrapText="1"/>
    </xf>
    <xf numFmtId="0" fontId="0" fillId="0" borderId="0" xfId="0" applyFont="1" applyAlignment="1">
      <alignment horizontal="right" vertical="top"/>
    </xf>
    <xf numFmtId="0" fontId="0" fillId="0" borderId="0" xfId="0" applyFont="1" applyFill="1" applyBorder="1" applyAlignment="1">
      <alignment horizontal="right" vertical="center"/>
    </xf>
    <xf numFmtId="0" fontId="13" fillId="0" borderId="38" xfId="0" applyFont="1" applyFill="1" applyBorder="1" applyAlignment="1">
      <alignment horizontal="center" vertical="center" wrapText="1"/>
    </xf>
    <xf numFmtId="0" fontId="35" fillId="0" borderId="0" xfId="45" applyNumberFormat="1" applyFont="1" applyFill="1" applyBorder="1" applyAlignment="1">
      <alignment horizontal="left" vertical="center"/>
    </xf>
    <xf numFmtId="0" fontId="79" fillId="0" borderId="0" xfId="45" applyNumberFormat="1" applyFont="1" applyFill="1" applyBorder="1" applyAlignment="1">
      <alignment vertical="center"/>
    </xf>
    <xf numFmtId="0" fontId="79" fillId="0" borderId="0" xfId="45" applyNumberFormat="1" applyFont="1" applyAlignment="1">
      <alignment vertical="center"/>
    </xf>
    <xf numFmtId="0" fontId="79" fillId="0" borderId="0" xfId="45" applyNumberFormat="1" applyFont="1" applyFill="1" applyBorder="1" applyAlignment="1">
      <alignment horizontal="right" vertical="center"/>
    </xf>
    <xf numFmtId="0" fontId="7" fillId="0" borderId="0" xfId="45" applyNumberFormat="1" applyFont="1" applyFill="1" applyBorder="1" applyAlignment="1">
      <alignment horizontal="right" vertical="center"/>
    </xf>
    <xf numFmtId="0" fontId="79" fillId="0" borderId="0" xfId="45" quotePrefix="1" applyNumberFormat="1" applyFont="1" applyAlignment="1">
      <alignment vertical="center"/>
    </xf>
    <xf numFmtId="0" fontId="82" fillId="0" borderId="0" xfId="45" applyNumberFormat="1" applyFont="1" applyFill="1" applyBorder="1" applyAlignment="1">
      <alignment horizontal="center" vertical="center"/>
    </xf>
    <xf numFmtId="0" fontId="7" fillId="0" borderId="0" xfId="45" applyNumberFormat="1" applyFont="1" applyAlignment="1">
      <alignment vertical="center"/>
    </xf>
    <xf numFmtId="0" fontId="79" fillId="0" borderId="0" xfId="45" applyNumberFormat="1" applyFont="1" applyFill="1" applyBorder="1" applyAlignment="1">
      <alignment horizontal="center" vertical="center"/>
    </xf>
    <xf numFmtId="0" fontId="14" fillId="0" borderId="38" xfId="45" applyNumberFormat="1" applyFont="1" applyFill="1" applyBorder="1" applyAlignment="1">
      <alignment horizontal="center" vertical="center"/>
    </xf>
    <xf numFmtId="0" fontId="35" fillId="0" borderId="36" xfId="45" applyNumberFormat="1" applyFont="1" applyBorder="1" applyAlignment="1">
      <alignment vertical="center"/>
    </xf>
    <xf numFmtId="0" fontId="82" fillId="0" borderId="0" xfId="45" applyNumberFormat="1" applyFont="1" applyFill="1" applyBorder="1" applyAlignment="1">
      <alignment horizontal="center" vertical="center" wrapText="1"/>
    </xf>
    <xf numFmtId="0" fontId="35" fillId="0" borderId="0" xfId="45" applyNumberFormat="1" applyFont="1" applyAlignment="1">
      <alignment vertical="center"/>
    </xf>
    <xf numFmtId="0" fontId="14" fillId="0" borderId="26" xfId="45" applyNumberFormat="1" applyFont="1" applyFill="1" applyBorder="1" applyAlignment="1">
      <alignment horizontal="center" vertical="center"/>
    </xf>
    <xf numFmtId="0" fontId="35" fillId="0" borderId="51" xfId="45" applyNumberFormat="1" applyFont="1" applyBorder="1" applyAlignment="1">
      <alignment vertical="center"/>
    </xf>
    <xf numFmtId="0" fontId="16" fillId="0" borderId="41" xfId="45" applyNumberFormat="1" applyFont="1" applyFill="1" applyBorder="1" applyAlignment="1">
      <alignment horizontal="right" vertical="center"/>
    </xf>
    <xf numFmtId="0" fontId="16" fillId="0" borderId="44" xfId="45" applyNumberFormat="1" applyFont="1" applyFill="1" applyBorder="1" applyAlignment="1">
      <alignment horizontal="right" vertical="center"/>
    </xf>
    <xf numFmtId="58" fontId="35" fillId="0" borderId="57" xfId="45" applyNumberFormat="1" applyFont="1" applyFill="1" applyBorder="1" applyAlignment="1">
      <alignment horizontal="center" vertical="center" shrinkToFit="1"/>
    </xf>
    <xf numFmtId="0" fontId="35" fillId="0" borderId="54" xfId="45" applyNumberFormat="1" applyFont="1" applyBorder="1" applyAlignment="1">
      <alignment vertical="center"/>
    </xf>
    <xf numFmtId="0" fontId="35" fillId="0" borderId="57" xfId="45" applyNumberFormat="1" applyFont="1" applyBorder="1" applyAlignment="1">
      <alignment vertical="center"/>
    </xf>
    <xf numFmtId="0" fontId="82" fillId="0" borderId="0" xfId="45" applyNumberFormat="1" applyFont="1" applyBorder="1" applyAlignment="1">
      <alignment vertical="center"/>
    </xf>
    <xf numFmtId="0" fontId="35" fillId="0" borderId="54" xfId="45" applyNumberFormat="1" applyFont="1" applyFill="1" applyBorder="1" applyAlignment="1">
      <alignment horizontal="right" vertical="center" wrapText="1"/>
    </xf>
    <xf numFmtId="0" fontId="79" fillId="0" borderId="54" xfId="45" applyNumberFormat="1" applyFont="1" applyBorder="1" applyAlignment="1">
      <alignment vertical="center"/>
    </xf>
    <xf numFmtId="0" fontId="79" fillId="0" borderId="57" xfId="45" applyNumberFormat="1" applyFont="1" applyBorder="1" applyAlignment="1">
      <alignment vertical="center"/>
    </xf>
    <xf numFmtId="0" fontId="82" fillId="0" borderId="0" xfId="45" applyNumberFormat="1" applyFont="1" applyFill="1" applyBorder="1" applyAlignment="1">
      <alignment vertical="center" wrapText="1"/>
    </xf>
    <xf numFmtId="0" fontId="35" fillId="0" borderId="39" xfId="45" applyNumberFormat="1" applyFont="1" applyBorder="1" applyAlignment="1">
      <alignment vertical="center"/>
    </xf>
    <xf numFmtId="0" fontId="35" fillId="0" borderId="41" xfId="45" applyNumberFormat="1" applyFont="1" applyFill="1" applyBorder="1" applyAlignment="1">
      <alignment vertical="center"/>
    </xf>
    <xf numFmtId="0" fontId="35" fillId="0" borderId="41" xfId="45" applyNumberFormat="1" applyFont="1" applyBorder="1" applyAlignment="1">
      <alignment vertical="center"/>
    </xf>
    <xf numFmtId="0" fontId="35" fillId="0" borderId="41" xfId="45" applyNumberFormat="1" applyFont="1" applyBorder="1" applyAlignment="1">
      <alignment horizontal="center" vertical="center"/>
    </xf>
    <xf numFmtId="0" fontId="35" fillId="0" borderId="41" xfId="45" applyNumberFormat="1" applyFont="1" applyFill="1" applyBorder="1" applyAlignment="1">
      <alignment horizontal="left" vertical="center"/>
    </xf>
    <xf numFmtId="0" fontId="35" fillId="0" borderId="44" xfId="45" applyNumberFormat="1" applyFont="1" applyBorder="1" applyAlignment="1">
      <alignment vertical="center"/>
    </xf>
    <xf numFmtId="0" fontId="35" fillId="0" borderId="2" xfId="45" applyNumberFormat="1" applyFont="1" applyBorder="1" applyAlignment="1">
      <alignment horizontal="center" vertical="center" shrinkToFit="1"/>
    </xf>
    <xf numFmtId="0" fontId="79" fillId="0" borderId="2" xfId="45" applyNumberFormat="1" applyFont="1" applyBorder="1" applyAlignment="1">
      <alignment horizontal="center" vertical="center"/>
    </xf>
    <xf numFmtId="0" fontId="35" fillId="0" borderId="38" xfId="45" applyNumberFormat="1" applyFont="1" applyFill="1" applyBorder="1" applyAlignment="1">
      <alignment horizontal="center" vertical="center" shrinkToFit="1"/>
    </xf>
    <xf numFmtId="0" fontId="35" fillId="0" borderId="36" xfId="45" applyNumberFormat="1" applyFont="1" applyFill="1" applyBorder="1" applyAlignment="1">
      <alignment vertical="center"/>
    </xf>
    <xf numFmtId="0" fontId="35" fillId="0" borderId="2" xfId="45" applyNumberFormat="1" applyFont="1" applyFill="1" applyBorder="1" applyAlignment="1">
      <alignment horizontal="center" vertical="center" shrinkToFit="1"/>
    </xf>
    <xf numFmtId="0" fontId="35" fillId="0" borderId="0" xfId="45" applyNumberFormat="1" applyFont="1" applyFill="1" applyBorder="1" applyAlignment="1">
      <alignment vertical="center"/>
    </xf>
    <xf numFmtId="0" fontId="35" fillId="0" borderId="0" xfId="45" applyNumberFormat="1" applyFont="1" applyBorder="1" applyAlignment="1">
      <alignment vertical="center"/>
    </xf>
    <xf numFmtId="0" fontId="35" fillId="0" borderId="52" xfId="45" applyNumberFormat="1" applyFont="1" applyBorder="1" applyAlignment="1">
      <alignment vertical="center"/>
    </xf>
    <xf numFmtId="0" fontId="35" fillId="0" borderId="115" xfId="45" applyNumberFormat="1" applyFont="1" applyBorder="1" applyAlignment="1">
      <alignment vertical="center" shrinkToFit="1"/>
    </xf>
    <xf numFmtId="0" fontId="35" fillId="0" borderId="43" xfId="45" applyNumberFormat="1" applyFont="1" applyFill="1" applyBorder="1" applyAlignment="1">
      <alignment horizontal="center" vertical="center" shrinkToFit="1"/>
    </xf>
    <xf numFmtId="0" fontId="35" fillId="0" borderId="118" xfId="45" applyNumberFormat="1" applyFont="1" applyBorder="1" applyAlignment="1">
      <alignment vertical="center" shrinkToFit="1"/>
    </xf>
    <xf numFmtId="0" fontId="82" fillId="0" borderId="0" xfId="45" applyFont="1" applyBorder="1" applyAlignment="1">
      <alignment horizontal="left" vertical="center" indent="1"/>
    </xf>
    <xf numFmtId="0" fontId="82" fillId="0" borderId="0" xfId="45" applyFont="1" applyBorder="1" applyAlignment="1">
      <alignment horizontal="right" vertical="center" indent="1"/>
    </xf>
    <xf numFmtId="0" fontId="14" fillId="0" borderId="2" xfId="45" applyNumberFormat="1" applyFont="1" applyFill="1" applyBorder="1" applyAlignment="1">
      <alignment horizontal="center" vertical="center"/>
    </xf>
    <xf numFmtId="0" fontId="35" fillId="0" borderId="5" xfId="45" applyNumberFormat="1" applyFont="1" applyBorder="1" applyAlignment="1">
      <alignment vertical="center"/>
    </xf>
    <xf numFmtId="0" fontId="35" fillId="0" borderId="5" xfId="45" applyNumberFormat="1" applyFont="1" applyFill="1" applyBorder="1" applyAlignment="1">
      <alignment vertical="center"/>
    </xf>
    <xf numFmtId="0" fontId="35" fillId="0" borderId="5" xfId="46" applyNumberFormat="1" applyFont="1" applyFill="1" applyBorder="1" applyAlignment="1">
      <alignment vertical="center"/>
    </xf>
    <xf numFmtId="0" fontId="82" fillId="0" borderId="0" xfId="45" applyNumberFormat="1" applyFont="1" applyBorder="1" applyAlignment="1">
      <alignment horizontal="right" vertical="center" indent="1"/>
    </xf>
    <xf numFmtId="0" fontId="35" fillId="0" borderId="22" xfId="46" applyNumberFormat="1" applyFont="1" applyFill="1" applyBorder="1" applyAlignment="1">
      <alignment horizontal="center" vertical="center"/>
    </xf>
    <xf numFmtId="0" fontId="35" fillId="0" borderId="11" xfId="45" applyNumberFormat="1" applyFont="1" applyFill="1" applyBorder="1" applyAlignment="1">
      <alignment horizontal="left" vertical="center" indent="1"/>
    </xf>
    <xf numFmtId="0" fontId="35" fillId="0" borderId="1" xfId="45" applyNumberFormat="1" applyFont="1" applyFill="1" applyBorder="1" applyAlignment="1">
      <alignment horizontal="left" vertical="center" indent="1"/>
    </xf>
    <xf numFmtId="0" fontId="35" fillId="0" borderId="12" xfId="45" applyNumberFormat="1" applyFont="1" applyFill="1" applyBorder="1" applyAlignment="1">
      <alignment horizontal="center" vertical="center"/>
    </xf>
    <xf numFmtId="0" fontId="82" fillId="0" borderId="0" xfId="45" applyNumberFormat="1" applyFont="1" applyFill="1" applyBorder="1" applyAlignment="1">
      <alignment horizontal="left" vertical="center" wrapText="1" indent="1"/>
    </xf>
    <xf numFmtId="0" fontId="16" fillId="0" borderId="0" xfId="45" applyNumberFormat="1" applyFont="1" applyFill="1" applyBorder="1" applyAlignment="1">
      <alignment vertical="center"/>
    </xf>
    <xf numFmtId="0" fontId="82" fillId="0" borderId="0" xfId="45" applyNumberFormat="1" applyFont="1" applyAlignment="1">
      <alignment vertical="center"/>
    </xf>
    <xf numFmtId="0" fontId="0" fillId="0" borderId="0" xfId="0" applyFont="1" applyFill="1" applyAlignment="1">
      <alignment horizontal="right"/>
    </xf>
    <xf numFmtId="0" fontId="25" fillId="7" borderId="2" xfId="0" applyFont="1" applyFill="1" applyBorder="1" applyAlignment="1">
      <alignment horizontal="center" vertical="center"/>
    </xf>
    <xf numFmtId="0" fontId="25" fillId="7" borderId="15" xfId="0" applyFont="1" applyFill="1" applyBorder="1" applyAlignment="1">
      <alignment horizontal="right" vertical="center" wrapText="1"/>
    </xf>
    <xf numFmtId="0" fontId="25" fillId="7" borderId="84" xfId="0" applyFont="1" applyFill="1" applyBorder="1" applyAlignment="1">
      <alignment horizontal="right" vertical="center" wrapText="1"/>
    </xf>
    <xf numFmtId="0" fontId="0" fillId="7" borderId="84" xfId="0" applyFont="1" applyFill="1" applyBorder="1" applyAlignment="1">
      <alignment horizontal="right" vertical="center" wrapText="1"/>
    </xf>
    <xf numFmtId="0" fontId="25" fillId="7" borderId="130" xfId="0" applyFont="1" applyFill="1" applyBorder="1" applyAlignment="1">
      <alignment horizontal="right" vertical="center" wrapText="1"/>
    </xf>
    <xf numFmtId="0" fontId="0" fillId="7" borderId="136" xfId="0" applyFont="1" applyFill="1" applyBorder="1" applyAlignment="1">
      <alignment horizontal="right" vertical="center" wrapText="1"/>
    </xf>
    <xf numFmtId="0" fontId="25" fillId="0" borderId="74" xfId="0" applyFont="1" applyFill="1" applyBorder="1" applyAlignment="1">
      <alignment horizontal="left" vertical="center" wrapText="1"/>
    </xf>
    <xf numFmtId="0" fontId="25" fillId="0" borderId="75" xfId="0" applyFont="1" applyFill="1" applyBorder="1" applyAlignment="1">
      <alignment horizontal="left" vertical="center" wrapText="1"/>
    </xf>
    <xf numFmtId="0" fontId="0" fillId="7" borderId="140" xfId="0" applyFont="1" applyFill="1" applyBorder="1" applyAlignment="1">
      <alignment horizontal="right" vertical="center" wrapText="1"/>
    </xf>
    <xf numFmtId="0" fontId="13" fillId="0" borderId="36" xfId="0" applyFont="1" applyFill="1" applyBorder="1" applyAlignment="1">
      <alignment horizontal="left" vertical="center"/>
    </xf>
    <xf numFmtId="0" fontId="13" fillId="0" borderId="36" xfId="0" applyFont="1" applyFill="1" applyBorder="1" applyAlignment="1">
      <alignment horizontal="right" vertical="center"/>
    </xf>
    <xf numFmtId="0" fontId="25" fillId="0" borderId="5" xfId="0" applyFont="1" applyFill="1" applyBorder="1" applyAlignment="1">
      <alignment horizontal="left" vertical="center" wrapText="1"/>
    </xf>
    <xf numFmtId="0" fontId="0" fillId="8" borderId="0" xfId="0" applyFill="1"/>
    <xf numFmtId="0" fontId="0" fillId="9" borderId="0" xfId="0" applyFill="1"/>
    <xf numFmtId="0" fontId="0" fillId="3" borderId="0" xfId="0" applyFill="1"/>
    <xf numFmtId="0" fontId="54" fillId="0" borderId="102" xfId="0" applyFont="1" applyFill="1" applyBorder="1" applyAlignment="1">
      <alignment vertical="center"/>
    </xf>
    <xf numFmtId="0" fontId="0" fillId="0" borderId="0" xfId="0"/>
    <xf numFmtId="0" fontId="21" fillId="0" borderId="115" xfId="0" applyFont="1" applyFill="1" applyBorder="1" applyAlignment="1" applyProtection="1">
      <alignment horizontal="center" vertical="center"/>
      <protection locked="0"/>
    </xf>
    <xf numFmtId="0" fontId="25" fillId="0" borderId="120" xfId="0" applyFont="1" applyFill="1" applyBorder="1" applyAlignment="1">
      <alignment vertical="center" wrapText="1"/>
    </xf>
    <xf numFmtId="0" fontId="25" fillId="0" borderId="118" xfId="0" applyFont="1" applyFill="1" applyBorder="1" applyAlignment="1">
      <alignment vertical="center" wrapText="1"/>
    </xf>
    <xf numFmtId="0" fontId="25" fillId="0" borderId="142" xfId="0" applyFont="1" applyFill="1" applyBorder="1" applyAlignment="1">
      <alignment vertical="center" wrapText="1"/>
    </xf>
    <xf numFmtId="0" fontId="25" fillId="0" borderId="129" xfId="0" applyFont="1" applyFill="1" applyBorder="1" applyAlignment="1">
      <alignment horizontal="center" vertical="center" wrapText="1" shrinkToFit="1"/>
    </xf>
    <xf numFmtId="0" fontId="25" fillId="0" borderId="67" xfId="0" applyFont="1" applyFill="1" applyBorder="1" applyAlignment="1">
      <alignment horizontal="center" vertical="center" wrapText="1" shrinkToFit="1"/>
    </xf>
    <xf numFmtId="0" fontId="93" fillId="0" borderId="0" xfId="0" applyFont="1" applyFill="1" applyBorder="1" applyAlignment="1">
      <alignment horizontal="center" vertical="top" shrinkToFit="1"/>
    </xf>
    <xf numFmtId="0" fontId="94" fillId="4" borderId="0" xfId="0" applyFont="1" applyFill="1"/>
    <xf numFmtId="0" fontId="96" fillId="0" borderId="28" xfId="10" applyFont="1" applyBorder="1">
      <alignment vertical="center"/>
    </xf>
    <xf numFmtId="0" fontId="96" fillId="0" borderId="2" xfId="10" applyFont="1" applyBorder="1" applyAlignment="1">
      <alignment horizontal="center" vertical="center"/>
    </xf>
    <xf numFmtId="0" fontId="95" fillId="0" borderId="0" xfId="0" applyFont="1" applyFill="1" applyAlignment="1">
      <alignment vertical="center"/>
    </xf>
    <xf numFmtId="0" fontId="18" fillId="0" borderId="0" xfId="0" applyFont="1" applyFill="1" applyAlignment="1"/>
    <xf numFmtId="58" fontId="18" fillId="0" borderId="0" xfId="0" applyNumberFormat="1" applyFont="1" applyFill="1" applyAlignment="1"/>
    <xf numFmtId="58" fontId="25" fillId="0" borderId="0" xfId="0" applyNumberFormat="1" applyFont="1" applyFill="1" applyBorder="1" applyAlignment="1">
      <alignment horizontal="right"/>
    </xf>
    <xf numFmtId="0" fontId="0" fillId="0" borderId="1" xfId="0" applyFill="1" applyBorder="1" applyAlignment="1">
      <alignment horizontal="right"/>
    </xf>
    <xf numFmtId="0" fontId="21" fillId="0" borderId="26"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81" xfId="0" applyFont="1" applyFill="1" applyBorder="1" applyAlignment="1" applyProtection="1">
      <alignment horizontal="center" vertical="center"/>
      <protection locked="0"/>
    </xf>
    <xf numFmtId="0" fontId="0" fillId="0" borderId="0" xfId="0" applyFont="1"/>
    <xf numFmtId="0" fontId="25" fillId="3" borderId="0" xfId="0" applyFont="1" applyFill="1"/>
    <xf numFmtId="0" fontId="25" fillId="3" borderId="0" xfId="0" applyFont="1" applyFill="1" applyAlignment="1">
      <alignment horizontal="right"/>
    </xf>
    <xf numFmtId="0" fontId="97" fillId="0" borderId="113" xfId="0" applyNumberFormat="1" applyFont="1" applyFill="1" applyBorder="1" applyAlignment="1">
      <alignment vertical="center"/>
    </xf>
    <xf numFmtId="0" fontId="97" fillId="0" borderId="2" xfId="0" quotePrefix="1" applyNumberFormat="1" applyFont="1" applyFill="1" applyBorder="1" applyAlignment="1">
      <alignment horizontal="left" vertical="center"/>
    </xf>
    <xf numFmtId="0" fontId="97" fillId="0" borderId="2" xfId="0" quotePrefix="1" applyNumberFormat="1" applyFont="1" applyFill="1" applyBorder="1" applyAlignment="1">
      <alignment vertical="center"/>
    </xf>
    <xf numFmtId="49" fontId="97" fillId="0" borderId="2" xfId="0" quotePrefix="1" applyNumberFormat="1" applyFont="1" applyFill="1" applyBorder="1" applyAlignment="1">
      <alignment horizontal="left" vertical="center"/>
    </xf>
    <xf numFmtId="0" fontId="13" fillId="0" borderId="145" xfId="0" applyFont="1" applyFill="1" applyBorder="1" applyAlignment="1">
      <alignment horizontal="center" vertical="center" wrapText="1"/>
    </xf>
    <xf numFmtId="0" fontId="26" fillId="0" borderId="4" xfId="10" applyFont="1" applyBorder="1" applyAlignment="1">
      <alignment vertical="center"/>
    </xf>
    <xf numFmtId="0" fontId="54" fillId="0" borderId="1" xfId="10" applyFont="1" applyBorder="1" applyAlignment="1">
      <alignment vertical="center"/>
    </xf>
    <xf numFmtId="0" fontId="24" fillId="0" borderId="41" xfId="0" applyFont="1" applyFill="1" applyBorder="1" applyAlignment="1">
      <alignment horizontal="left" wrapText="1"/>
    </xf>
    <xf numFmtId="0" fontId="18" fillId="0" borderId="1" xfId="0"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vertical="center" wrapText="1"/>
    </xf>
    <xf numFmtId="0" fontId="24" fillId="0" borderId="0" xfId="0" applyFont="1" applyFill="1" applyAlignment="1">
      <alignment horizontal="center"/>
    </xf>
    <xf numFmtId="0" fontId="24" fillId="0" borderId="54" xfId="0" applyFont="1" applyFill="1" applyBorder="1" applyAlignment="1">
      <alignment horizontal="center"/>
    </xf>
    <xf numFmtId="0" fontId="44" fillId="0" borderId="4" xfId="10" applyFont="1" applyBorder="1" applyAlignment="1">
      <alignment horizontal="center" vertical="center"/>
    </xf>
    <xf numFmtId="0" fontId="54" fillId="0" borderId="0" xfId="10" applyFont="1" applyBorder="1" applyAlignment="1">
      <alignment horizontal="center" vertical="center"/>
    </xf>
    <xf numFmtId="0" fontId="56" fillId="0" borderId="4" xfId="10" applyFont="1" applyBorder="1" applyAlignment="1">
      <alignment horizontal="left" vertical="center"/>
    </xf>
    <xf numFmtId="0" fontId="55" fillId="0" borderId="3" xfId="10" applyFont="1" applyBorder="1" applyAlignment="1">
      <alignment horizontal="center" vertical="center"/>
    </xf>
    <xf numFmtId="0" fontId="55" fillId="0" borderId="4" xfId="10" applyFont="1" applyBorder="1" applyAlignment="1">
      <alignment horizontal="center" vertical="center"/>
    </xf>
    <xf numFmtId="0" fontId="44" fillId="0" borderId="10" xfId="10" applyFont="1" applyBorder="1" applyAlignment="1">
      <alignment horizontal="center" vertical="center"/>
    </xf>
    <xf numFmtId="0" fontId="56" fillId="0" borderId="2" xfId="10" applyFont="1" applyBorder="1" applyAlignment="1">
      <alignment horizontal="center" vertical="center"/>
    </xf>
    <xf numFmtId="0" fontId="56" fillId="0" borderId="4" xfId="10" applyFont="1" applyBorder="1" applyAlignment="1">
      <alignment horizontal="center" vertical="center"/>
    </xf>
    <xf numFmtId="0" fontId="56" fillId="0" borderId="8" xfId="10" applyFont="1" applyBorder="1" applyAlignment="1">
      <alignment horizontal="left" vertical="center"/>
    </xf>
    <xf numFmtId="0" fontId="55" fillId="0" borderId="10" xfId="10" applyFont="1" applyBorder="1" applyAlignment="1">
      <alignment horizontal="center" vertical="center"/>
    </xf>
    <xf numFmtId="9" fontId="55" fillId="0" borderId="4" xfId="2" applyFont="1" applyBorder="1" applyAlignment="1">
      <alignment horizontal="center" vertical="center"/>
    </xf>
    <xf numFmtId="0" fontId="24" fillId="0" borderId="50" xfId="0" applyFont="1" applyFill="1" applyBorder="1" applyAlignment="1">
      <alignment vertical="center"/>
    </xf>
    <xf numFmtId="0" fontId="24" fillId="4" borderId="6" xfId="0" applyFont="1" applyFill="1" applyBorder="1"/>
    <xf numFmtId="0" fontId="24" fillId="4" borderId="52" xfId="0" applyFont="1" applyFill="1" applyBorder="1"/>
    <xf numFmtId="0" fontId="24" fillId="0" borderId="6" xfId="0" applyFont="1" applyFill="1" applyBorder="1"/>
    <xf numFmtId="0" fontId="99" fillId="0" borderId="2" xfId="0" applyFont="1" applyFill="1" applyBorder="1" applyAlignment="1" applyProtection="1">
      <alignment horizontal="center" vertical="center"/>
      <protection locked="0"/>
    </xf>
    <xf numFmtId="0" fontId="13" fillId="0" borderId="0" xfId="0" applyFont="1" applyFill="1"/>
    <xf numFmtId="0" fontId="100" fillId="0" borderId="0" xfId="0" applyFont="1" applyFill="1" applyBorder="1" applyAlignment="1">
      <alignment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xf>
    <xf numFmtId="0" fontId="25" fillId="4" borderId="52" xfId="0" applyFont="1" applyFill="1" applyBorder="1"/>
    <xf numFmtId="0" fontId="79" fillId="0" borderId="10" xfId="45" applyNumberFormat="1" applyFont="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Fill="1" applyBorder="1" applyAlignment="1">
      <alignment vertical="center" shrinkToFit="1"/>
    </xf>
    <xf numFmtId="0" fontId="24" fillId="0" borderId="0" xfId="0" applyFont="1" applyFill="1" applyBorder="1" applyAlignment="1">
      <alignment horizontal="center"/>
    </xf>
    <xf numFmtId="0" fontId="24" fillId="0" borderId="0" xfId="0" applyFont="1" applyFill="1" applyBorder="1" applyAlignment="1">
      <alignment horizontal="left" vertical="center" wrapText="1"/>
    </xf>
    <xf numFmtId="0" fontId="24" fillId="0" borderId="52"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Border="1" applyAlignment="1"/>
    <xf numFmtId="0" fontId="99" fillId="0" borderId="2" xfId="0" applyFont="1" applyFill="1" applyBorder="1" applyAlignment="1" applyProtection="1">
      <alignment horizontal="center" vertical="center" shrinkToFit="1"/>
    </xf>
    <xf numFmtId="0" fontId="99" fillId="0" borderId="2" xfId="0" applyFont="1" applyFill="1" applyBorder="1" applyAlignment="1">
      <alignment horizontal="center" vertical="center" shrinkToFit="1"/>
    </xf>
    <xf numFmtId="0" fontId="98" fillId="0" borderId="0" xfId="0" applyFont="1" applyFill="1" applyBorder="1" applyAlignment="1">
      <alignment horizontal="left" vertical="center" indent="1"/>
    </xf>
    <xf numFmtId="0" fontId="98" fillId="0" borderId="0" xfId="0" applyFont="1" applyFill="1" applyBorder="1" applyAlignment="1">
      <alignment horizontal="left" indent="1"/>
    </xf>
    <xf numFmtId="0" fontId="101" fillId="0" borderId="0" xfId="0" applyFont="1" applyBorder="1"/>
    <xf numFmtId="0" fontId="101" fillId="0" borderId="7" xfId="0" applyFont="1" applyBorder="1"/>
    <xf numFmtId="0" fontId="98" fillId="0" borderId="1" xfId="0" applyFont="1" applyFill="1" applyBorder="1" applyAlignment="1">
      <alignment vertical="center"/>
    </xf>
    <xf numFmtId="0" fontId="98" fillId="0" borderId="1" xfId="0" applyFont="1" applyFill="1" applyBorder="1" applyAlignment="1">
      <alignment horizontal="left" indent="1"/>
    </xf>
    <xf numFmtId="0" fontId="101" fillId="0" borderId="1" xfId="0" applyFont="1" applyFill="1" applyBorder="1"/>
    <xf numFmtId="0" fontId="98" fillId="0" borderId="1" xfId="0" applyFont="1" applyFill="1" applyBorder="1" applyAlignment="1">
      <alignment vertical="center" wrapText="1"/>
    </xf>
    <xf numFmtId="0" fontId="101" fillId="0" borderId="1" xfId="0" applyFont="1" applyBorder="1"/>
    <xf numFmtId="0" fontId="101" fillId="0" borderId="12" xfId="0" applyFont="1" applyBorder="1"/>
    <xf numFmtId="0" fontId="102" fillId="0" borderId="3" xfId="0" applyFont="1" applyBorder="1" applyAlignment="1">
      <alignment vertical="top"/>
    </xf>
    <xf numFmtId="0" fontId="101" fillId="0" borderId="4" xfId="0" applyFont="1" applyBorder="1"/>
    <xf numFmtId="0" fontId="101" fillId="0" borderId="10" xfId="0" applyFont="1" applyBorder="1"/>
    <xf numFmtId="0" fontId="90" fillId="0" borderId="0" xfId="0" applyFont="1" applyFill="1" applyBorder="1" applyAlignment="1">
      <alignment vertical="center" shrinkToFit="1"/>
    </xf>
    <xf numFmtId="0" fontId="24" fillId="0" borderId="68" xfId="0" applyFont="1" applyFill="1" applyBorder="1" applyAlignment="1">
      <alignment horizontal="left" vertical="center"/>
    </xf>
    <xf numFmtId="0" fontId="24" fillId="0" borderId="67" xfId="0" applyFont="1" applyFill="1" applyBorder="1" applyAlignment="1">
      <alignment horizontal="left" vertical="center"/>
    </xf>
    <xf numFmtId="0" fontId="98" fillId="0" borderId="10" xfId="0" applyFont="1" applyFill="1" applyBorder="1" applyAlignment="1">
      <alignment vertical="center" wrapText="1" shrinkToFit="1"/>
    </xf>
    <xf numFmtId="0" fontId="35" fillId="0" borderId="0" xfId="45" applyNumberFormat="1" applyFont="1" applyFill="1" applyBorder="1" applyAlignment="1">
      <alignment horizontal="center" vertical="center" shrinkToFit="1"/>
    </xf>
    <xf numFmtId="0" fontId="35" fillId="0" borderId="5" xfId="45" applyNumberFormat="1" applyFont="1" applyFill="1" applyBorder="1" applyAlignment="1">
      <alignment horizontal="left" vertical="center" indent="1"/>
    </xf>
    <xf numFmtId="0" fontId="35" fillId="0" borderId="0" xfId="45" applyNumberFormat="1" applyFont="1" applyFill="1" applyBorder="1" applyAlignment="1">
      <alignment horizontal="center" vertical="center"/>
    </xf>
    <xf numFmtId="0" fontId="35" fillId="0" borderId="41" xfId="45" applyNumberFormat="1" applyFont="1" applyFill="1" applyBorder="1" applyAlignment="1">
      <alignment horizontal="center" vertical="center"/>
    </xf>
    <xf numFmtId="0" fontId="35" fillId="0" borderId="41" xfId="45" applyNumberFormat="1" applyFont="1" applyFill="1" applyBorder="1" applyAlignment="1">
      <alignment horizontal="center" vertical="center" shrinkToFit="1"/>
    </xf>
    <xf numFmtId="0" fontId="35" fillId="0" borderId="36" xfId="45" applyNumberFormat="1" applyFont="1" applyFill="1" applyBorder="1" applyAlignment="1">
      <alignment horizontal="center" vertical="center"/>
    </xf>
    <xf numFmtId="0" fontId="35" fillId="0" borderId="36" xfId="45" applyNumberFormat="1" applyFont="1" applyFill="1" applyBorder="1" applyAlignment="1">
      <alignment horizontal="center" vertical="center" shrinkToFit="1"/>
    </xf>
    <xf numFmtId="0" fontId="35" fillId="0" borderId="36" xfId="45" applyNumberFormat="1" applyFont="1" applyFill="1" applyBorder="1" applyAlignment="1">
      <alignment horizontal="left" vertical="center"/>
    </xf>
    <xf numFmtId="0" fontId="35" fillId="0" borderId="54" xfId="45" applyNumberFormat="1" applyFont="1" applyFill="1" applyBorder="1" applyAlignment="1">
      <alignment horizontal="center" vertical="center" wrapText="1"/>
    </xf>
    <xf numFmtId="0" fontId="35" fillId="0" borderId="54" xfId="45" applyNumberFormat="1" applyFont="1" applyBorder="1" applyAlignment="1">
      <alignment horizontal="center" vertical="center"/>
    </xf>
    <xf numFmtId="0" fontId="35" fillId="0" borderId="54" xfId="45" applyNumberFormat="1" applyFont="1" applyFill="1" applyBorder="1" applyAlignment="1">
      <alignment horizontal="center" vertical="center" shrinkToFit="1"/>
    </xf>
    <xf numFmtId="58" fontId="35" fillId="0" borderId="54" xfId="45" applyNumberFormat="1" applyFont="1" applyFill="1" applyBorder="1" applyAlignment="1">
      <alignment horizontal="center" vertical="center" shrinkToFit="1"/>
    </xf>
    <xf numFmtId="0" fontId="83" fillId="0" borderId="0" xfId="0" applyFont="1" applyFill="1" applyBorder="1" applyAlignment="1">
      <alignment horizontal="left" vertical="center"/>
    </xf>
    <xf numFmtId="0" fontId="0" fillId="0" borderId="0" xfId="0" applyFont="1" applyFill="1" applyBorder="1" applyAlignment="1">
      <alignment vertical="center"/>
    </xf>
    <xf numFmtId="0" fontId="105" fillId="10" borderId="2" xfId="45" applyNumberFormat="1" applyFont="1" applyFill="1" applyBorder="1" applyAlignment="1">
      <alignment horizontal="center" vertical="center"/>
    </xf>
    <xf numFmtId="0" fontId="0" fillId="0" borderId="0" xfId="51" applyFont="1" applyFill="1">
      <alignment vertical="center"/>
    </xf>
    <xf numFmtId="0" fontId="14" fillId="0" borderId="0" xfId="51" applyFill="1" applyBorder="1" applyAlignment="1">
      <alignment vertical="center"/>
    </xf>
    <xf numFmtId="0" fontId="18" fillId="0" borderId="0" xfId="51" applyFont="1" applyFill="1" applyAlignment="1">
      <alignment horizontal="center" vertical="center"/>
    </xf>
    <xf numFmtId="0" fontId="14" fillId="0" borderId="0" xfId="51" applyFill="1" applyBorder="1" applyAlignment="1">
      <alignment horizontal="right" vertical="center"/>
    </xf>
    <xf numFmtId="0" fontId="0" fillId="0" borderId="0" xfId="51" applyFont="1" applyFill="1" applyBorder="1" applyAlignment="1">
      <alignment horizontal="right" vertical="center"/>
    </xf>
    <xf numFmtId="0" fontId="0" fillId="0" borderId="0" xfId="51" applyFont="1" applyFill="1" applyBorder="1" applyAlignment="1">
      <alignment vertical="center" shrinkToFit="1"/>
    </xf>
    <xf numFmtId="0" fontId="0" fillId="0" borderId="0" xfId="51" applyFont="1" applyFill="1" applyBorder="1" applyAlignment="1">
      <alignment vertical="center"/>
    </xf>
    <xf numFmtId="0" fontId="0" fillId="0" borderId="146" xfId="51" applyFont="1" applyFill="1" applyBorder="1" applyAlignment="1">
      <alignment horizontal="center" vertical="center"/>
    </xf>
    <xf numFmtId="0" fontId="0" fillId="0" borderId="147" xfId="51" applyFont="1" applyFill="1" applyBorder="1" applyAlignment="1">
      <alignment horizontal="center" vertical="center"/>
    </xf>
    <xf numFmtId="0" fontId="0" fillId="0" borderId="10" xfId="51" applyFont="1" applyFill="1" applyBorder="1" applyAlignment="1">
      <alignment horizontal="center" vertical="center"/>
    </xf>
    <xf numFmtId="0" fontId="0" fillId="0" borderId="0" xfId="51" applyFont="1" applyFill="1" applyBorder="1">
      <alignment vertical="center"/>
    </xf>
    <xf numFmtId="0" fontId="0" fillId="0" borderId="148" xfId="51" applyFont="1" applyFill="1" applyBorder="1" applyAlignment="1">
      <alignment horizontal="center" vertical="center"/>
    </xf>
    <xf numFmtId="0" fontId="14" fillId="0" borderId="147" xfId="51" applyFill="1" applyBorder="1" applyAlignment="1">
      <alignment horizontal="center" vertical="center"/>
    </xf>
    <xf numFmtId="0" fontId="14" fillId="0" borderId="148" xfId="51" applyFill="1" applyBorder="1" applyAlignment="1">
      <alignment horizontal="center" vertical="center"/>
    </xf>
    <xf numFmtId="0" fontId="14" fillId="0" borderId="0" xfId="51" applyFill="1" applyBorder="1" applyAlignment="1">
      <alignment horizontal="center"/>
    </xf>
    <xf numFmtId="0" fontId="25" fillId="0" borderId="0" xfId="51" applyNumberFormat="1" applyFont="1" applyFill="1" applyBorder="1" applyAlignment="1">
      <alignment horizontal="center" vertical="center"/>
    </xf>
    <xf numFmtId="0" fontId="14" fillId="0" borderId="0" xfId="51" applyFill="1" applyBorder="1" applyAlignment="1"/>
    <xf numFmtId="0" fontId="35" fillId="0" borderId="32" xfId="51" applyFont="1" applyFill="1" applyBorder="1" applyAlignment="1">
      <alignment horizontal="center" vertical="center" wrapText="1"/>
    </xf>
    <xf numFmtId="0" fontId="25" fillId="0" borderId="11" xfId="51" applyFont="1" applyFill="1" applyBorder="1" applyAlignment="1">
      <alignment horizontal="center" vertical="center" shrinkToFit="1"/>
    </xf>
    <xf numFmtId="0" fontId="25" fillId="0" borderId="149" xfId="51" applyFont="1" applyFill="1" applyBorder="1" applyAlignment="1">
      <alignment horizontal="center" vertical="center" shrinkToFit="1"/>
    </xf>
    <xf numFmtId="0" fontId="25" fillId="0" borderId="1" xfId="51" applyFont="1" applyFill="1" applyBorder="1" applyAlignment="1">
      <alignment horizontal="center" vertical="center" shrinkToFit="1"/>
    </xf>
    <xf numFmtId="0" fontId="25" fillId="0" borderId="12" xfId="51" applyFont="1" applyFill="1" applyBorder="1" applyAlignment="1">
      <alignment horizontal="center" vertical="center" shrinkToFit="1"/>
    </xf>
    <xf numFmtId="0" fontId="25" fillId="0" borderId="6" xfId="51" applyNumberFormat="1" applyFont="1" applyFill="1" applyBorder="1" applyAlignment="1">
      <alignment horizontal="center" vertical="center"/>
    </xf>
    <xf numFmtId="0" fontId="14" fillId="0" borderId="0" xfId="51" applyFill="1" applyBorder="1">
      <alignment vertical="center"/>
    </xf>
    <xf numFmtId="0" fontId="14" fillId="0" borderId="0" xfId="11">
      <alignment vertical="center"/>
    </xf>
    <xf numFmtId="0" fontId="0" fillId="0" borderId="0" xfId="11" applyFont="1" applyFill="1" applyAlignment="1"/>
    <xf numFmtId="0" fontId="0" fillId="0" borderId="0" xfId="11" applyFont="1" applyFill="1" applyAlignment="1">
      <alignment horizontal="center"/>
    </xf>
    <xf numFmtId="0" fontId="0" fillId="0" borderId="0" xfId="11" applyFont="1" applyFill="1" applyAlignment="1">
      <alignment vertical="center"/>
    </xf>
    <xf numFmtId="0" fontId="14" fillId="0" borderId="0" xfId="11" applyFill="1" applyAlignment="1">
      <alignment vertical="center" shrinkToFit="1"/>
    </xf>
    <xf numFmtId="0" fontId="0" fillId="0" borderId="0" xfId="51" applyFont="1" applyFill="1" applyBorder="1" applyAlignment="1">
      <alignment horizontal="left" vertical="center"/>
    </xf>
    <xf numFmtId="0" fontId="83" fillId="0" borderId="0" xfId="0" applyFont="1" applyFill="1" applyBorder="1" applyAlignment="1">
      <alignment horizontal="left" vertical="center"/>
    </xf>
    <xf numFmtId="58" fontId="35" fillId="0" borderId="54" xfId="45" applyNumberFormat="1" applyFont="1" applyFill="1" applyBorder="1" applyAlignment="1">
      <alignment horizontal="center" vertical="center" shrinkToFit="1"/>
    </xf>
    <xf numFmtId="0" fontId="35" fillId="0" borderId="36" xfId="45" applyNumberFormat="1" applyFont="1" applyFill="1" applyBorder="1" applyAlignment="1">
      <alignment horizontal="center" vertical="center"/>
    </xf>
    <xf numFmtId="0" fontId="35" fillId="0" borderId="0" xfId="45" applyNumberFormat="1" applyFont="1" applyFill="1" applyBorder="1" applyAlignment="1">
      <alignment horizontal="center" vertical="center"/>
    </xf>
    <xf numFmtId="0" fontId="35" fillId="0" borderId="41" xfId="45" applyNumberFormat="1" applyFont="1" applyFill="1" applyBorder="1" applyAlignment="1">
      <alignment horizontal="center" vertical="center"/>
    </xf>
    <xf numFmtId="0" fontId="35" fillId="0" borderId="54" xfId="45" applyNumberFormat="1" applyFont="1" applyFill="1" applyBorder="1" applyAlignment="1">
      <alignment horizontal="center" vertical="center" shrinkToFit="1"/>
    </xf>
    <xf numFmtId="0" fontId="35" fillId="0" borderId="54" xfId="45" applyNumberFormat="1" applyFont="1" applyFill="1" applyBorder="1" applyAlignment="1">
      <alignment horizontal="center" vertical="center" wrapText="1"/>
    </xf>
    <xf numFmtId="0" fontId="35" fillId="0" borderId="54" xfId="45" applyNumberFormat="1" applyFont="1" applyBorder="1" applyAlignment="1">
      <alignment horizontal="center" vertical="center"/>
    </xf>
    <xf numFmtId="0" fontId="35" fillId="0" borderId="36" xfId="45" applyNumberFormat="1" applyFont="1" applyFill="1" applyBorder="1" applyAlignment="1">
      <alignment horizontal="left" vertical="center"/>
    </xf>
    <xf numFmtId="0" fontId="35" fillId="0" borderId="36" xfId="45" applyNumberFormat="1" applyFont="1" applyFill="1" applyBorder="1" applyAlignment="1">
      <alignment horizontal="center" vertical="center" shrinkToFit="1"/>
    </xf>
    <xf numFmtId="0" fontId="35" fillId="0" borderId="0" xfId="45" applyNumberFormat="1" applyFont="1" applyFill="1" applyBorder="1" applyAlignment="1">
      <alignment horizontal="center" vertical="center" shrinkToFit="1"/>
    </xf>
    <xf numFmtId="0" fontId="35" fillId="0" borderId="41" xfId="45" applyNumberFormat="1" applyFont="1" applyFill="1" applyBorder="1" applyAlignment="1">
      <alignment horizontal="center" vertical="center" shrinkToFit="1"/>
    </xf>
    <xf numFmtId="0" fontId="35" fillId="0" borderId="5" xfId="45" applyNumberFormat="1" applyFont="1" applyFill="1" applyBorder="1" applyAlignment="1">
      <alignment horizontal="left" vertical="center" indent="1"/>
    </xf>
    <xf numFmtId="0" fontId="25" fillId="0" borderId="0" xfId="51" applyFont="1" applyFill="1" applyBorder="1" applyAlignment="1">
      <alignment vertical="center"/>
    </xf>
    <xf numFmtId="0" fontId="0" fillId="0" borderId="0" xfId="0" applyFont="1" applyFill="1" applyBorder="1" applyAlignment="1">
      <alignment vertical="center"/>
    </xf>
    <xf numFmtId="0" fontId="15" fillId="0" borderId="0" xfId="0" applyFont="1" applyFill="1" applyBorder="1" applyAlignment="1">
      <alignment vertical="center"/>
    </xf>
    <xf numFmtId="0" fontId="0" fillId="0" borderId="1" xfId="51" applyFont="1" applyFill="1" applyBorder="1" applyAlignment="1">
      <alignment horizontal="left" vertical="center"/>
    </xf>
    <xf numFmtId="0" fontId="0" fillId="0" borderId="5" xfId="51" applyFont="1" applyFill="1" applyBorder="1" applyAlignment="1">
      <alignment vertical="center"/>
    </xf>
    <xf numFmtId="0" fontId="0" fillId="0" borderId="3" xfId="51" applyFont="1" applyFill="1" applyBorder="1" applyAlignment="1">
      <alignment horizontal="center" vertical="center"/>
    </xf>
    <xf numFmtId="0" fontId="0" fillId="0" borderId="4" xfId="51" applyFont="1" applyFill="1" applyBorder="1" applyAlignment="1">
      <alignment horizontal="center" vertical="center"/>
    </xf>
    <xf numFmtId="0" fontId="0" fillId="0" borderId="8" xfId="51" applyFont="1" applyFill="1" applyBorder="1" applyAlignment="1">
      <alignment horizontal="center" vertical="center" textRotation="255" wrapText="1"/>
    </xf>
    <xf numFmtId="20" fontId="25" fillId="0" borderId="11" xfId="51" applyNumberFormat="1" applyFont="1" applyFill="1" applyBorder="1" applyAlignment="1">
      <alignment horizontal="center" vertical="center" shrinkToFit="1"/>
    </xf>
    <xf numFmtId="20" fontId="25" fillId="0" borderId="1" xfId="51" applyNumberFormat="1" applyFont="1" applyFill="1" applyBorder="1" applyAlignment="1">
      <alignment horizontal="center" vertical="center" shrinkToFit="1"/>
    </xf>
    <xf numFmtId="20" fontId="25" fillId="0" borderId="149" xfId="51" applyNumberFormat="1" applyFont="1" applyFill="1" applyBorder="1" applyAlignment="1">
      <alignment horizontal="center" vertical="center" shrinkToFit="1"/>
    </xf>
    <xf numFmtId="0" fontId="16" fillId="0" borderId="0" xfId="51" applyNumberFormat="1" applyFont="1" applyFill="1" applyBorder="1" applyAlignment="1">
      <alignment horizontal="center" vertical="center" wrapText="1"/>
    </xf>
    <xf numFmtId="0" fontId="0" fillId="0" borderId="4" xfId="51" applyFont="1" applyFill="1" applyBorder="1" applyAlignment="1">
      <alignment vertical="center"/>
    </xf>
    <xf numFmtId="0" fontId="15" fillId="0" borderId="8" xfId="51" applyFont="1" applyFill="1" applyBorder="1" applyAlignment="1">
      <alignment vertical="center" textRotation="255"/>
    </xf>
    <xf numFmtId="0" fontId="15" fillId="0" borderId="151" xfId="51" applyFont="1" applyFill="1" applyBorder="1" applyAlignment="1">
      <alignment vertical="center" textRotation="255"/>
    </xf>
    <xf numFmtId="0" fontId="15" fillId="0" borderId="5" xfId="51" applyFont="1" applyFill="1" applyBorder="1" applyAlignment="1">
      <alignment vertical="center" textRotation="255"/>
    </xf>
    <xf numFmtId="0" fontId="15" fillId="0" borderId="151" xfId="51" applyFont="1" applyFill="1" applyBorder="1" applyAlignment="1">
      <alignment horizontal="center" vertical="center" textRotation="255" wrapText="1"/>
    </xf>
    <xf numFmtId="0" fontId="15" fillId="0" borderId="152" xfId="51" applyFont="1" applyFill="1" applyBorder="1" applyAlignment="1">
      <alignment vertical="center" textRotation="255"/>
    </xf>
    <xf numFmtId="0" fontId="15" fillId="11" borderId="153" xfId="51" applyFont="1" applyFill="1" applyBorder="1" applyAlignment="1">
      <alignment vertical="center" textRotation="255"/>
    </xf>
    <xf numFmtId="0" fontId="15" fillId="11" borderId="154" xfId="51" applyFont="1" applyFill="1" applyBorder="1" applyAlignment="1">
      <alignment horizontal="center" vertical="center" textRotation="255" wrapText="1"/>
    </xf>
    <xf numFmtId="0" fontId="15" fillId="11" borderId="154" xfId="51" applyFont="1" applyFill="1" applyBorder="1" applyAlignment="1">
      <alignment vertical="center" textRotation="255"/>
    </xf>
    <xf numFmtId="0" fontId="106" fillId="11" borderId="63" xfId="51" applyFont="1" applyFill="1" applyBorder="1" applyAlignment="1">
      <alignment vertical="center" textRotation="255"/>
    </xf>
    <xf numFmtId="0" fontId="15" fillId="11" borderId="63" xfId="51" applyFont="1" applyFill="1" applyBorder="1" applyAlignment="1">
      <alignment vertical="center" textRotation="255"/>
    </xf>
    <xf numFmtId="0" fontId="15" fillId="12" borderId="154" xfId="51" applyFont="1" applyFill="1" applyBorder="1" applyAlignment="1">
      <alignment horizontal="center" vertical="center" textRotation="255" wrapText="1"/>
    </xf>
    <xf numFmtId="0" fontId="15" fillId="12" borderId="154" xfId="51" applyFont="1" applyFill="1" applyBorder="1" applyAlignment="1">
      <alignment vertical="center" textRotation="255"/>
    </xf>
    <xf numFmtId="0" fontId="106" fillId="12" borderId="154" xfId="51" applyFont="1" applyFill="1" applyBorder="1" applyAlignment="1">
      <alignment vertical="center" textRotation="255"/>
    </xf>
    <xf numFmtId="0" fontId="106" fillId="11" borderId="154" xfId="51" applyFont="1" applyFill="1" applyBorder="1" applyAlignment="1">
      <alignment vertical="center" textRotation="255"/>
    </xf>
    <xf numFmtId="0" fontId="15" fillId="12" borderId="61" xfId="51" applyFont="1" applyFill="1" applyBorder="1" applyAlignment="1">
      <alignment vertical="center" textRotation="255"/>
    </xf>
    <xf numFmtId="0" fontId="0" fillId="12" borderId="60" xfId="51" applyFont="1" applyFill="1" applyBorder="1" applyAlignment="1">
      <alignment vertical="center" textRotation="255"/>
    </xf>
    <xf numFmtId="0" fontId="15" fillId="12" borderId="63" xfId="51" applyFont="1" applyFill="1" applyBorder="1" applyAlignment="1">
      <alignment vertical="center" textRotation="255"/>
    </xf>
    <xf numFmtId="0" fontId="15" fillId="0" borderId="61" xfId="51" applyFont="1" applyFill="1" applyBorder="1" applyAlignment="1">
      <alignment vertical="center" textRotation="255"/>
    </xf>
    <xf numFmtId="0" fontId="0" fillId="0" borderId="60" xfId="51" applyFont="1" applyFill="1" applyBorder="1" applyAlignment="1">
      <alignment horizontal="center" vertical="center" textRotation="255" wrapText="1"/>
    </xf>
    <xf numFmtId="0" fontId="0" fillId="12" borderId="155" xfId="51" applyFont="1" applyFill="1" applyBorder="1" applyAlignment="1">
      <alignment vertical="center" textRotation="255"/>
    </xf>
    <xf numFmtId="0" fontId="15" fillId="12" borderId="156" xfId="51" applyFont="1" applyFill="1" applyBorder="1" applyAlignment="1">
      <alignment vertical="center" textRotation="255"/>
    </xf>
    <xf numFmtId="0" fontId="15" fillId="12" borderId="36" xfId="51" applyFont="1" applyFill="1" applyBorder="1" applyAlignment="1">
      <alignment vertical="center" textRotation="255"/>
    </xf>
    <xf numFmtId="0" fontId="106" fillId="12" borderId="156" xfId="51" applyFont="1" applyFill="1" applyBorder="1" applyAlignment="1">
      <alignment vertical="center" textRotation="255"/>
    </xf>
    <xf numFmtId="0" fontId="25" fillId="0" borderId="3" xfId="51" applyFont="1" applyFill="1" applyBorder="1" applyAlignment="1">
      <alignment horizontal="center" vertical="center" shrinkToFit="1"/>
    </xf>
    <xf numFmtId="0" fontId="25" fillId="0" borderId="147" xfId="51" applyFont="1" applyFill="1" applyBorder="1" applyAlignment="1">
      <alignment horizontal="center" vertical="center" shrinkToFit="1"/>
    </xf>
    <xf numFmtId="0" fontId="25" fillId="0" borderId="4" xfId="51" applyFont="1" applyFill="1" applyBorder="1" applyAlignment="1">
      <alignment horizontal="center" vertical="center" shrinkToFit="1"/>
    </xf>
    <xf numFmtId="0" fontId="25" fillId="0" borderId="0" xfId="51" applyFont="1" applyFill="1" applyBorder="1" applyAlignment="1">
      <alignment horizontal="left" vertical="center"/>
    </xf>
    <xf numFmtId="0" fontId="14" fillId="0" borderId="151" xfId="51" applyFill="1" applyBorder="1" applyAlignment="1">
      <alignment horizontal="center" vertical="center"/>
    </xf>
    <xf numFmtId="0" fontId="14" fillId="0" borderId="152" xfId="51" applyFill="1" applyBorder="1" applyAlignment="1">
      <alignment horizontal="center" vertical="center"/>
    </xf>
    <xf numFmtId="0" fontId="25" fillId="0" borderId="73" xfId="51" applyNumberFormat="1" applyFont="1" applyFill="1" applyBorder="1" applyAlignment="1">
      <alignment horizontal="center" vertical="center" shrinkToFit="1"/>
    </xf>
    <xf numFmtId="0" fontId="25" fillId="0" borderId="157" xfId="51" applyNumberFormat="1" applyFont="1" applyFill="1" applyBorder="1" applyAlignment="1">
      <alignment horizontal="center" vertical="center" shrinkToFit="1"/>
    </xf>
    <xf numFmtId="0" fontId="25" fillId="0" borderId="74" xfId="51" applyNumberFormat="1" applyFont="1" applyFill="1" applyBorder="1" applyAlignment="1">
      <alignment horizontal="center" vertical="center" shrinkToFit="1"/>
    </xf>
    <xf numFmtId="0" fontId="25" fillId="0" borderId="75" xfId="51" applyNumberFormat="1" applyFont="1" applyFill="1" applyBorder="1" applyAlignment="1">
      <alignment horizontal="center" vertical="center" shrinkToFit="1"/>
    </xf>
    <xf numFmtId="0" fontId="15" fillId="0" borderId="0" xfId="51" applyFont="1" applyFill="1" applyBorder="1" applyAlignment="1">
      <alignment horizontal="center" wrapText="1"/>
    </xf>
    <xf numFmtId="0" fontId="0" fillId="0" borderId="158" xfId="51" applyFont="1" applyFill="1" applyBorder="1" applyAlignment="1">
      <alignment horizontal="center" vertical="center"/>
    </xf>
    <xf numFmtId="0" fontId="14" fillId="0" borderId="158" xfId="51" applyFill="1" applyBorder="1" applyAlignment="1">
      <alignment horizontal="center" vertical="center"/>
    </xf>
    <xf numFmtId="0" fontId="25" fillId="0" borderId="160" xfId="51" applyFont="1" applyFill="1" applyBorder="1" applyAlignment="1">
      <alignment horizontal="center" vertical="center" shrinkToFit="1"/>
    </xf>
    <xf numFmtId="0" fontId="15" fillId="0" borderId="161" xfId="51" applyFont="1" applyFill="1" applyBorder="1" applyAlignment="1">
      <alignment vertical="center" textRotation="255"/>
    </xf>
    <xf numFmtId="0" fontId="25" fillId="0" borderId="162" xfId="51" applyNumberFormat="1" applyFont="1" applyFill="1" applyBorder="1" applyAlignment="1">
      <alignment horizontal="center" vertical="center" shrinkToFit="1"/>
    </xf>
    <xf numFmtId="20" fontId="25" fillId="0" borderId="160" xfId="51" applyNumberFormat="1" applyFont="1" applyFill="1" applyBorder="1" applyAlignment="1">
      <alignment horizontal="center" vertical="center" shrinkToFit="1"/>
    </xf>
    <xf numFmtId="0" fontId="15" fillId="0" borderId="157" xfId="51" applyFont="1" applyFill="1" applyBorder="1" applyAlignment="1">
      <alignment vertical="center"/>
    </xf>
    <xf numFmtId="0" fontId="15" fillId="0" borderId="75" xfId="51" applyFont="1" applyFill="1" applyBorder="1" applyAlignment="1">
      <alignment vertical="center"/>
    </xf>
    <xf numFmtId="0" fontId="0" fillId="0" borderId="150" xfId="51" applyFont="1" applyFill="1" applyBorder="1" applyAlignment="1">
      <alignment horizontal="center" vertical="center"/>
    </xf>
    <xf numFmtId="0" fontId="0" fillId="0" borderId="1" xfId="51" applyFont="1" applyFill="1" applyBorder="1" applyAlignment="1">
      <alignment vertical="center" shrinkToFit="1"/>
    </xf>
    <xf numFmtId="0" fontId="18" fillId="0" borderId="1" xfId="0" applyFont="1" applyFill="1" applyBorder="1" applyAlignment="1">
      <alignment horizontal="left" shrinkToFit="1"/>
    </xf>
    <xf numFmtId="0" fontId="98" fillId="0" borderId="7" xfId="0" applyFont="1" applyFill="1" applyBorder="1" applyAlignment="1">
      <alignment horizontal="left" vertical="center"/>
    </xf>
    <xf numFmtId="0" fontId="98" fillId="0" borderId="12" xfId="0" applyFont="1" applyFill="1" applyBorder="1" applyAlignment="1">
      <alignment horizontal="left" vertical="center"/>
    </xf>
    <xf numFmtId="0" fontId="0" fillId="0" borderId="0" xfId="51" applyFont="1" applyFill="1" applyAlignment="1">
      <alignment horizontal="center" vertical="center"/>
    </xf>
    <xf numFmtId="0" fontId="25" fillId="0" borderId="1" xfId="51" applyFont="1" applyFill="1" applyBorder="1" applyAlignment="1">
      <alignment vertical="center"/>
    </xf>
    <xf numFmtId="0" fontId="14" fillId="0" borderId="1" xfId="51" applyBorder="1" applyAlignment="1">
      <alignment vertical="center"/>
    </xf>
    <xf numFmtId="0" fontId="56" fillId="0" borderId="2" xfId="10" applyFont="1" applyBorder="1" applyAlignment="1">
      <alignment horizontal="center" vertical="center"/>
    </xf>
    <xf numFmtId="0" fontId="25" fillId="0" borderId="2" xfId="0" applyFont="1" applyFill="1" applyBorder="1" applyAlignment="1">
      <alignment horizontal="center" vertical="center"/>
    </xf>
    <xf numFmtId="0" fontId="99" fillId="0" borderId="5" xfId="0" applyFont="1" applyFill="1" applyBorder="1" applyAlignment="1">
      <alignment horizontal="center" vertical="center" shrinkToFit="1"/>
    </xf>
    <xf numFmtId="0" fontId="107" fillId="0" borderId="2" xfId="0" applyFont="1" applyFill="1" applyBorder="1" applyAlignment="1">
      <alignment horizontal="center" vertical="center"/>
    </xf>
    <xf numFmtId="0" fontId="99" fillId="0" borderId="26" xfId="0" applyFont="1" applyFill="1" applyBorder="1" applyAlignment="1">
      <alignment horizontal="center" vertical="center" shrinkToFit="1"/>
    </xf>
    <xf numFmtId="0" fontId="98" fillId="0" borderId="0" xfId="0" applyFont="1" applyFill="1" applyBorder="1" applyAlignment="1">
      <alignment horizontal="left" vertical="center"/>
    </xf>
    <xf numFmtId="0" fontId="101" fillId="0" borderId="0" xfId="0" applyFont="1"/>
    <xf numFmtId="0" fontId="83" fillId="0" borderId="0" xfId="0" applyFont="1" applyFill="1" applyBorder="1" applyAlignment="1">
      <alignment vertical="center"/>
    </xf>
    <xf numFmtId="0" fontId="14" fillId="0" borderId="150" xfId="51" applyFill="1" applyBorder="1" applyAlignment="1">
      <alignment horizontal="center" vertical="center"/>
    </xf>
    <xf numFmtId="0" fontId="25" fillId="0" borderId="164" xfId="51" applyFont="1" applyFill="1" applyBorder="1" applyAlignment="1">
      <alignment horizontal="center" vertical="center" shrinkToFit="1"/>
    </xf>
    <xf numFmtId="0" fontId="15" fillId="0" borderId="165" xfId="51" applyFont="1" applyFill="1" applyBorder="1" applyAlignment="1">
      <alignment vertical="center" textRotation="255"/>
    </xf>
    <xf numFmtId="0" fontId="25" fillId="0" borderId="166" xfId="51" applyNumberFormat="1" applyFont="1" applyFill="1" applyBorder="1" applyAlignment="1">
      <alignment horizontal="center" vertical="center" shrinkToFit="1"/>
    </xf>
    <xf numFmtId="0" fontId="49" fillId="0" borderId="0" xfId="45" applyFont="1" applyAlignment="1">
      <alignment horizontal="left" vertical="center" indent="1"/>
    </xf>
    <xf numFmtId="0" fontId="35" fillId="0" borderId="0" xfId="45" applyNumberFormat="1" applyFont="1" applyBorder="1" applyAlignment="1">
      <alignment vertical="center" shrinkToFit="1"/>
    </xf>
    <xf numFmtId="0" fontId="79" fillId="0" borderId="0" xfId="45" applyNumberFormat="1" applyFont="1" applyBorder="1" applyAlignment="1">
      <alignment vertical="center" wrapText="1"/>
    </xf>
    <xf numFmtId="0" fontId="35" fillId="0" borderId="87" xfId="45" applyNumberFormat="1" applyFont="1" applyFill="1" applyBorder="1" applyAlignment="1">
      <alignment horizontal="center" vertical="center" shrinkToFit="1"/>
    </xf>
    <xf numFmtId="0" fontId="79" fillId="0" borderId="0" xfId="45" applyNumberFormat="1" applyFont="1" applyAlignment="1">
      <alignment horizontal="right" vertical="top"/>
    </xf>
    <xf numFmtId="0" fontId="83" fillId="0" borderId="0" xfId="0" applyFont="1" applyFill="1" applyBorder="1" applyAlignment="1">
      <alignment horizontal="left" vertical="center"/>
    </xf>
    <xf numFmtId="0" fontId="108" fillId="0" borderId="2" xfId="4" applyFont="1" applyBorder="1" applyAlignment="1">
      <alignment horizontal="center" vertical="center"/>
    </xf>
    <xf numFmtId="0" fontId="108" fillId="3" borderId="2" xfId="4" applyFont="1" applyFill="1" applyBorder="1" applyAlignment="1">
      <alignment horizontal="center" vertical="center"/>
    </xf>
    <xf numFmtId="0" fontId="101" fillId="0" borderId="0" xfId="52" applyFont="1">
      <alignment vertical="center"/>
    </xf>
    <xf numFmtId="0" fontId="109" fillId="0" borderId="0" xfId="52" applyFont="1">
      <alignment vertical="center"/>
    </xf>
    <xf numFmtId="0" fontId="101" fillId="0" borderId="0" xfId="52" applyFont="1" applyAlignment="1">
      <alignment horizontal="right" vertical="center"/>
    </xf>
    <xf numFmtId="58" fontId="87" fillId="0" borderId="0" xfId="0" applyNumberFormat="1" applyFont="1" applyFill="1" applyBorder="1" applyAlignment="1">
      <alignment vertical="center" shrinkToFit="1"/>
    </xf>
    <xf numFmtId="0" fontId="101" fillId="0" borderId="0" xfId="52" applyFont="1" applyBorder="1">
      <alignment vertical="center"/>
    </xf>
    <xf numFmtId="0" fontId="101" fillId="0" borderId="0" xfId="52" applyFont="1" applyAlignment="1"/>
    <xf numFmtId="0" fontId="4" fillId="0" borderId="0" xfId="52" applyFont="1">
      <alignment vertical="center"/>
    </xf>
    <xf numFmtId="0" fontId="101" fillId="0" borderId="2" xfId="52" applyFont="1" applyBorder="1" applyAlignment="1">
      <alignment horizontal="center" vertical="center" wrapText="1"/>
    </xf>
    <xf numFmtId="0" fontId="101" fillId="0" borderId="0" xfId="52" applyFont="1" applyAlignment="1">
      <alignment horizontal="center" vertical="center"/>
    </xf>
    <xf numFmtId="0" fontId="101" fillId="0" borderId="2" xfId="52" applyFont="1" applyBorder="1" applyAlignment="1">
      <alignment horizontal="center" vertical="center"/>
    </xf>
    <xf numFmtId="0" fontId="101" fillId="0" borderId="8" xfId="52" applyFont="1" applyBorder="1" applyAlignment="1">
      <alignment vertical="center"/>
    </xf>
    <xf numFmtId="0" fontId="101" fillId="0" borderId="5" xfId="52" applyFont="1" applyBorder="1" applyAlignment="1">
      <alignment vertical="center"/>
    </xf>
    <xf numFmtId="0" fontId="101" fillId="0" borderId="5" xfId="52" applyFont="1" applyBorder="1">
      <alignment vertical="center"/>
    </xf>
    <xf numFmtId="0" fontId="101" fillId="0" borderId="9" xfId="52" applyFont="1" applyBorder="1">
      <alignment vertical="center"/>
    </xf>
    <xf numFmtId="0" fontId="101" fillId="0" borderId="6" xfId="52" applyFont="1" applyBorder="1">
      <alignment vertical="center"/>
    </xf>
    <xf numFmtId="0" fontId="101" fillId="0" borderId="7" xfId="52" applyFont="1" applyBorder="1">
      <alignment vertical="center"/>
    </xf>
    <xf numFmtId="0" fontId="101" fillId="0" borderId="6" xfId="52" applyFont="1" applyBorder="1" applyAlignment="1">
      <alignment vertical="center"/>
    </xf>
    <xf numFmtId="0" fontId="101" fillId="0" borderId="0" xfId="52" applyFont="1" applyBorder="1" applyAlignment="1">
      <alignment vertical="center"/>
    </xf>
    <xf numFmtId="0" fontId="101" fillId="0" borderId="11" xfId="52" applyFont="1" applyBorder="1" applyAlignment="1">
      <alignment vertical="center"/>
    </xf>
    <xf numFmtId="0" fontId="101" fillId="0" borderId="1" xfId="52" applyFont="1" applyBorder="1" applyAlignment="1">
      <alignment vertical="center"/>
    </xf>
    <xf numFmtId="0" fontId="101" fillId="0" borderId="1" xfId="52" applyFont="1" applyBorder="1">
      <alignment vertical="center"/>
    </xf>
    <xf numFmtId="0" fontId="101" fillId="0" borderId="12" xfId="52" applyFont="1" applyBorder="1">
      <alignment vertical="center"/>
    </xf>
    <xf numFmtId="49" fontId="101" fillId="0" borderId="0" xfId="15" applyNumberFormat="1" applyFont="1" applyAlignment="1">
      <alignment horizontal="right" vertical="center"/>
    </xf>
    <xf numFmtId="0" fontId="15" fillId="0" borderId="6" xfId="51" applyNumberFormat="1" applyFont="1" applyFill="1" applyBorder="1" applyAlignment="1">
      <alignment vertical="center" wrapText="1"/>
    </xf>
    <xf numFmtId="0" fontId="25" fillId="0" borderId="73" xfId="51" applyFont="1" applyFill="1" applyBorder="1" applyAlignment="1">
      <alignment vertical="center"/>
    </xf>
    <xf numFmtId="0" fontId="25" fillId="0" borderId="157" xfId="51" applyFont="1" applyFill="1" applyBorder="1" applyAlignment="1">
      <alignment vertical="center"/>
    </xf>
    <xf numFmtId="0" fontId="25" fillId="0" borderId="74" xfId="51" applyFont="1" applyFill="1" applyBorder="1" applyAlignment="1">
      <alignment vertical="center"/>
    </xf>
    <xf numFmtId="0" fontId="25" fillId="0" borderId="166" xfId="51" applyFont="1" applyFill="1" applyBorder="1" applyAlignment="1">
      <alignment vertical="center"/>
    </xf>
    <xf numFmtId="0" fontId="25" fillId="0" borderId="0" xfId="51" applyFont="1" applyFill="1">
      <alignment vertical="center"/>
    </xf>
    <xf numFmtId="0" fontId="103" fillId="0" borderId="0" xfId="11" applyFont="1" applyFill="1" applyBorder="1" applyAlignment="1">
      <alignment horizontal="left" vertical="center"/>
    </xf>
    <xf numFmtId="0" fontId="101" fillId="0" borderId="0" xfId="11" applyFont="1" applyFill="1" applyBorder="1" applyAlignment="1">
      <alignment horizontal="center" wrapText="1"/>
    </xf>
    <xf numFmtId="179" fontId="0" fillId="0" borderId="0" xfId="11" applyNumberFormat="1" applyFont="1" applyFill="1" applyBorder="1" applyAlignment="1">
      <alignment vertical="center"/>
    </xf>
    <xf numFmtId="0" fontId="0" fillId="0" borderId="0" xfId="11" applyFont="1" applyBorder="1" applyAlignment="1"/>
    <xf numFmtId="0" fontId="35" fillId="0" borderId="0" xfId="51" applyFont="1" applyFill="1" applyBorder="1" applyAlignment="1">
      <alignment horizontal="center" vertical="center" wrapText="1"/>
    </xf>
    <xf numFmtId="0" fontId="35" fillId="0" borderId="0" xfId="51" applyFont="1" applyFill="1" applyAlignment="1">
      <alignment vertical="center" wrapText="1"/>
    </xf>
    <xf numFmtId="0" fontId="35" fillId="0" borderId="0" xfId="51" applyNumberFormat="1" applyFont="1" applyFill="1" applyBorder="1" applyAlignment="1">
      <alignment horizontal="center" vertical="center" wrapText="1"/>
    </xf>
    <xf numFmtId="0" fontId="35" fillId="0" borderId="0" xfId="51" applyFont="1" applyFill="1">
      <alignment vertical="center"/>
    </xf>
    <xf numFmtId="0" fontId="110" fillId="0" borderId="0" xfId="51" applyFont="1" applyFill="1" applyBorder="1" applyAlignment="1">
      <alignment horizontal="center" vertical="center"/>
    </xf>
    <xf numFmtId="0" fontId="111" fillId="0" borderId="0" xfId="51" applyFont="1" applyFill="1" applyAlignment="1">
      <alignment vertical="center" wrapText="1"/>
    </xf>
    <xf numFmtId="0" fontId="110" fillId="0" borderId="0" xfId="51" applyNumberFormat="1" applyFont="1" applyFill="1" applyBorder="1" applyAlignment="1">
      <alignment horizontal="center" vertical="center"/>
    </xf>
    <xf numFmtId="0" fontId="111" fillId="0" borderId="0" xfId="51" applyFont="1" applyFill="1" applyBorder="1" applyAlignment="1">
      <alignment horizontal="center" vertical="center" wrapText="1"/>
    </xf>
    <xf numFmtId="0" fontId="14" fillId="0" borderId="0" xfId="51" applyFont="1" applyFill="1">
      <alignment vertical="center"/>
    </xf>
    <xf numFmtId="0" fontId="14" fillId="0" borderId="0" xfId="51" applyFont="1" applyFill="1" applyBorder="1">
      <alignment vertical="center"/>
    </xf>
    <xf numFmtId="0" fontId="0" fillId="0" borderId="0" xfId="51" applyFont="1" applyFill="1" applyBorder="1" applyAlignment="1">
      <alignment horizontal="center" vertical="center" wrapText="1"/>
    </xf>
    <xf numFmtId="0" fontId="25" fillId="0" borderId="0" xfId="51" applyFont="1" applyFill="1" applyBorder="1" applyAlignment="1">
      <alignment horizontal="center" vertical="center" shrinkToFit="1"/>
    </xf>
    <xf numFmtId="0" fontId="0" fillId="0" borderId="6" xfId="0" applyFont="1" applyFill="1" applyBorder="1"/>
    <xf numFmtId="180" fontId="0" fillId="0" borderId="0" xfId="0" applyNumberFormat="1" applyFont="1" applyFill="1"/>
    <xf numFmtId="0" fontId="0" fillId="0" borderId="0" xfId="0" applyFill="1" applyAlignment="1">
      <alignment horizontal="center"/>
    </xf>
    <xf numFmtId="0" fontId="0" fillId="0" borderId="2" xfId="51" applyFont="1" applyFill="1" applyBorder="1" applyAlignment="1">
      <alignment vertical="center" wrapText="1"/>
    </xf>
    <xf numFmtId="0" fontId="0" fillId="0" borderId="2" xfId="51" applyFont="1" applyFill="1" applyBorder="1">
      <alignment vertical="center"/>
    </xf>
    <xf numFmtId="0" fontId="0" fillId="0" borderId="2" xfId="51" applyFont="1" applyFill="1" applyBorder="1" applyAlignment="1">
      <alignment horizontal="center" vertical="center"/>
    </xf>
    <xf numFmtId="0" fontId="35" fillId="0" borderId="118" xfId="51" applyFont="1" applyFill="1" applyBorder="1" applyAlignment="1">
      <alignment horizontal="center" vertical="center" wrapText="1"/>
    </xf>
    <xf numFmtId="0" fontId="0" fillId="0" borderId="26" xfId="51" applyFont="1" applyFill="1" applyBorder="1" applyAlignment="1">
      <alignment horizontal="center" vertical="center" textRotation="255" wrapText="1"/>
    </xf>
    <xf numFmtId="0" fontId="35" fillId="0" borderId="43" xfId="51" applyFont="1" applyFill="1" applyBorder="1" applyAlignment="1">
      <alignment horizontal="center" vertical="center" wrapText="1"/>
    </xf>
    <xf numFmtId="0" fontId="0" fillId="0" borderId="38" xfId="51" applyFont="1" applyFill="1" applyBorder="1" applyAlignment="1">
      <alignment horizontal="center" vertical="center" textRotation="255" wrapText="1"/>
    </xf>
    <xf numFmtId="183" fontId="37" fillId="0" borderId="167" xfId="0" applyNumberFormat="1" applyFont="1" applyFill="1" applyBorder="1" applyAlignment="1">
      <alignment horizontal="center" vertical="center" shrinkToFit="1"/>
    </xf>
    <xf numFmtId="183" fontId="37" fillId="0" borderId="168" xfId="0" applyNumberFormat="1" applyFont="1" applyFill="1" applyBorder="1" applyAlignment="1">
      <alignment horizontal="center" vertical="center" shrinkToFit="1"/>
    </xf>
    <xf numFmtId="183" fontId="37" fillId="0" borderId="169" xfId="0" applyNumberFormat="1" applyFont="1" applyFill="1" applyBorder="1" applyAlignment="1">
      <alignment horizontal="center" vertical="center" shrinkToFit="1"/>
    </xf>
    <xf numFmtId="0" fontId="0" fillId="0" borderId="167" xfId="0" applyNumberFormat="1" applyFont="1" applyFill="1" applyBorder="1" applyAlignment="1">
      <alignment horizontal="center" vertical="center" shrinkToFit="1"/>
    </xf>
    <xf numFmtId="0" fontId="0" fillId="0" borderId="146" xfId="0" applyNumberFormat="1" applyFont="1" applyFill="1" applyBorder="1" applyAlignment="1">
      <alignment horizontal="center" vertical="center" shrinkToFit="1"/>
    </xf>
    <xf numFmtId="0" fontId="0" fillId="0" borderId="147" xfId="0" applyNumberFormat="1" applyFont="1" applyFill="1" applyBorder="1" applyAlignment="1">
      <alignment horizontal="center" vertical="center" shrinkToFit="1"/>
    </xf>
    <xf numFmtId="0" fontId="0" fillId="0" borderId="148" xfId="0" applyNumberFormat="1" applyFont="1" applyFill="1" applyBorder="1" applyAlignment="1">
      <alignment horizontal="center" vertical="center" shrinkToFit="1"/>
    </xf>
    <xf numFmtId="183" fontId="37" fillId="0" borderId="146" xfId="0" applyNumberFormat="1" applyFont="1" applyFill="1" applyBorder="1" applyAlignment="1">
      <alignment horizontal="center" vertical="center" shrinkToFit="1"/>
    </xf>
    <xf numFmtId="183" fontId="37" fillId="0" borderId="147" xfId="0" applyNumberFormat="1" applyFont="1" applyFill="1" applyBorder="1" applyAlignment="1">
      <alignment horizontal="center" vertical="center" shrinkToFit="1"/>
    </xf>
    <xf numFmtId="183" fontId="37" fillId="0" borderId="148" xfId="0" applyNumberFormat="1" applyFont="1" applyFill="1" applyBorder="1" applyAlignment="1">
      <alignment horizontal="center" vertical="center" shrinkToFit="1"/>
    </xf>
    <xf numFmtId="0" fontId="0" fillId="0" borderId="147" xfId="0" applyFont="1" applyFill="1" applyBorder="1" applyAlignment="1">
      <alignment horizontal="center" vertical="center" shrinkToFit="1"/>
    </xf>
    <xf numFmtId="0" fontId="0" fillId="0" borderId="148" xfId="0" applyFont="1" applyFill="1" applyBorder="1" applyAlignment="1">
      <alignment horizontal="center" vertical="center" shrinkToFit="1"/>
    </xf>
    <xf numFmtId="0" fontId="15" fillId="0" borderId="146" xfId="0" applyFont="1" applyFill="1" applyBorder="1" applyAlignment="1" applyProtection="1">
      <alignment horizontal="center" vertical="center" textRotation="255" shrinkToFit="1"/>
      <protection locked="0"/>
    </xf>
    <xf numFmtId="0" fontId="15" fillId="0" borderId="147" xfId="0" applyFont="1" applyFill="1" applyBorder="1" applyAlignment="1" applyProtection="1">
      <alignment horizontal="center" vertical="center" textRotation="255" shrinkToFit="1"/>
      <protection locked="0"/>
    </xf>
    <xf numFmtId="0" fontId="15" fillId="0" borderId="170" xfId="0" applyFont="1" applyFill="1" applyBorder="1" applyAlignment="1" applyProtection="1">
      <alignment horizontal="center" vertical="center" textRotation="255" shrinkToFit="1"/>
      <protection locked="0"/>
    </xf>
    <xf numFmtId="0" fontId="15" fillId="0" borderId="151" xfId="0" applyFont="1" applyFill="1" applyBorder="1" applyAlignment="1" applyProtection="1">
      <alignment horizontal="center" vertical="center" textRotation="255" shrinkToFit="1"/>
      <protection locked="0"/>
    </xf>
    <xf numFmtId="0" fontId="112" fillId="0" borderId="151" xfId="0" applyFont="1" applyFill="1" applyBorder="1" applyAlignment="1" applyProtection="1">
      <alignment horizontal="center" vertical="center" textRotation="255" shrinkToFit="1"/>
      <protection locked="0"/>
    </xf>
    <xf numFmtId="0" fontId="15" fillId="0" borderId="171" xfId="0" applyFont="1" applyFill="1" applyBorder="1" applyAlignment="1" applyProtection="1">
      <alignment horizontal="center" vertical="center" textRotation="255" shrinkToFit="1"/>
      <protection locked="0"/>
    </xf>
    <xf numFmtId="0" fontId="15" fillId="0" borderId="172" xfId="0" applyFont="1" applyFill="1" applyBorder="1" applyAlignment="1" applyProtection="1">
      <alignment horizontal="center" vertical="center" textRotation="255" shrinkToFit="1"/>
      <protection locked="0"/>
    </xf>
    <xf numFmtId="0" fontId="15" fillId="0" borderId="154" xfId="0" applyFont="1" applyFill="1" applyBorder="1" applyAlignment="1" applyProtection="1">
      <alignment horizontal="center" vertical="center" textRotation="255" shrinkToFit="1"/>
      <protection locked="0"/>
    </xf>
    <xf numFmtId="0" fontId="112" fillId="0" borderId="147" xfId="0" applyFont="1" applyFill="1" applyBorder="1" applyAlignment="1" applyProtection="1">
      <alignment horizontal="center" vertical="center" textRotation="255" shrinkToFit="1"/>
      <protection locked="0"/>
    </xf>
    <xf numFmtId="0" fontId="15" fillId="0" borderId="148" xfId="0" applyFont="1" applyFill="1" applyBorder="1" applyAlignment="1" applyProtection="1">
      <alignment horizontal="center" vertical="center" textRotation="255" shrinkToFit="1"/>
      <protection locked="0"/>
    </xf>
    <xf numFmtId="0" fontId="15" fillId="0" borderId="0" xfId="51" applyNumberFormat="1" applyFont="1" applyFill="1" applyBorder="1" applyAlignment="1">
      <alignment vertical="center" wrapText="1"/>
    </xf>
    <xf numFmtId="0" fontId="15" fillId="0" borderId="152" xfId="0" applyFont="1" applyFill="1" applyBorder="1" applyAlignment="1" applyProtection="1">
      <alignment horizontal="center" vertical="center" textRotation="255" shrinkToFit="1"/>
      <protection locked="0"/>
    </xf>
    <xf numFmtId="0" fontId="15" fillId="0" borderId="173" xfId="0" applyFont="1" applyFill="1" applyBorder="1" applyAlignment="1" applyProtection="1">
      <alignment horizontal="center" vertical="center" textRotation="255" shrinkToFit="1"/>
      <protection locked="0"/>
    </xf>
    <xf numFmtId="0" fontId="15" fillId="0" borderId="170" xfId="0" applyFont="1" applyFill="1" applyBorder="1" applyAlignment="1" applyProtection="1">
      <alignment horizontal="center" vertical="center" shrinkToFit="1"/>
      <protection locked="0"/>
    </xf>
    <xf numFmtId="0" fontId="15" fillId="0" borderId="151" xfId="0" applyFont="1" applyFill="1" applyBorder="1" applyAlignment="1" applyProtection="1">
      <alignment horizontal="center" vertical="center" shrinkToFit="1"/>
      <protection locked="0"/>
    </xf>
    <xf numFmtId="0" fontId="15" fillId="0" borderId="152" xfId="0" applyFont="1" applyFill="1" applyBorder="1" applyAlignment="1" applyProtection="1">
      <alignment horizontal="center" vertical="center" shrinkToFit="1"/>
      <protection locked="0"/>
    </xf>
    <xf numFmtId="0" fontId="15" fillId="0" borderId="146" xfId="0" applyFont="1" applyFill="1" applyBorder="1" applyAlignment="1" applyProtection="1">
      <alignment horizontal="center" vertical="center" shrinkToFit="1"/>
      <protection locked="0"/>
    </xf>
    <xf numFmtId="0" fontId="15" fillId="0" borderId="147" xfId="0" applyFont="1" applyFill="1" applyBorder="1" applyAlignment="1" applyProtection="1">
      <alignment horizontal="center" vertical="center" shrinkToFit="1"/>
      <protection locked="0"/>
    </xf>
    <xf numFmtId="0" fontId="15" fillId="0" borderId="148" xfId="0" applyFont="1" applyFill="1" applyBorder="1" applyAlignment="1" applyProtection="1">
      <alignment horizontal="center" vertical="center" shrinkToFit="1"/>
      <protection locked="0"/>
    </xf>
    <xf numFmtId="0" fontId="113" fillId="0" borderId="100" xfId="0" applyFont="1" applyFill="1" applyBorder="1" applyAlignment="1">
      <alignment vertical="center"/>
    </xf>
    <xf numFmtId="0" fontId="113" fillId="0" borderId="35" xfId="0" applyFont="1" applyFill="1" applyBorder="1" applyAlignment="1">
      <alignment vertical="center"/>
    </xf>
    <xf numFmtId="0" fontId="56" fillId="0" borderId="2" xfId="10" applyFont="1" applyBorder="1" applyAlignment="1">
      <alignment horizontal="center" vertical="center"/>
    </xf>
    <xf numFmtId="0" fontId="24" fillId="0" borderId="54" xfId="0" applyFont="1" applyFill="1" applyBorder="1" applyAlignment="1">
      <alignment horizontal="center" vertical="center"/>
    </xf>
    <xf numFmtId="0" fontId="24" fillId="0" borderId="57" xfId="0" applyFont="1" applyFill="1" applyBorder="1" applyAlignment="1">
      <alignment horizontal="center" vertical="center"/>
    </xf>
    <xf numFmtId="49" fontId="0" fillId="0" borderId="106" xfId="5" applyNumberFormat="1" applyFont="1" applyBorder="1"/>
    <xf numFmtId="0" fontId="0" fillId="0" borderId="107" xfId="5" applyFont="1" applyBorder="1" applyAlignment="1"/>
    <xf numFmtId="0" fontId="14" fillId="6" borderId="26" xfId="5" applyFont="1" applyFill="1" applyBorder="1" applyAlignment="1">
      <alignment horizontal="left" vertical="center" wrapText="1"/>
    </xf>
    <xf numFmtId="0" fontId="14" fillId="6" borderId="3" xfId="5" applyFont="1" applyFill="1" applyBorder="1" applyAlignment="1">
      <alignment wrapText="1"/>
    </xf>
    <xf numFmtId="0" fontId="14" fillId="6" borderId="8" xfId="5" applyFont="1" applyFill="1" applyBorder="1" applyAlignment="1">
      <alignment wrapText="1" shrinkToFit="1"/>
    </xf>
    <xf numFmtId="0" fontId="83" fillId="0" borderId="0" xfId="0" applyFont="1" applyFill="1" applyBorder="1" applyAlignment="1">
      <alignment horizontal="left" vertical="center"/>
    </xf>
    <xf numFmtId="0" fontId="83" fillId="0" borderId="0" xfId="0" applyFont="1" applyFill="1" applyBorder="1" applyAlignment="1">
      <alignment horizontal="left" vertical="center"/>
    </xf>
    <xf numFmtId="0" fontId="13" fillId="0" borderId="81" xfId="0" applyFont="1" applyFill="1" applyBorder="1" applyAlignment="1">
      <alignment horizontal="center" vertical="center" wrapText="1"/>
    </xf>
    <xf numFmtId="0" fontId="101" fillId="0" borderId="0" xfId="54" applyFont="1">
      <alignment vertical="center"/>
    </xf>
    <xf numFmtId="0" fontId="101" fillId="0" borderId="0" xfId="54" applyFont="1" applyAlignment="1">
      <alignment horizontal="right" vertical="center"/>
    </xf>
    <xf numFmtId="0" fontId="101" fillId="0" borderId="0" xfId="54" applyFont="1" applyAlignment="1"/>
    <xf numFmtId="0" fontId="101" fillId="0" borderId="2" xfId="54" applyFont="1" applyBorder="1" applyAlignment="1">
      <alignment horizontal="center" vertical="center" wrapText="1"/>
    </xf>
    <xf numFmtId="0" fontId="101" fillId="0" borderId="0" xfId="54" applyFont="1" applyAlignment="1">
      <alignment horizontal="center" vertical="center"/>
    </xf>
    <xf numFmtId="0" fontId="101" fillId="0" borderId="2" xfId="54" applyFont="1" applyBorder="1" applyAlignment="1">
      <alignment horizontal="center" vertical="center"/>
    </xf>
    <xf numFmtId="0" fontId="101" fillId="0" borderId="8" xfId="54" applyFont="1" applyBorder="1" applyAlignment="1">
      <alignment vertical="center"/>
    </xf>
    <xf numFmtId="0" fontId="101" fillId="0" borderId="5" xfId="54" applyFont="1" applyBorder="1" applyAlignment="1">
      <alignment vertical="center"/>
    </xf>
    <xf numFmtId="0" fontId="101" fillId="0" borderId="5" xfId="54" applyFont="1" applyBorder="1">
      <alignment vertical="center"/>
    </xf>
    <xf numFmtId="0" fontId="101" fillId="0" borderId="9" xfId="54" applyFont="1" applyBorder="1">
      <alignment vertical="center"/>
    </xf>
    <xf numFmtId="0" fontId="101" fillId="0" borderId="6" xfId="54" applyFont="1" applyBorder="1">
      <alignment vertical="center"/>
    </xf>
    <xf numFmtId="0" fontId="101" fillId="0" borderId="0" xfId="54" applyFont="1" applyBorder="1">
      <alignment vertical="center"/>
    </xf>
    <xf numFmtId="0" fontId="101" fillId="0" borderId="7" xfId="54" applyFont="1" applyBorder="1">
      <alignment vertical="center"/>
    </xf>
    <xf numFmtId="0" fontId="101" fillId="0" borderId="6" xfId="54" applyFont="1" applyBorder="1" applyAlignment="1">
      <alignment vertical="center"/>
    </xf>
    <xf numFmtId="0" fontId="101" fillId="0" borderId="0" xfId="54" applyFont="1" applyBorder="1" applyAlignment="1">
      <alignment vertical="center"/>
    </xf>
    <xf numFmtId="0" fontId="101" fillId="0" borderId="11" xfId="54" applyFont="1" applyBorder="1" applyAlignment="1">
      <alignment vertical="center"/>
    </xf>
    <xf numFmtId="0" fontId="101" fillId="0" borderId="1" xfId="54" applyFont="1" applyBorder="1" applyAlignment="1">
      <alignment vertical="center"/>
    </xf>
    <xf numFmtId="0" fontId="101" fillId="0" borderId="1" xfId="54" applyFont="1" applyBorder="1">
      <alignment vertical="center"/>
    </xf>
    <xf numFmtId="0" fontId="101" fillId="0" borderId="12" xfId="54" applyFont="1" applyBorder="1">
      <alignment vertical="center"/>
    </xf>
    <xf numFmtId="0" fontId="14" fillId="0" borderId="145" xfId="45" applyNumberFormat="1" applyFont="1" applyFill="1" applyBorder="1" applyAlignment="1">
      <alignment horizontal="center" vertical="center"/>
    </xf>
    <xf numFmtId="0" fontId="25" fillId="0" borderId="0" xfId="5" applyFont="1" applyAlignment="1">
      <alignment vertical="center"/>
    </xf>
    <xf numFmtId="0" fontId="14" fillId="0" borderId="0" xfId="5" applyFont="1" applyAlignment="1">
      <alignment vertical="center" shrinkToFit="1"/>
    </xf>
    <xf numFmtId="0" fontId="14" fillId="0" borderId="0" xfId="5" applyFont="1" applyAlignment="1">
      <alignment vertical="center"/>
    </xf>
    <xf numFmtId="0" fontId="49" fillId="0" borderId="0" xfId="0" applyFont="1" applyFill="1" applyBorder="1" applyAlignment="1">
      <alignment horizontal="left" vertical="center"/>
    </xf>
    <xf numFmtId="0" fontId="35" fillId="0" borderId="0" xfId="45" applyNumberFormat="1" applyFont="1" applyBorder="1" applyAlignment="1">
      <alignment vertical="center" wrapText="1"/>
    </xf>
    <xf numFmtId="20" fontId="25" fillId="0" borderId="164" xfId="51" applyNumberFormat="1" applyFont="1" applyFill="1" applyBorder="1" applyAlignment="1">
      <alignment horizontal="center" vertical="center" shrinkToFit="1"/>
    </xf>
    <xf numFmtId="0" fontId="24" fillId="0" borderId="67" xfId="0" applyFont="1" applyFill="1" applyBorder="1" applyAlignment="1">
      <alignment horizontal="left" vertical="center"/>
    </xf>
    <xf numFmtId="0" fontId="24" fillId="0" borderId="68" xfId="0" applyFont="1" applyFill="1" applyBorder="1" applyAlignment="1">
      <alignment horizontal="left" vertical="center"/>
    </xf>
    <xf numFmtId="0" fontId="13" fillId="0" borderId="36" xfId="0" applyFont="1" applyFill="1" applyBorder="1" applyAlignment="1">
      <alignment horizontal="left" vertical="center"/>
    </xf>
    <xf numFmtId="0" fontId="13" fillId="0" borderId="0" xfId="0" applyFont="1" applyFill="1" applyBorder="1" applyAlignment="1">
      <alignment horizontal="left" vertical="center"/>
    </xf>
    <xf numFmtId="0" fontId="115" fillId="0" borderId="0" xfId="56" applyFont="1" applyAlignment="1">
      <alignment horizontal="left" vertical="center"/>
    </xf>
    <xf numFmtId="0" fontId="118" fillId="0" borderId="0" xfId="57" applyFont="1" applyAlignment="1">
      <alignment horizontal="center" vertical="center"/>
    </xf>
    <xf numFmtId="0" fontId="119" fillId="0" borderId="0" xfId="15" applyFont="1">
      <alignment vertical="center"/>
    </xf>
    <xf numFmtId="0" fontId="117" fillId="0" borderId="0" xfId="57"/>
    <xf numFmtId="0" fontId="120" fillId="7" borderId="58" xfId="57" applyFont="1" applyFill="1" applyBorder="1" applyAlignment="1">
      <alignment horizontal="center" vertical="center" wrapText="1"/>
    </xf>
    <xf numFmtId="0" fontId="120" fillId="7" borderId="87" xfId="57" applyFont="1" applyFill="1" applyBorder="1" applyAlignment="1">
      <alignment horizontal="center" vertical="center" wrapText="1"/>
    </xf>
    <xf numFmtId="0" fontId="120" fillId="7" borderId="56" xfId="57" applyFont="1" applyFill="1" applyBorder="1" applyAlignment="1">
      <alignment horizontal="center" vertical="center" wrapText="1"/>
    </xf>
    <xf numFmtId="0" fontId="121" fillId="7" borderId="53" xfId="57" applyFont="1" applyFill="1" applyBorder="1" applyAlignment="1">
      <alignment horizontal="center" vertical="center" wrapText="1"/>
    </xf>
    <xf numFmtId="0" fontId="122" fillId="7" borderId="88" xfId="57" applyFont="1" applyFill="1" applyBorder="1" applyAlignment="1">
      <alignment horizontal="center" vertical="center" wrapText="1"/>
    </xf>
    <xf numFmtId="0" fontId="123" fillId="0" borderId="6" xfId="57" applyFont="1" applyBorder="1" applyAlignment="1">
      <alignment horizontal="left" vertical="center" wrapText="1"/>
    </xf>
    <xf numFmtId="0" fontId="123" fillId="0" borderId="50" xfId="57" applyFont="1" applyBorder="1" applyAlignment="1">
      <alignment horizontal="left" vertical="center" wrapText="1"/>
    </xf>
    <xf numFmtId="0" fontId="123" fillId="0" borderId="66" xfId="57" applyFont="1" applyBorder="1" applyAlignment="1">
      <alignment horizontal="center" vertical="center" wrapText="1"/>
    </xf>
    <xf numFmtId="0" fontId="123" fillId="0" borderId="107" xfId="57" applyFont="1" applyBorder="1" applyAlignment="1">
      <alignment horizontal="left" vertical="center" wrapText="1"/>
    </xf>
    <xf numFmtId="0" fontId="123" fillId="0" borderId="174" xfId="57" applyFont="1" applyBorder="1" applyAlignment="1">
      <alignment horizontal="left" vertical="center" wrapText="1"/>
    </xf>
    <xf numFmtId="0" fontId="123" fillId="0" borderId="143" xfId="57" applyFont="1" applyBorder="1" applyAlignment="1">
      <alignment horizontal="center" vertical="center" wrapText="1"/>
    </xf>
    <xf numFmtId="0" fontId="123" fillId="0" borderId="8" xfId="57" applyFont="1" applyBorder="1" applyAlignment="1">
      <alignment horizontal="left" vertical="center" wrapText="1"/>
    </xf>
    <xf numFmtId="0" fontId="123" fillId="0" borderId="48" xfId="57" applyFont="1" applyBorder="1" applyAlignment="1">
      <alignment horizontal="left" vertical="center" wrapText="1"/>
    </xf>
    <xf numFmtId="0" fontId="123" fillId="0" borderId="65" xfId="57" applyFont="1" applyBorder="1" applyAlignment="1">
      <alignment horizontal="center" vertical="center" wrapText="1"/>
    </xf>
    <xf numFmtId="0" fontId="123" fillId="0" borderId="47" xfId="57" applyFont="1" applyBorder="1" applyAlignment="1">
      <alignment horizontal="left" vertical="center" wrapText="1"/>
    </xf>
    <xf numFmtId="0" fontId="123" fillId="0" borderId="35" xfId="57" applyFont="1" applyBorder="1" applyAlignment="1">
      <alignment horizontal="left" vertical="center" wrapText="1"/>
    </xf>
    <xf numFmtId="0" fontId="123" fillId="0" borderId="175" xfId="57" applyFont="1" applyBorder="1" applyAlignment="1">
      <alignment horizontal="center" vertical="center" wrapText="1"/>
    </xf>
    <xf numFmtId="0" fontId="123" fillId="0" borderId="176" xfId="57" applyFont="1" applyBorder="1" applyAlignment="1">
      <alignment horizontal="left" vertical="center" wrapText="1"/>
    </xf>
    <xf numFmtId="0" fontId="123" fillId="0" borderId="177" xfId="57" applyFont="1" applyBorder="1" applyAlignment="1">
      <alignment horizontal="left" vertical="center" wrapText="1"/>
    </xf>
    <xf numFmtId="0" fontId="123" fillId="0" borderId="178" xfId="57" applyFont="1" applyBorder="1" applyAlignment="1">
      <alignment horizontal="center" vertical="center" wrapText="1"/>
    </xf>
    <xf numFmtId="0" fontId="123" fillId="0" borderId="0" xfId="57" applyFont="1" applyBorder="1" applyAlignment="1">
      <alignment horizontal="center" vertical="center"/>
    </xf>
    <xf numFmtId="0" fontId="123" fillId="0" borderId="0" xfId="57" applyFont="1" applyBorder="1" applyAlignment="1">
      <alignment horizontal="left" vertical="center" wrapText="1"/>
    </xf>
    <xf numFmtId="0" fontId="124" fillId="0" borderId="0" xfId="57" applyFont="1" applyBorder="1" applyAlignment="1">
      <alignment horizontal="left" vertical="center" wrapText="1"/>
    </xf>
    <xf numFmtId="0" fontId="117" fillId="0" borderId="0" xfId="57" applyFont="1" applyAlignment="1">
      <alignment wrapText="1"/>
    </xf>
    <xf numFmtId="0" fontId="87" fillId="0" borderId="0" xfId="3" applyFont="1" applyBorder="1">
      <alignment vertical="center"/>
    </xf>
    <xf numFmtId="0" fontId="87" fillId="0" borderId="0" xfId="3" applyFont="1">
      <alignment vertical="center"/>
    </xf>
    <xf numFmtId="0" fontId="128" fillId="0" borderId="0" xfId="3" applyFont="1" applyBorder="1" applyAlignment="1">
      <alignment vertical="center" wrapText="1"/>
    </xf>
    <xf numFmtId="0" fontId="87" fillId="0" borderId="0" xfId="3" applyFont="1" applyBorder="1" applyAlignment="1">
      <alignment vertical="center" wrapText="1"/>
    </xf>
    <xf numFmtId="0" fontId="87" fillId="0" borderId="0" xfId="3" applyFont="1" applyAlignment="1">
      <alignment vertical="center" wrapText="1"/>
    </xf>
    <xf numFmtId="0" fontId="87" fillId="0" borderId="0" xfId="3" applyFont="1" applyBorder="1" applyAlignment="1">
      <alignment horizontal="left" vertical="center"/>
    </xf>
    <xf numFmtId="0" fontId="127" fillId="0" borderId="0" xfId="3" applyFont="1">
      <alignment vertical="center"/>
    </xf>
    <xf numFmtId="0" fontId="129" fillId="0" borderId="0" xfId="3" applyFont="1">
      <alignment vertical="center"/>
    </xf>
    <xf numFmtId="0" fontId="130" fillId="0" borderId="0" xfId="58" applyFont="1">
      <alignment vertical="center"/>
    </xf>
    <xf numFmtId="0" fontId="98" fillId="0" borderId="1" xfId="0" applyFont="1" applyFill="1" applyBorder="1" applyAlignment="1">
      <alignment horizontal="left" vertical="center"/>
    </xf>
    <xf numFmtId="0" fontId="98" fillId="0" borderId="5" xfId="0" applyFont="1" applyFill="1" applyBorder="1" applyAlignment="1">
      <alignment horizontal="left" vertical="center" indent="1"/>
    </xf>
    <xf numFmtId="0" fontId="98" fillId="0" borderId="5" xfId="0" applyFont="1" applyFill="1" applyBorder="1" applyAlignment="1">
      <alignment horizontal="left" indent="1"/>
    </xf>
    <xf numFmtId="0" fontId="98" fillId="0" borderId="4" xfId="0" applyFont="1" applyFill="1" applyBorder="1" applyAlignment="1">
      <alignment horizontal="left" indent="1"/>
    </xf>
    <xf numFmtId="0" fontId="101" fillId="0" borderId="4" xfId="0" applyFont="1" applyFill="1" applyBorder="1"/>
    <xf numFmtId="0" fontId="98" fillId="0" borderId="4" xfId="0" applyFont="1" applyFill="1" applyBorder="1" applyAlignment="1">
      <alignment vertical="center" wrapText="1"/>
    </xf>
    <xf numFmtId="0" fontId="101" fillId="0" borderId="10" xfId="0" applyFont="1" applyFill="1" applyBorder="1"/>
    <xf numFmtId="0" fontId="98" fillId="0" borderId="5" xfId="0" applyFont="1" applyFill="1" applyBorder="1" applyAlignment="1">
      <alignment horizontal="left" vertical="center"/>
    </xf>
    <xf numFmtId="0" fontId="98" fillId="0" borderId="9" xfId="0" applyFont="1" applyFill="1" applyBorder="1" applyAlignment="1">
      <alignment horizontal="left" vertical="center"/>
    </xf>
    <xf numFmtId="0" fontId="25" fillId="0" borderId="2" xfId="0" applyFont="1" applyFill="1" applyBorder="1" applyAlignment="1">
      <alignment horizontal="center" vertical="center"/>
    </xf>
    <xf numFmtId="0" fontId="133" fillId="0" borderId="0" xfId="3" applyFont="1">
      <alignment vertical="center"/>
    </xf>
    <xf numFmtId="0" fontId="132" fillId="0" borderId="0" xfId="55" applyFont="1" applyBorder="1" applyAlignment="1">
      <alignment vertical="center" shrinkToFit="1"/>
    </xf>
    <xf numFmtId="0" fontId="83" fillId="0" borderId="0" xfId="0" applyFont="1" applyFill="1" applyBorder="1" applyAlignment="1">
      <alignment horizontal="left" vertical="center"/>
    </xf>
    <xf numFmtId="0" fontId="35" fillId="0" borderId="78" xfId="45" applyNumberFormat="1" applyFont="1" applyFill="1" applyBorder="1" applyAlignment="1">
      <alignment horizontal="center" vertical="center" shrinkToFit="1"/>
    </xf>
    <xf numFmtId="0" fontId="0" fillId="0" borderId="0" xfId="11" applyFont="1" applyFill="1" applyBorder="1" applyAlignment="1"/>
    <xf numFmtId="0" fontId="0" fillId="0" borderId="0" xfId="11" applyFont="1" applyFill="1" applyAlignment="1">
      <alignment horizontal="left" vertical="center"/>
    </xf>
    <xf numFmtId="0" fontId="0" fillId="0" borderId="0" xfId="11" applyFont="1" applyAlignment="1"/>
    <xf numFmtId="0" fontId="14" fillId="0" borderId="0" xfId="51" applyFill="1" applyBorder="1" applyAlignment="1">
      <alignment horizontal="center" vertical="center"/>
    </xf>
    <xf numFmtId="0" fontId="25" fillId="0" borderId="0" xfId="51" applyFont="1" applyFill="1" applyBorder="1" applyAlignment="1">
      <alignment horizontal="left" vertical="center" shrinkToFit="1"/>
    </xf>
    <xf numFmtId="0" fontId="25" fillId="0" borderId="4" xfId="11" applyFont="1" applyFill="1" applyBorder="1" applyAlignment="1">
      <alignment horizontal="center" vertical="center"/>
    </xf>
    <xf numFmtId="0" fontId="134" fillId="0" borderId="0" xfId="58" applyFont="1">
      <alignment vertical="center"/>
    </xf>
    <xf numFmtId="0" fontId="79" fillId="0" borderId="2" xfId="45" applyNumberFormat="1" applyFont="1" applyBorder="1" applyAlignment="1" applyProtection="1">
      <alignment horizontal="center" vertical="center"/>
      <protection locked="0"/>
    </xf>
    <xf numFmtId="58" fontId="35" fillId="0" borderId="54" xfId="45" applyNumberFormat="1" applyFont="1" applyFill="1" applyBorder="1" applyAlignment="1">
      <alignment horizontal="center" vertical="center" shrinkToFit="1"/>
    </xf>
    <xf numFmtId="0" fontId="98" fillId="0" borderId="10" xfId="0" applyFont="1" applyFill="1" applyBorder="1" applyAlignment="1">
      <alignment horizontal="center" vertical="center"/>
    </xf>
    <xf numFmtId="0" fontId="101" fillId="0" borderId="0" xfId="0" applyFont="1" applyFill="1"/>
    <xf numFmtId="0" fontId="98" fillId="0" borderId="5" xfId="0" applyFont="1" applyFill="1" applyBorder="1" applyAlignment="1" applyProtection="1">
      <alignment horizontal="center" vertical="center" shrinkToFit="1"/>
      <protection locked="0"/>
    </xf>
    <xf numFmtId="0" fontId="98" fillId="0" borderId="5" xfId="0" applyFont="1" applyFill="1" applyBorder="1" applyAlignment="1">
      <alignment horizontal="left"/>
    </xf>
    <xf numFmtId="0" fontId="98" fillId="0" borderId="9" xfId="0" applyFont="1" applyFill="1" applyBorder="1" applyAlignment="1">
      <alignment horizontal="left"/>
    </xf>
    <xf numFmtId="0" fontId="98" fillId="0" borderId="0" xfId="0" applyFont="1" applyFill="1" applyBorder="1" applyAlignment="1" applyProtection="1">
      <alignment horizontal="center" vertical="center" shrinkToFit="1"/>
      <protection locked="0"/>
    </xf>
    <xf numFmtId="0" fontId="98" fillId="0" borderId="0" xfId="0" applyFont="1" applyFill="1" applyBorder="1" applyAlignment="1">
      <alignment horizontal="left"/>
    </xf>
    <xf numFmtId="0" fontId="98" fillId="0" borderId="7" xfId="0" applyFont="1" applyFill="1" applyBorder="1" applyAlignment="1">
      <alignment horizontal="left"/>
    </xf>
    <xf numFmtId="0" fontId="98" fillId="0" borderId="11" xfId="0" applyFont="1" applyFill="1" applyBorder="1" applyAlignment="1">
      <alignment horizontal="left" vertical="center"/>
    </xf>
    <xf numFmtId="0" fontId="98" fillId="0" borderId="1" xfId="0" applyFont="1" applyFill="1" applyBorder="1" applyAlignment="1" applyProtection="1">
      <alignment horizontal="center" vertical="center" shrinkToFit="1"/>
      <protection locked="0"/>
    </xf>
    <xf numFmtId="0" fontId="98" fillId="0" borderId="12" xfId="0" applyFont="1" applyFill="1" applyBorder="1" applyAlignment="1">
      <alignment horizontal="left"/>
    </xf>
    <xf numFmtId="0" fontId="98" fillId="0" borderId="10" xfId="0" applyFont="1" applyFill="1" applyBorder="1" applyAlignment="1">
      <alignment horizontal="left" vertical="center" wrapText="1"/>
    </xf>
    <xf numFmtId="0" fontId="99" fillId="0" borderId="2" xfId="0" applyFont="1" applyFill="1" applyBorder="1" applyAlignment="1" applyProtection="1">
      <alignment horizontal="center" vertical="center" shrinkToFit="1"/>
      <protection locked="0"/>
    </xf>
    <xf numFmtId="0" fontId="54" fillId="0" borderId="0" xfId="10" applyFont="1" applyBorder="1" applyAlignment="1">
      <alignment horizontal="center" vertical="center"/>
    </xf>
    <xf numFmtId="0" fontId="13" fillId="0" borderId="0" xfId="10" applyFont="1" applyAlignment="1">
      <alignment vertical="center"/>
    </xf>
    <xf numFmtId="0" fontId="13" fillId="0" borderId="6" xfId="10" applyFont="1" applyBorder="1" applyAlignment="1">
      <alignment vertical="center"/>
    </xf>
    <xf numFmtId="179" fontId="101" fillId="0" borderId="0" xfId="11" applyNumberFormat="1" applyFont="1" applyFill="1" applyBorder="1" applyAlignment="1">
      <alignment horizontal="center" vertical="center"/>
    </xf>
    <xf numFmtId="0" fontId="135" fillId="0" borderId="2" xfId="4" applyFont="1" applyFill="1" applyBorder="1" applyAlignment="1">
      <alignment horizontal="left" vertical="center"/>
    </xf>
    <xf numFmtId="0" fontId="108" fillId="14" borderId="2" xfId="4" applyFont="1" applyFill="1" applyBorder="1" applyAlignment="1">
      <alignment horizontal="left" vertical="center" wrapText="1"/>
    </xf>
    <xf numFmtId="0" fontId="135" fillId="14" borderId="2" xfId="4" applyFont="1" applyFill="1" applyBorder="1" applyAlignment="1">
      <alignment horizontal="left" vertical="center" wrapText="1"/>
    </xf>
    <xf numFmtId="0" fontId="135" fillId="0" borderId="10" xfId="4" applyFont="1" applyFill="1" applyBorder="1" applyAlignment="1">
      <alignment horizontal="left" vertical="center"/>
    </xf>
    <xf numFmtId="0" fontId="135" fillId="0" borderId="10" xfId="4" applyFont="1" applyFill="1" applyBorder="1" applyAlignment="1">
      <alignment horizontal="left" vertical="center" wrapText="1"/>
    </xf>
    <xf numFmtId="0" fontId="101" fillId="0" borderId="4" xfId="0" applyFont="1" applyFill="1" applyBorder="1" applyAlignment="1">
      <alignment horizontal="left"/>
    </xf>
    <xf numFmtId="0" fontId="101" fillId="0" borderId="0" xfId="4" applyFont="1">
      <alignment vertical="center"/>
    </xf>
    <xf numFmtId="0" fontId="137" fillId="0" borderId="0" xfId="0" applyFont="1" applyFill="1" applyAlignment="1">
      <alignment vertical="center"/>
    </xf>
    <xf numFmtId="0" fontId="137" fillId="0" borderId="0" xfId="0" applyFont="1" applyFill="1" applyAlignment="1">
      <alignment horizontal="left" vertical="center"/>
    </xf>
    <xf numFmtId="0" fontId="139" fillId="0" borderId="0" xfId="0" applyFont="1" applyFill="1" applyAlignment="1">
      <alignment vertical="center"/>
    </xf>
    <xf numFmtId="0" fontId="140" fillId="0" borderId="0" xfId="0" applyFont="1" applyFill="1" applyBorder="1" applyAlignment="1">
      <alignment vertical="center"/>
    </xf>
    <xf numFmtId="0" fontId="141" fillId="0" borderId="0" xfId="0" applyFont="1" applyFill="1" applyAlignment="1">
      <alignment vertical="center"/>
    </xf>
    <xf numFmtId="0" fontId="139" fillId="0" borderId="0" xfId="0" applyFont="1" applyFill="1" applyAlignment="1">
      <alignment horizontal="left" vertical="top" wrapText="1"/>
    </xf>
    <xf numFmtId="38" fontId="108" fillId="14" borderId="2" xfId="1" applyFont="1" applyFill="1" applyBorder="1" applyAlignment="1">
      <alignment vertical="center" shrinkToFit="1"/>
    </xf>
    <xf numFmtId="38" fontId="108" fillId="0" borderId="2" xfId="1" applyFont="1" applyFill="1" applyBorder="1" applyAlignment="1">
      <alignment vertical="center" shrinkToFit="1"/>
    </xf>
    <xf numFmtId="38" fontId="101" fillId="0" borderId="0" xfId="1" applyFont="1">
      <alignment vertical="center"/>
    </xf>
    <xf numFmtId="38" fontId="101" fillId="14" borderId="0" xfId="1" applyFont="1" applyFill="1">
      <alignment vertical="center"/>
    </xf>
    <xf numFmtId="0" fontId="143" fillId="0" borderId="0" xfId="0" applyFont="1" applyFill="1" applyBorder="1" applyAlignment="1">
      <alignment vertical="center"/>
    </xf>
    <xf numFmtId="0" fontId="137" fillId="0" borderId="5" xfId="0" applyFont="1" applyFill="1" applyBorder="1" applyAlignment="1">
      <alignment vertical="center"/>
    </xf>
    <xf numFmtId="0" fontId="137" fillId="0" borderId="0" xfId="0" applyFont="1" applyFill="1" applyBorder="1" applyAlignment="1">
      <alignment vertical="center"/>
    </xf>
    <xf numFmtId="0" fontId="53" fillId="0" borderId="0" xfId="0" applyFont="1" applyFill="1" applyBorder="1" applyAlignment="1">
      <alignment vertical="center"/>
    </xf>
    <xf numFmtId="0" fontId="53" fillId="0" borderId="0" xfId="0" applyFont="1" applyFill="1" applyAlignment="1">
      <alignment vertical="center"/>
    </xf>
    <xf numFmtId="0" fontId="53" fillId="0" borderId="0" xfId="4" applyFont="1">
      <alignment vertical="center"/>
    </xf>
    <xf numFmtId="0" fontId="101" fillId="0" borderId="9" xfId="0" applyFont="1" applyFill="1" applyBorder="1" applyAlignment="1">
      <alignment horizontal="left" vertical="center" indent="1"/>
    </xf>
    <xf numFmtId="0" fontId="101" fillId="0" borderId="10" xfId="0" applyFont="1" applyFill="1" applyBorder="1" applyAlignment="1">
      <alignment horizontal="left" vertical="center" wrapText="1" indent="1"/>
    </xf>
    <xf numFmtId="177" fontId="79" fillId="0" borderId="7" xfId="45" applyNumberFormat="1" applyFont="1" applyFill="1" applyBorder="1" applyAlignment="1">
      <alignment horizontal="center" vertical="center" shrinkToFit="1"/>
    </xf>
    <xf numFmtId="177" fontId="79" fillId="0" borderId="0" xfId="45" applyNumberFormat="1" applyFont="1" applyFill="1" applyBorder="1" applyAlignment="1">
      <alignment horizontal="left" vertical="center" shrinkToFit="1"/>
    </xf>
    <xf numFmtId="0" fontId="101" fillId="0" borderId="0" xfId="11" applyFont="1" applyFill="1" applyAlignment="1">
      <alignment horizontal="left" vertical="center"/>
    </xf>
    <xf numFmtId="0" fontId="101" fillId="0" borderId="0" xfId="11" applyFont="1" applyAlignment="1"/>
    <xf numFmtId="0" fontId="79" fillId="0" borderId="0" xfId="11" applyFont="1" applyFill="1" applyBorder="1" applyAlignment="1">
      <alignment vertical="center" wrapText="1"/>
    </xf>
    <xf numFmtId="179" fontId="101" fillId="0" borderId="0" xfId="11" applyNumberFormat="1" applyFont="1" applyFill="1" applyBorder="1" applyAlignment="1">
      <alignment vertical="center"/>
    </xf>
    <xf numFmtId="0" fontId="101" fillId="0" borderId="0" xfId="11" applyFont="1" applyFill="1" applyAlignment="1"/>
    <xf numFmtId="0" fontId="101" fillId="0" borderId="0" xfId="11" applyFont="1" applyFill="1" applyAlignment="1">
      <alignment horizontal="center"/>
    </xf>
    <xf numFmtId="0" fontId="79" fillId="0" borderId="0" xfId="11" applyFont="1" applyFill="1" applyBorder="1" applyAlignment="1">
      <alignment horizontal="center" vertical="center" wrapText="1"/>
    </xf>
    <xf numFmtId="0" fontId="79" fillId="0" borderId="0" xfId="11" applyFont="1" applyFill="1" applyBorder="1" applyAlignment="1">
      <alignment horizontal="center" vertical="center"/>
    </xf>
    <xf numFmtId="0" fontId="101" fillId="0" borderId="0" xfId="11" applyFont="1" applyFill="1" applyBorder="1" applyAlignment="1"/>
    <xf numFmtId="0" fontId="101" fillId="0" borderId="4" xfId="0" applyFont="1" applyFill="1" applyBorder="1" applyAlignment="1">
      <alignment horizontal="center" vertical="center"/>
    </xf>
    <xf numFmtId="0" fontId="101" fillId="0" borderId="0" xfId="11" applyFont="1" applyFill="1" applyBorder="1" applyAlignment="1">
      <alignment vertical="top"/>
    </xf>
    <xf numFmtId="179" fontId="101" fillId="0" borderId="0" xfId="11" applyNumberFormat="1" applyFont="1" applyFill="1" applyBorder="1" applyAlignment="1">
      <alignment vertical="top"/>
    </xf>
    <xf numFmtId="0" fontId="101" fillId="0" borderId="0" xfId="11" applyFont="1" applyFill="1" applyAlignment="1">
      <alignment horizontal="left"/>
    </xf>
    <xf numFmtId="0" fontId="101" fillId="0" borderId="0" xfId="11" applyFont="1" applyFill="1" applyBorder="1" applyAlignment="1">
      <alignment vertical="center"/>
    </xf>
    <xf numFmtId="0" fontId="101" fillId="0" borderId="0" xfId="11" applyFont="1" applyFill="1" applyBorder="1" applyAlignment="1">
      <alignment vertical="center" shrinkToFit="1"/>
    </xf>
    <xf numFmtId="0" fontId="109" fillId="0" borderId="0" xfId="0" applyFont="1" applyFill="1" applyBorder="1" applyAlignment="1">
      <alignment vertical="center" wrapText="1"/>
    </xf>
    <xf numFmtId="0" fontId="109" fillId="0" borderId="0" xfId="0" applyFont="1" applyFill="1" applyBorder="1" applyAlignment="1">
      <alignment vertical="center"/>
    </xf>
    <xf numFmtId="0" fontId="101" fillId="0" borderId="0" xfId="11" applyFont="1" applyFill="1" applyAlignment="1">
      <alignment vertical="center" shrinkToFit="1"/>
    </xf>
    <xf numFmtId="0" fontId="101" fillId="0" borderId="0" xfId="11" applyFont="1" applyFill="1" applyAlignment="1">
      <alignment vertical="center"/>
    </xf>
    <xf numFmtId="0" fontId="98" fillId="0" borderId="4" xfId="11" applyFont="1" applyFill="1" applyBorder="1" applyAlignment="1">
      <alignment horizontal="center" vertical="center"/>
    </xf>
    <xf numFmtId="0" fontId="101" fillId="0" borderId="0" xfId="51" applyFont="1" applyFill="1" applyAlignment="1">
      <alignment horizontal="center" vertical="center"/>
    </xf>
    <xf numFmtId="0" fontId="101" fillId="0" borderId="0" xfId="51" applyFont="1" applyFill="1">
      <alignment vertical="center"/>
    </xf>
    <xf numFmtId="0" fontId="40" fillId="0" borderId="8" xfId="3" applyFont="1" applyFill="1" applyBorder="1" applyAlignment="1">
      <alignment horizontal="left" vertical="center"/>
    </xf>
    <xf numFmtId="0" fontId="54" fillId="0" borderId="28" xfId="10" applyFont="1" applyBorder="1">
      <alignment vertical="center"/>
    </xf>
    <xf numFmtId="0" fontId="54" fillId="0" borderId="28" xfId="10" applyFont="1" applyBorder="1" applyAlignment="1" applyProtection="1">
      <alignment horizontal="center" vertical="center"/>
      <protection locked="0"/>
    </xf>
    <xf numFmtId="0" fontId="65" fillId="0" borderId="36" xfId="0" applyFont="1" applyFill="1" applyBorder="1" applyAlignment="1">
      <alignment vertical="center"/>
    </xf>
    <xf numFmtId="0" fontId="54" fillId="0" borderId="36" xfId="0" applyFont="1" applyFill="1" applyBorder="1" applyAlignment="1">
      <alignment horizontal="center" vertical="center" textRotation="255"/>
    </xf>
    <xf numFmtId="0" fontId="113" fillId="0" borderId="50" xfId="0" applyFont="1" applyFill="1" applyBorder="1" applyAlignment="1">
      <alignment vertical="center"/>
    </xf>
    <xf numFmtId="0" fontId="65" fillId="0" borderId="78" xfId="0" applyFont="1" applyFill="1" applyBorder="1" applyAlignment="1">
      <alignment vertical="center"/>
    </xf>
    <xf numFmtId="0" fontId="113" fillId="0" borderId="40" xfId="0" applyFont="1" applyFill="1" applyBorder="1" applyAlignment="1">
      <alignment vertical="center"/>
    </xf>
    <xf numFmtId="0" fontId="9" fillId="0" borderId="0" xfId="3" applyFont="1">
      <alignment vertical="center"/>
    </xf>
    <xf numFmtId="0" fontId="146" fillId="0" borderId="0" xfId="3" applyFont="1">
      <alignment vertical="center"/>
    </xf>
    <xf numFmtId="0" fontId="147" fillId="0" borderId="0" xfId="3" applyFont="1" applyAlignment="1">
      <alignment horizontal="left" vertical="center" wrapText="1"/>
    </xf>
    <xf numFmtId="0" fontId="9" fillId="0" borderId="0" xfId="3" applyFont="1" applyAlignment="1">
      <alignment horizontal="left" vertical="center" wrapText="1"/>
    </xf>
    <xf numFmtId="0" fontId="101" fillId="0" borderId="0" xfId="0" applyFont="1" applyFill="1" applyBorder="1" applyAlignment="1">
      <alignment horizontal="left" vertical="center"/>
    </xf>
    <xf numFmtId="0" fontId="54" fillId="0" borderId="36" xfId="0" applyFont="1" applyFill="1" applyBorder="1" applyAlignment="1">
      <alignment horizontal="left" vertical="center"/>
    </xf>
    <xf numFmtId="0" fontId="54" fillId="0" borderId="0" xfId="0" applyFont="1" applyFill="1" applyBorder="1" applyAlignment="1">
      <alignment horizontal="left" vertical="center"/>
    </xf>
    <xf numFmtId="0" fontId="125" fillId="3" borderId="0" xfId="3" applyFont="1" applyFill="1" applyBorder="1">
      <alignment vertical="center"/>
    </xf>
    <xf numFmtId="0" fontId="87" fillId="3" borderId="0" xfId="3" applyFont="1" applyFill="1" applyBorder="1">
      <alignment vertical="center"/>
    </xf>
    <xf numFmtId="0" fontId="87" fillId="3" borderId="0" xfId="3" applyFont="1" applyFill="1">
      <alignment vertical="center"/>
    </xf>
    <xf numFmtId="0" fontId="9" fillId="3" borderId="0" xfId="3" applyFont="1" applyFill="1">
      <alignment vertical="center"/>
    </xf>
    <xf numFmtId="0" fontId="9" fillId="3" borderId="0" xfId="3" applyFont="1" applyFill="1" applyAlignment="1">
      <alignment horizontal="center" vertical="center" wrapText="1"/>
    </xf>
    <xf numFmtId="0" fontId="9" fillId="3" borderId="0" xfId="3" applyFont="1" applyFill="1" applyAlignment="1">
      <alignment horizontal="left" vertical="center" wrapText="1"/>
    </xf>
    <xf numFmtId="0" fontId="150" fillId="3" borderId="0" xfId="3" applyFont="1" applyFill="1" applyAlignment="1">
      <alignment vertical="center"/>
    </xf>
    <xf numFmtId="0" fontId="9" fillId="3" borderId="0" xfId="3" applyFont="1" applyFill="1" applyAlignment="1">
      <alignment vertical="center" wrapText="1"/>
    </xf>
    <xf numFmtId="0" fontId="9" fillId="3" borderId="0" xfId="3" applyFont="1" applyFill="1" applyBorder="1">
      <alignment vertical="center"/>
    </xf>
    <xf numFmtId="0" fontId="147" fillId="3" borderId="0" xfId="3" applyFont="1" applyFill="1" applyBorder="1" applyAlignment="1">
      <alignment vertical="center" wrapText="1"/>
    </xf>
    <xf numFmtId="0" fontId="9" fillId="3" borderId="0" xfId="3" applyFont="1" applyFill="1" applyBorder="1" applyAlignment="1">
      <alignment vertical="center" wrapText="1"/>
    </xf>
    <xf numFmtId="0" fontId="9" fillId="3" borderId="2" xfId="3" applyFont="1" applyFill="1" applyBorder="1" applyAlignment="1">
      <alignment horizontal="center" vertical="center" wrapText="1"/>
    </xf>
    <xf numFmtId="0" fontId="9" fillId="3" borderId="2" xfId="3" applyFont="1" applyFill="1" applyBorder="1">
      <alignment vertical="center"/>
    </xf>
    <xf numFmtId="0" fontId="101" fillId="0" borderId="5" xfId="0" applyFont="1" applyFill="1" applyBorder="1" applyAlignment="1">
      <alignment horizontal="center" vertical="center"/>
    </xf>
    <xf numFmtId="0" fontId="101" fillId="0" borderId="5" xfId="0" applyFont="1" applyFill="1" applyBorder="1" applyAlignment="1">
      <alignment horizontal="center" vertical="center" textRotation="255"/>
    </xf>
    <xf numFmtId="0" fontId="101" fillId="0" borderId="0" xfId="0" applyFont="1" applyFill="1" applyBorder="1" applyAlignment="1"/>
    <xf numFmtId="0" fontId="101" fillId="0" borderId="0" xfId="0" applyFont="1" applyFill="1" applyBorder="1" applyAlignment="1">
      <alignment horizontal="center" vertical="center"/>
    </xf>
    <xf numFmtId="0" fontId="101" fillId="0" borderId="0" xfId="0" applyFont="1" applyFill="1" applyBorder="1" applyAlignment="1">
      <alignment horizontal="center" vertical="center" textRotation="255"/>
    </xf>
    <xf numFmtId="0" fontId="53" fillId="0" borderId="0" xfId="0" applyFont="1" applyFill="1" applyBorder="1" applyAlignment="1">
      <alignment horizontal="left" vertical="center"/>
    </xf>
    <xf numFmtId="0" fontId="98" fillId="0" borderId="0" xfId="0" applyFont="1" applyFill="1"/>
    <xf numFmtId="0" fontId="98" fillId="0" borderId="0" xfId="0" applyFont="1" applyFill="1" applyAlignment="1">
      <alignment horizontal="left" indent="1"/>
    </xf>
    <xf numFmtId="0" fontId="98" fillId="0" borderId="0" xfId="0" applyFont="1" applyFill="1" applyAlignment="1">
      <alignment horizontal="left" vertical="center" indent="1"/>
    </xf>
    <xf numFmtId="0" fontId="101" fillId="0" borderId="9" xfId="0" applyFont="1" applyFill="1" applyBorder="1" applyAlignment="1">
      <alignment horizontal="left" vertical="top" wrapText="1"/>
    </xf>
    <xf numFmtId="0" fontId="101" fillId="0" borderId="7" xfId="0" applyFont="1" applyFill="1" applyBorder="1" applyAlignment="1">
      <alignment horizontal="left" vertical="top" wrapText="1"/>
    </xf>
    <xf numFmtId="0" fontId="101" fillId="0" borderId="12" xfId="0" applyFont="1" applyFill="1" applyBorder="1" applyAlignment="1">
      <alignment horizontal="left" vertical="top" wrapText="1"/>
    </xf>
    <xf numFmtId="0" fontId="98" fillId="0" borderId="0" xfId="0" applyFont="1" applyFill="1" applyBorder="1" applyAlignment="1">
      <alignment horizontal="center" shrinkToFit="1"/>
    </xf>
    <xf numFmtId="0" fontId="101" fillId="0" borderId="36" xfId="0" applyFont="1" applyFill="1" applyBorder="1" applyAlignment="1">
      <alignment horizontal="left" vertical="center"/>
    </xf>
    <xf numFmtId="0" fontId="147" fillId="3" borderId="0" xfId="3" applyFont="1" applyFill="1" applyAlignment="1">
      <alignment vertical="center" wrapText="1"/>
    </xf>
    <xf numFmtId="0" fontId="54" fillId="0" borderId="0" xfId="10" applyFont="1" applyBorder="1" applyAlignment="1">
      <alignment horizontal="center" vertical="center"/>
    </xf>
    <xf numFmtId="0" fontId="101" fillId="0" borderId="1" xfId="0" applyFont="1" applyFill="1" applyBorder="1" applyAlignment="1">
      <alignment horizontal="left" vertical="center"/>
    </xf>
    <xf numFmtId="0" fontId="101" fillId="0" borderId="5" xfId="0" applyFont="1" applyFill="1" applyBorder="1" applyAlignment="1">
      <alignment horizontal="left" vertical="center"/>
    </xf>
    <xf numFmtId="0" fontId="101" fillId="0" borderId="0" xfId="0" applyFont="1" applyFill="1" applyBorder="1" applyAlignment="1">
      <alignment horizontal="left" vertical="center"/>
    </xf>
    <xf numFmtId="0" fontId="98" fillId="0" borderId="4" xfId="0" applyFont="1" applyFill="1" applyBorder="1" applyAlignment="1">
      <alignment horizontal="left" vertical="center" shrinkToFit="1"/>
    </xf>
    <xf numFmtId="0" fontId="98" fillId="0" borderId="4" xfId="0" applyFont="1" applyFill="1" applyBorder="1" applyAlignment="1">
      <alignment horizontal="center" vertical="center"/>
    </xf>
    <xf numFmtId="0" fontId="98" fillId="0" borderId="0" xfId="0" applyFont="1" applyFill="1" applyBorder="1" applyAlignment="1">
      <alignment horizontal="left" vertical="center" shrinkToFit="1"/>
    </xf>
    <xf numFmtId="0" fontId="98" fillId="0" borderId="3" xfId="0" applyFont="1" applyFill="1" applyBorder="1" applyAlignment="1">
      <alignment vertical="center"/>
    </xf>
    <xf numFmtId="0" fontId="98" fillId="0" borderId="4" xfId="0" applyFont="1" applyFill="1" applyBorder="1" applyAlignment="1">
      <alignment vertical="center"/>
    </xf>
    <xf numFmtId="0" fontId="98" fillId="0" borderId="10" xfId="0" applyFont="1" applyFill="1" applyBorder="1" applyAlignment="1">
      <alignment vertical="center"/>
    </xf>
    <xf numFmtId="0" fontId="98" fillId="0" borderId="4" xfId="0" applyFont="1" applyFill="1" applyBorder="1" applyAlignment="1">
      <alignment horizontal="left" vertical="center"/>
    </xf>
    <xf numFmtId="0" fontId="98" fillId="0" borderId="3" xfId="0" applyFont="1" applyFill="1" applyBorder="1" applyAlignment="1">
      <alignment horizontal="left" vertical="center"/>
    </xf>
    <xf numFmtId="0" fontId="98" fillId="0" borderId="10" xfId="0" applyFont="1" applyFill="1" applyBorder="1" applyAlignment="1">
      <alignment horizontal="left" vertical="center"/>
    </xf>
    <xf numFmtId="0" fontId="98" fillId="0" borderId="1" xfId="0" applyFont="1" applyFill="1" applyBorder="1" applyAlignment="1">
      <alignment horizontal="left"/>
    </xf>
    <xf numFmtId="0" fontId="53" fillId="0" borderId="11" xfId="0" applyFont="1" applyFill="1" applyBorder="1" applyAlignment="1">
      <alignment vertical="center"/>
    </xf>
    <xf numFmtId="0" fontId="101" fillId="0" borderId="10" xfId="0" applyFont="1" applyFill="1" applyBorder="1" applyAlignment="1">
      <alignment horizontal="left" vertical="center" indent="1"/>
    </xf>
    <xf numFmtId="0" fontId="143" fillId="0" borderId="2" xfId="0" applyFont="1" applyFill="1" applyBorder="1" applyAlignment="1">
      <alignment horizontal="center" vertical="center"/>
    </xf>
    <xf numFmtId="0" fontId="101" fillId="0" borderId="12" xfId="0" applyFont="1" applyFill="1" applyBorder="1" applyAlignment="1">
      <alignment horizontal="left" vertical="center"/>
    </xf>
    <xf numFmtId="0" fontId="101" fillId="0" borderId="7" xfId="0" applyFont="1" applyFill="1" applyBorder="1" applyAlignment="1">
      <alignment horizontal="left" vertical="center"/>
    </xf>
    <xf numFmtId="0" fontId="98" fillId="0" borderId="5" xfId="0" applyFont="1" applyFill="1" applyBorder="1" applyAlignment="1">
      <alignment horizontal="left" vertical="center" shrinkToFit="1"/>
    </xf>
    <xf numFmtId="0" fontId="101" fillId="0" borderId="5" xfId="0" applyFont="1" applyFill="1" applyBorder="1" applyAlignment="1">
      <alignment horizontal="left" shrinkToFit="1"/>
    </xf>
    <xf numFmtId="0" fontId="101" fillId="0" borderId="9" xfId="0" applyFont="1" applyFill="1" applyBorder="1" applyAlignment="1">
      <alignment horizontal="left" shrinkToFit="1"/>
    </xf>
    <xf numFmtId="0" fontId="98" fillId="0" borderId="6" xfId="0" applyFont="1" applyFill="1" applyBorder="1" applyAlignment="1">
      <alignment horizontal="left" vertical="center" indent="1"/>
    </xf>
    <xf numFmtId="0" fontId="101" fillId="0" borderId="0" xfId="0" applyFont="1" applyFill="1" applyBorder="1" applyAlignment="1">
      <alignment horizontal="left" shrinkToFit="1"/>
    </xf>
    <xf numFmtId="0" fontId="101" fillId="0" borderId="7" xfId="0" applyFont="1" applyFill="1" applyBorder="1" applyAlignment="1">
      <alignment horizontal="left" shrinkToFit="1"/>
    </xf>
    <xf numFmtId="0" fontId="101" fillId="0" borderId="6" xfId="0" applyFont="1" applyFill="1" applyBorder="1" applyAlignment="1">
      <alignment horizontal="left" vertical="center" indent="1"/>
    </xf>
    <xf numFmtId="0" fontId="101" fillId="0" borderId="0" xfId="0" applyFont="1" applyFill="1" applyBorder="1" applyAlignment="1">
      <alignment horizontal="left" indent="1"/>
    </xf>
    <xf numFmtId="0" fontId="101" fillId="0" borderId="0" xfId="0" applyFont="1" applyFill="1" applyBorder="1" applyAlignment="1">
      <alignment horizontal="left" vertical="center" indent="1"/>
    </xf>
    <xf numFmtId="0" fontId="109" fillId="0" borderId="0" xfId="0" applyFont="1" applyFill="1" applyBorder="1" applyAlignment="1">
      <alignment horizontal="left"/>
    </xf>
    <xf numFmtId="0" fontId="101" fillId="0" borderId="12" xfId="0" applyFont="1" applyFill="1" applyBorder="1" applyAlignment="1">
      <alignment horizontal="left" shrinkToFit="1"/>
    </xf>
    <xf numFmtId="0" fontId="137" fillId="0" borderId="2" xfId="0" applyFont="1" applyFill="1" applyBorder="1" applyAlignment="1">
      <alignment horizontal="center" vertical="center" shrinkToFit="1"/>
    </xf>
    <xf numFmtId="0" fontId="98" fillId="0" borderId="9" xfId="0" applyFont="1" applyFill="1" applyBorder="1" applyAlignment="1">
      <alignment horizontal="left" vertical="center" wrapText="1"/>
    </xf>
    <xf numFmtId="0" fontId="98" fillId="0" borderId="11" xfId="0" applyFont="1" applyFill="1" applyBorder="1" applyAlignment="1">
      <alignment horizontal="left" vertical="center" wrapText="1" indent="1"/>
    </xf>
    <xf numFmtId="0" fontId="98" fillId="0" borderId="1" xfId="0" applyFont="1" applyFill="1" applyBorder="1" applyAlignment="1">
      <alignment horizontal="left" vertical="center" indent="1"/>
    </xf>
    <xf numFmtId="0" fontId="98" fillId="0" borderId="1" xfId="0" applyFont="1" applyFill="1" applyBorder="1" applyAlignment="1">
      <alignment horizontal="left" vertical="center" wrapText="1" indent="1"/>
    </xf>
    <xf numFmtId="0" fontId="98" fillId="0" borderId="12" xfId="0" applyFont="1" applyFill="1" applyBorder="1" applyAlignment="1">
      <alignment horizontal="left" vertical="center" wrapText="1" indent="1"/>
    </xf>
    <xf numFmtId="0" fontId="101" fillId="0" borderId="10" xfId="0" applyFont="1" applyFill="1" applyBorder="1" applyAlignment="1">
      <alignment horizontal="left"/>
    </xf>
    <xf numFmtId="0" fontId="53" fillId="0" borderId="3" xfId="0" applyFont="1" applyFill="1" applyBorder="1" applyAlignment="1">
      <alignment horizontal="left" vertical="center" indent="1"/>
    </xf>
    <xf numFmtId="0" fontId="98" fillId="0" borderId="1" xfId="0" applyFont="1" applyFill="1" applyBorder="1" applyAlignment="1">
      <alignment vertical="center" shrinkToFit="1"/>
    </xf>
    <xf numFmtId="0" fontId="98" fillId="0" borderId="3" xfId="0" applyFont="1" applyFill="1" applyBorder="1" applyAlignment="1">
      <alignment vertical="center" shrinkToFit="1"/>
    </xf>
    <xf numFmtId="0" fontId="98" fillId="0" borderId="10" xfId="0" applyFont="1" applyFill="1" applyBorder="1" applyAlignment="1">
      <alignment vertical="center" shrinkToFit="1"/>
    </xf>
    <xf numFmtId="0" fontId="53" fillId="0" borderId="2" xfId="0" applyFont="1" applyFill="1" applyBorder="1" applyAlignment="1">
      <alignment horizontal="left" vertical="center"/>
    </xf>
    <xf numFmtId="0" fontId="98" fillId="0" borderId="3" xfId="0" applyFont="1" applyFill="1" applyBorder="1" applyAlignment="1">
      <alignment horizontal="left" vertical="center" indent="1"/>
    </xf>
    <xf numFmtId="0" fontId="98" fillId="0" borderId="4" xfId="0" applyFont="1" applyFill="1" applyBorder="1" applyAlignment="1">
      <alignment horizontal="left" vertical="center" indent="1"/>
    </xf>
    <xf numFmtId="0" fontId="101" fillId="0" borderId="4" xfId="0" applyFont="1" applyFill="1" applyBorder="1" applyAlignment="1">
      <alignment horizontal="left" indent="1"/>
    </xf>
    <xf numFmtId="0" fontId="98" fillId="0" borderId="10" xfId="0" applyFont="1" applyFill="1" applyBorder="1" applyAlignment="1">
      <alignment horizontal="left" indent="1"/>
    </xf>
    <xf numFmtId="0" fontId="101" fillId="0" borderId="0" xfId="0" applyFont="1" applyFill="1" applyBorder="1" applyAlignment="1">
      <alignment vertical="center"/>
    </xf>
    <xf numFmtId="0" fontId="98" fillId="0" borderId="0" xfId="0" applyFont="1" applyFill="1" applyBorder="1" applyAlignment="1">
      <alignment horizontal="center" vertical="center"/>
    </xf>
    <xf numFmtId="0" fontId="99" fillId="0" borderId="5" xfId="0" applyFont="1" applyFill="1" applyBorder="1" applyAlignment="1">
      <alignment vertical="center" shrinkToFit="1"/>
    </xf>
    <xf numFmtId="0" fontId="101" fillId="0" borderId="5" xfId="0" applyFont="1" applyFill="1" applyBorder="1" applyAlignment="1">
      <alignment vertical="center"/>
    </xf>
    <xf numFmtId="0" fontId="98" fillId="0" borderId="9" xfId="0" applyFont="1" applyFill="1" applyBorder="1" applyAlignment="1">
      <alignment horizontal="left" indent="1"/>
    </xf>
    <xf numFmtId="0" fontId="98" fillId="0" borderId="12" xfId="0" applyFont="1" applyFill="1" applyBorder="1" applyAlignment="1">
      <alignment horizontal="left" indent="1"/>
    </xf>
    <xf numFmtId="0" fontId="53" fillId="0" borderId="2" xfId="0" applyFont="1" applyFill="1" applyBorder="1" applyAlignment="1">
      <alignment horizontal="left" vertical="center" wrapText="1"/>
    </xf>
    <xf numFmtId="0" fontId="98" fillId="0" borderId="10" xfId="0" applyFont="1" applyFill="1" applyBorder="1" applyAlignment="1">
      <alignment horizontal="left" vertical="center" indent="1"/>
    </xf>
    <xf numFmtId="0" fontId="98" fillId="0" borderId="7" xfId="0" applyFont="1" applyFill="1" applyBorder="1" applyAlignment="1">
      <alignment horizontal="left" indent="1"/>
    </xf>
    <xf numFmtId="0" fontId="101" fillId="0" borderId="2" xfId="0" applyFont="1" applyFill="1" applyBorder="1" applyAlignment="1">
      <alignment horizontal="left" vertical="center" wrapText="1"/>
    </xf>
    <xf numFmtId="0" fontId="98" fillId="0" borderId="4" xfId="0" applyFont="1" applyFill="1" applyBorder="1" applyAlignment="1">
      <alignment vertical="center" shrinkToFit="1"/>
    </xf>
    <xf numFmtId="0" fontId="152" fillId="0" borderId="10" xfId="0" applyFont="1" applyFill="1" applyBorder="1" applyAlignment="1">
      <alignment horizontal="left" vertical="center" shrinkToFit="1"/>
    </xf>
    <xf numFmtId="0" fontId="101" fillId="0" borderId="2" xfId="0" applyFont="1" applyFill="1" applyBorder="1" applyAlignment="1">
      <alignment horizontal="left" vertical="center"/>
    </xf>
    <xf numFmtId="0" fontId="101" fillId="0" borderId="12" xfId="0" applyFont="1" applyFill="1" applyBorder="1" applyAlignment="1">
      <alignment horizontal="left" vertical="center" indent="1"/>
    </xf>
    <xf numFmtId="179" fontId="101" fillId="0" borderId="0" xfId="11" applyNumberFormat="1" applyFont="1" applyFill="1" applyBorder="1" applyAlignment="1">
      <alignment horizontal="center" vertical="center"/>
    </xf>
    <xf numFmtId="0" fontId="101" fillId="0" borderId="4" xfId="0" applyFont="1" applyFill="1" applyBorder="1" applyAlignment="1">
      <alignment horizontal="center" vertical="center"/>
    </xf>
    <xf numFmtId="38" fontId="108" fillId="10" borderId="2" xfId="1" applyFont="1" applyFill="1" applyBorder="1" applyAlignment="1">
      <alignment vertical="center" shrinkToFit="1"/>
    </xf>
    <xf numFmtId="0" fontId="98" fillId="0" borderId="4" xfId="11" applyFont="1" applyFill="1" applyBorder="1" applyAlignment="1">
      <alignment horizontal="center" vertical="center"/>
    </xf>
    <xf numFmtId="0" fontId="137" fillId="0" borderId="0" xfId="0" applyFont="1" applyFill="1" applyAlignment="1">
      <alignment horizontal="left" vertical="center" shrinkToFit="1"/>
    </xf>
    <xf numFmtId="0" fontId="139" fillId="0" borderId="0" xfId="0" applyFont="1" applyAlignment="1">
      <alignment vertical="center"/>
    </xf>
    <xf numFmtId="0" fontId="142" fillId="0" borderId="0" xfId="0" applyFont="1" applyFill="1" applyAlignment="1">
      <alignment horizontal="left" vertical="center"/>
    </xf>
    <xf numFmtId="0" fontId="65" fillId="0" borderId="0" xfId="3" applyFont="1" applyFill="1" applyAlignment="1">
      <alignment horizontal="center" vertical="center"/>
    </xf>
    <xf numFmtId="0" fontId="65" fillId="0" borderId="0" xfId="3" applyFont="1" applyFill="1" applyAlignment="1">
      <alignment vertical="center"/>
    </xf>
    <xf numFmtId="0" fontId="54" fillId="0" borderId="0" xfId="3" applyFont="1" applyFill="1">
      <alignment vertical="center"/>
    </xf>
    <xf numFmtId="0" fontId="54" fillId="0" borderId="0" xfId="3" applyFont="1" applyFill="1" applyAlignment="1">
      <alignment horizontal="center" vertical="center"/>
    </xf>
    <xf numFmtId="0" fontId="65" fillId="0" borderId="1" xfId="3" applyFont="1" applyFill="1" applyBorder="1" applyAlignment="1">
      <alignment vertical="center"/>
    </xf>
    <xf numFmtId="0" fontId="54" fillId="0" borderId="1" xfId="3" applyFont="1" applyFill="1" applyBorder="1">
      <alignment vertical="center"/>
    </xf>
    <xf numFmtId="0" fontId="54" fillId="0" borderId="0" xfId="3" applyFont="1" applyFill="1" applyBorder="1" applyAlignment="1">
      <alignment horizontal="left" vertical="center"/>
    </xf>
    <xf numFmtId="58" fontId="54" fillId="0" borderId="0" xfId="3" applyNumberFormat="1" applyFont="1" applyFill="1" applyBorder="1" applyAlignment="1">
      <alignment horizontal="left" vertical="center"/>
    </xf>
    <xf numFmtId="0" fontId="108" fillId="2" borderId="2" xfId="4" applyFont="1" applyFill="1" applyBorder="1" applyAlignment="1">
      <alignment horizontal="center" vertical="center"/>
    </xf>
    <xf numFmtId="0" fontId="108" fillId="2" borderId="2" xfId="4" applyFont="1" applyFill="1" applyBorder="1" applyAlignment="1">
      <alignment horizontal="center" vertical="center" wrapText="1"/>
    </xf>
    <xf numFmtId="0" fontId="108" fillId="0" borderId="2" xfId="4" applyFont="1" applyBorder="1" applyAlignment="1">
      <alignment vertical="center"/>
    </xf>
    <xf numFmtId="0" fontId="108" fillId="0" borderId="2" xfId="4" applyFont="1" applyFill="1" applyBorder="1" applyAlignment="1">
      <alignment vertical="center"/>
    </xf>
    <xf numFmtId="0" fontId="108" fillId="0" borderId="2" xfId="4" applyFont="1" applyBorder="1" applyAlignment="1">
      <alignment vertical="center" wrapText="1"/>
    </xf>
    <xf numFmtId="0" fontId="108" fillId="0" borderId="2" xfId="4" applyFont="1" applyFill="1" applyBorder="1" applyAlignment="1">
      <alignment vertical="center" wrapText="1"/>
    </xf>
    <xf numFmtId="0" fontId="108" fillId="0" borderId="2" xfId="4" applyFont="1" applyFill="1" applyBorder="1" applyAlignment="1">
      <alignment horizontal="center" vertical="center"/>
    </xf>
    <xf numFmtId="0" fontId="108" fillId="14" borderId="2" xfId="4" applyFont="1" applyFill="1" applyBorder="1" applyAlignment="1">
      <alignment horizontal="center" vertical="center"/>
    </xf>
    <xf numFmtId="0" fontId="108" fillId="14" borderId="2" xfId="4" applyFont="1" applyFill="1" applyBorder="1" applyAlignment="1">
      <alignment vertical="center"/>
    </xf>
    <xf numFmtId="0" fontId="101" fillId="14" borderId="0" xfId="4" applyFont="1" applyFill="1">
      <alignment vertical="center"/>
    </xf>
    <xf numFmtId="0" fontId="108" fillId="14" borderId="2" xfId="4" applyFont="1" applyFill="1" applyBorder="1" applyAlignment="1">
      <alignment vertical="center" wrapText="1"/>
    </xf>
    <xf numFmtId="0" fontId="108" fillId="0" borderId="2" xfId="4" applyFont="1" applyBorder="1" applyAlignment="1">
      <alignment vertical="center" shrinkToFit="1"/>
    </xf>
    <xf numFmtId="0" fontId="108" fillId="0" borderId="2" xfId="4" applyFont="1" applyFill="1" applyBorder="1" applyAlignment="1">
      <alignment vertical="center" shrinkToFit="1"/>
    </xf>
    <xf numFmtId="0" fontId="108" fillId="0" borderId="2" xfId="4" applyFont="1" applyBorder="1" applyAlignment="1">
      <alignment horizontal="center" vertical="center" shrinkToFit="1"/>
    </xf>
    <xf numFmtId="38" fontId="108" fillId="0" borderId="2" xfId="1" applyFont="1" applyFill="1" applyBorder="1" applyAlignment="1">
      <alignment horizontal="center" vertical="center" shrinkToFit="1"/>
    </xf>
    <xf numFmtId="0" fontId="135" fillId="0" borderId="2" xfId="4" applyFont="1" applyFill="1" applyBorder="1" applyAlignment="1">
      <alignment horizontal="left" vertical="center" wrapText="1"/>
    </xf>
    <xf numFmtId="0" fontId="108" fillId="14" borderId="2" xfId="4" applyFont="1" applyFill="1" applyBorder="1" applyAlignment="1">
      <alignment horizontal="center" vertical="center" shrinkToFit="1"/>
    </xf>
    <xf numFmtId="0" fontId="108" fillId="0" borderId="2" xfId="4" applyFont="1" applyFill="1" applyBorder="1" applyAlignment="1">
      <alignment horizontal="center" vertical="center" shrinkToFit="1"/>
    </xf>
    <xf numFmtId="38" fontId="108" fillId="0" borderId="2" xfId="1" applyFont="1" applyBorder="1" applyAlignment="1">
      <alignment vertical="center" shrinkToFit="1"/>
    </xf>
    <xf numFmtId="0" fontId="108" fillId="14" borderId="2" xfId="4" applyFont="1" applyFill="1" applyBorder="1" applyAlignment="1">
      <alignment vertical="center" shrinkToFit="1"/>
    </xf>
    <xf numFmtId="0" fontId="137" fillId="0" borderId="0" xfId="0" applyFont="1" applyAlignment="1">
      <alignment horizontal="left" vertical="center"/>
    </xf>
    <xf numFmtId="0" fontId="137" fillId="0" borderId="0" xfId="0" applyFont="1" applyFill="1" applyAlignment="1">
      <alignment horizontal="right" vertical="center"/>
    </xf>
    <xf numFmtId="0" fontId="65" fillId="0" borderId="0" xfId="0" applyFont="1" applyFill="1" applyAlignment="1">
      <alignment horizontal="right" vertical="center"/>
    </xf>
    <xf numFmtId="0" fontId="143" fillId="0" borderId="0" xfId="0" applyFont="1" applyFill="1" applyAlignment="1">
      <alignment horizontal="right" vertical="center"/>
    </xf>
    <xf numFmtId="0" fontId="156" fillId="0" borderId="0" xfId="0" applyFont="1" applyFill="1" applyAlignment="1">
      <alignment vertical="center"/>
    </xf>
    <xf numFmtId="0" fontId="156" fillId="0" borderId="0" xfId="0" applyFont="1" applyAlignment="1">
      <alignment vertical="center"/>
    </xf>
    <xf numFmtId="49" fontId="101" fillId="0" borderId="0" xfId="5" applyNumberFormat="1" applyFont="1" applyFill="1" applyBorder="1"/>
    <xf numFmtId="0" fontId="141" fillId="0" borderId="0" xfId="0" applyFont="1" applyFill="1" applyBorder="1" applyAlignment="1">
      <alignment vertical="center"/>
    </xf>
    <xf numFmtId="0" fontId="157" fillId="0" borderId="0" xfId="0" applyFont="1" applyFill="1" applyAlignment="1">
      <alignment vertical="center" shrinkToFit="1"/>
    </xf>
    <xf numFmtId="0" fontId="141" fillId="0" borderId="0" xfId="0" applyFont="1" applyFill="1" applyAlignment="1">
      <alignment horizontal="center" vertical="center"/>
    </xf>
    <xf numFmtId="0" fontId="141" fillId="0" borderId="0" xfId="0" applyFont="1" applyFill="1" applyAlignment="1">
      <alignment vertical="center" shrinkToFit="1"/>
    </xf>
    <xf numFmtId="0" fontId="137" fillId="0" borderId="0" xfId="0" applyFont="1" applyFill="1" applyAlignment="1">
      <alignment vertical="center" shrinkToFit="1"/>
    </xf>
    <xf numFmtId="46" fontId="141" fillId="0" borderId="0" xfId="0" applyNumberFormat="1" applyFont="1" applyFill="1" applyAlignment="1">
      <alignment horizontal="right" vertical="center"/>
    </xf>
    <xf numFmtId="0" fontId="141" fillId="0" borderId="0" xfId="0" applyFont="1" applyFill="1" applyAlignment="1">
      <alignment horizontal="right" vertical="center"/>
    </xf>
    <xf numFmtId="0" fontId="141" fillId="0" borderId="0" xfId="0" applyFont="1" applyFill="1" applyAlignment="1">
      <alignment horizontal="left" vertical="center"/>
    </xf>
    <xf numFmtId="0" fontId="158" fillId="0" borderId="0" xfId="0" applyFont="1" applyFill="1" applyAlignment="1">
      <alignment horizontal="center" vertical="center"/>
    </xf>
    <xf numFmtId="0" fontId="137" fillId="0" borderId="0" xfId="0" applyFont="1" applyFill="1" applyAlignment="1" applyProtection="1">
      <alignment vertical="center"/>
    </xf>
    <xf numFmtId="0" fontId="137" fillId="0" borderId="0" xfId="0" applyFont="1" applyFill="1" applyAlignment="1">
      <alignment horizontal="center" vertical="center" shrinkToFit="1"/>
    </xf>
    <xf numFmtId="0" fontId="139" fillId="0" borderId="0" xfId="0" applyFont="1" applyFill="1" applyAlignment="1">
      <alignment horizontal="center" vertical="center"/>
    </xf>
    <xf numFmtId="0" fontId="141" fillId="0" borderId="0" xfId="0" applyFont="1" applyFill="1" applyAlignment="1">
      <alignment horizontal="center" vertical="center" shrinkToFit="1"/>
    </xf>
    <xf numFmtId="0" fontId="137" fillId="0" borderId="0" xfId="0" applyFont="1" applyFill="1" applyAlignment="1">
      <alignment horizontal="left" vertical="center" wrapText="1"/>
    </xf>
    <xf numFmtId="0" fontId="139" fillId="0" borderId="0" xfId="0" applyFont="1" applyFill="1" applyAlignment="1">
      <alignment horizontal="left" vertical="center" wrapText="1"/>
    </xf>
    <xf numFmtId="0" fontId="137" fillId="0" borderId="0" xfId="0" applyFont="1" applyFill="1" applyAlignment="1">
      <alignment horizontal="right" vertical="center" wrapText="1"/>
    </xf>
    <xf numFmtId="0" fontId="137" fillId="0" borderId="0" xfId="0" applyFont="1" applyFill="1" applyAlignment="1">
      <alignment vertical="center" wrapText="1"/>
    </xf>
    <xf numFmtId="0" fontId="137" fillId="0" borderId="0" xfId="0" applyFont="1" applyFill="1" applyAlignment="1">
      <alignment horizontal="center" vertical="center"/>
    </xf>
    <xf numFmtId="0" fontId="137" fillId="0" borderId="0" xfId="0" applyFont="1" applyFill="1" applyBorder="1" applyAlignment="1">
      <alignment horizontal="center" vertical="center"/>
    </xf>
    <xf numFmtId="0" fontId="139" fillId="0" borderId="0" xfId="0" applyFont="1" applyFill="1" applyAlignment="1">
      <alignment horizontal="left" vertical="center"/>
    </xf>
    <xf numFmtId="0" fontId="157" fillId="0" borderId="5" xfId="0" applyFont="1" applyFill="1" applyBorder="1" applyAlignment="1">
      <alignment horizontal="right" vertical="center" wrapText="1"/>
    </xf>
    <xf numFmtId="0" fontId="157" fillId="0" borderId="0" xfId="0" applyFont="1" applyFill="1" applyAlignment="1">
      <alignment vertical="center"/>
    </xf>
    <xf numFmtId="0" fontId="137" fillId="0" borderId="2" xfId="0" applyFont="1" applyFill="1" applyBorder="1" applyAlignment="1">
      <alignment horizontal="center" vertical="center"/>
    </xf>
    <xf numFmtId="0" fontId="137" fillId="0" borderId="4" xfId="0" applyFont="1" applyFill="1" applyBorder="1" applyAlignment="1">
      <alignment vertical="center" wrapText="1"/>
    </xf>
    <xf numFmtId="0" fontId="137" fillId="0" borderId="0" xfId="0" applyFont="1" applyFill="1" applyAlignment="1">
      <alignment vertical="top" wrapText="1"/>
    </xf>
    <xf numFmtId="0" fontId="137" fillId="0" borderId="1" xfId="0" applyFont="1" applyFill="1" applyBorder="1" applyAlignment="1">
      <alignment vertical="center"/>
    </xf>
    <xf numFmtId="0" fontId="137" fillId="0" borderId="1" xfId="0" applyFont="1" applyFill="1" applyBorder="1" applyAlignment="1">
      <alignment horizontal="center" vertical="center"/>
    </xf>
    <xf numFmtId="0" fontId="137" fillId="0" borderId="1" xfId="0" applyFont="1" applyFill="1" applyBorder="1" applyAlignment="1">
      <alignment horizontal="right" vertical="center"/>
    </xf>
    <xf numFmtId="0" fontId="141" fillId="0" borderId="1" xfId="0" applyFont="1" applyFill="1" applyBorder="1" applyAlignment="1">
      <alignment vertical="center" shrinkToFit="1"/>
    </xf>
    <xf numFmtId="0" fontId="137" fillId="0" borderId="0" xfId="0" applyFont="1" applyFill="1" applyBorder="1" applyAlignment="1">
      <alignment horizontal="left" vertical="center"/>
    </xf>
    <xf numFmtId="0" fontId="137" fillId="0" borderId="0" xfId="0" applyFont="1" applyFill="1" applyAlignment="1">
      <alignment horizontal="right" vertical="top"/>
    </xf>
    <xf numFmtId="0" fontId="160" fillId="0" borderId="0" xfId="0" applyFont="1" applyFill="1" applyAlignment="1">
      <alignment vertical="center"/>
    </xf>
    <xf numFmtId="0" fontId="141" fillId="0" borderId="0" xfId="0" applyFont="1" applyFill="1" applyBorder="1" applyAlignment="1">
      <alignment horizontal="center" vertical="center" shrinkToFit="1"/>
    </xf>
    <xf numFmtId="0" fontId="142" fillId="0" borderId="0" xfId="0" applyFont="1" applyFill="1" applyBorder="1" applyAlignment="1"/>
    <xf numFmtId="0" fontId="137" fillId="0" borderId="8" xfId="0" applyFont="1" applyFill="1" applyBorder="1" applyAlignment="1">
      <alignment vertical="center"/>
    </xf>
    <xf numFmtId="0" fontId="137" fillId="0" borderId="9" xfId="0" applyFont="1" applyFill="1" applyBorder="1" applyAlignment="1">
      <alignment vertical="center"/>
    </xf>
    <xf numFmtId="0" fontId="137" fillId="0" borderId="6" xfId="0" applyFont="1" applyFill="1" applyBorder="1" applyAlignment="1">
      <alignment vertical="center"/>
    </xf>
    <xf numFmtId="0" fontId="137" fillId="0" borderId="7" xfId="0" applyFont="1" applyFill="1" applyBorder="1" applyAlignment="1">
      <alignment vertical="center"/>
    </xf>
    <xf numFmtId="0" fontId="137" fillId="0" borderId="11" xfId="0" applyFont="1" applyFill="1" applyBorder="1" applyAlignment="1">
      <alignment vertical="center"/>
    </xf>
    <xf numFmtId="0" fontId="137" fillId="0" borderId="12" xfId="0" applyFont="1" applyFill="1" applyBorder="1" applyAlignment="1">
      <alignment vertical="center"/>
    </xf>
    <xf numFmtId="0" fontId="9" fillId="0" borderId="0" xfId="58" applyFont="1">
      <alignment vertical="center"/>
    </xf>
    <xf numFmtId="0" fontId="9" fillId="0" borderId="2" xfId="58" applyFont="1" applyBorder="1">
      <alignment vertical="center"/>
    </xf>
    <xf numFmtId="0" fontId="9" fillId="0" borderId="2" xfId="58" applyFont="1" applyFill="1" applyBorder="1" applyAlignment="1">
      <alignment vertical="center" wrapText="1"/>
    </xf>
    <xf numFmtId="0" fontId="109" fillId="0" borderId="146" xfId="0" applyFont="1" applyFill="1" applyBorder="1" applyAlignment="1" applyProtection="1">
      <alignment horizontal="center" vertical="center" shrinkToFit="1"/>
      <protection locked="0"/>
    </xf>
    <xf numFmtId="0" fontId="9" fillId="0" borderId="0" xfId="58" applyFont="1" applyFill="1">
      <alignment vertical="center"/>
    </xf>
    <xf numFmtId="0" fontId="9" fillId="0" borderId="2" xfId="58" applyFont="1" applyBorder="1" applyAlignment="1">
      <alignment vertical="center" wrapText="1"/>
    </xf>
    <xf numFmtId="0" fontId="161" fillId="6" borderId="2" xfId="58" applyFont="1" applyFill="1" applyBorder="1" applyAlignment="1">
      <alignment vertical="center" wrapText="1"/>
    </xf>
    <xf numFmtId="0" fontId="101" fillId="6" borderId="2" xfId="55" applyFont="1" applyFill="1" applyBorder="1" applyAlignment="1">
      <alignment vertical="center"/>
    </xf>
    <xf numFmtId="0" fontId="9" fillId="6" borderId="26" xfId="58" applyFont="1" applyFill="1" applyBorder="1" applyAlignment="1">
      <alignment vertical="center" wrapText="1"/>
    </xf>
    <xf numFmtId="0" fontId="9" fillId="6" borderId="26" xfId="58" applyFont="1" applyFill="1" applyBorder="1">
      <alignment vertical="center"/>
    </xf>
    <xf numFmtId="0" fontId="9" fillId="0" borderId="58" xfId="58" applyFont="1" applyFill="1" applyBorder="1" applyAlignment="1">
      <alignment vertical="center" wrapText="1"/>
    </xf>
    <xf numFmtId="0" fontId="9" fillId="0" borderId="87" xfId="58" applyFont="1" applyBorder="1">
      <alignment vertical="center"/>
    </xf>
    <xf numFmtId="0" fontId="101" fillId="0" borderId="0" xfId="5" applyFont="1" applyAlignment="1">
      <alignment vertical="center" shrinkToFit="1"/>
    </xf>
    <xf numFmtId="0" fontId="98" fillId="0" borderId="0" xfId="5" applyFont="1" applyAlignment="1">
      <alignment vertical="center"/>
    </xf>
    <xf numFmtId="0" fontId="103" fillId="0" borderId="0" xfId="45" applyNumberFormat="1" applyFont="1" applyAlignment="1">
      <alignment vertical="center"/>
    </xf>
    <xf numFmtId="0" fontId="109" fillId="0" borderId="165" xfId="51" applyFont="1" applyFill="1" applyBorder="1" applyAlignment="1">
      <alignment vertical="center" textRotation="255"/>
    </xf>
    <xf numFmtId="0" fontId="109" fillId="12" borderId="154" xfId="51" applyFont="1" applyFill="1" applyBorder="1" applyAlignment="1">
      <alignment vertical="center" textRotation="255"/>
    </xf>
    <xf numFmtId="0" fontId="109" fillId="11" borderId="154" xfId="51" applyFont="1" applyFill="1" applyBorder="1" applyAlignment="1">
      <alignment vertical="center" textRotation="255"/>
    </xf>
    <xf numFmtId="0" fontId="109" fillId="12" borderId="159" xfId="51" applyFont="1" applyFill="1" applyBorder="1" applyAlignment="1">
      <alignment vertical="center" textRotation="255"/>
    </xf>
    <xf numFmtId="0" fontId="109" fillId="11" borderId="154" xfId="51" applyFont="1" applyFill="1" applyBorder="1" applyAlignment="1">
      <alignment horizontal="center" vertical="center" textRotation="255" wrapText="1"/>
    </xf>
    <xf numFmtId="0" fontId="109" fillId="11" borderId="63" xfId="51" applyFont="1" applyFill="1" applyBorder="1" applyAlignment="1">
      <alignment vertical="center" textRotation="255"/>
    </xf>
    <xf numFmtId="0" fontId="109" fillId="12" borderId="153" xfId="51" applyFont="1" applyFill="1" applyBorder="1" applyAlignment="1">
      <alignment horizontal="center" vertical="center" textRotation="255" wrapText="1"/>
    </xf>
    <xf numFmtId="0" fontId="109" fillId="11" borderId="163" xfId="51" applyFont="1" applyFill="1" applyBorder="1" applyAlignment="1">
      <alignment vertical="center" textRotation="255"/>
    </xf>
    <xf numFmtId="0" fontId="79" fillId="12" borderId="154" xfId="51" applyFont="1" applyFill="1" applyBorder="1" applyAlignment="1">
      <alignment vertical="center" textRotation="255" wrapText="1"/>
    </xf>
    <xf numFmtId="0" fontId="109" fillId="12" borderId="154" xfId="51" applyFont="1" applyFill="1" applyBorder="1" applyAlignment="1">
      <alignment horizontal="center" vertical="center" textRotation="255" wrapText="1"/>
    </xf>
    <xf numFmtId="0" fontId="109" fillId="11" borderId="153" xfId="51" applyFont="1" applyFill="1" applyBorder="1" applyAlignment="1">
      <alignment vertical="center" textRotation="255"/>
    </xf>
    <xf numFmtId="0" fontId="109" fillId="0" borderId="154" xfId="51" applyFont="1" applyFill="1" applyBorder="1" applyAlignment="1">
      <alignment vertical="center" textRotation="255"/>
    </xf>
    <xf numFmtId="0" fontId="103" fillId="0" borderId="0" xfId="45" applyNumberFormat="1" applyFont="1" applyFill="1" applyBorder="1" applyAlignment="1">
      <alignment vertical="center"/>
    </xf>
    <xf numFmtId="0" fontId="21" fillId="0" borderId="0" xfId="0" applyFont="1" applyFill="1" applyAlignment="1">
      <alignment horizontal="center" vertical="center"/>
    </xf>
    <xf numFmtId="0" fontId="25" fillId="0" borderId="4" xfId="0" applyFont="1" applyFill="1" applyBorder="1" applyAlignment="1">
      <alignment horizontal="center" vertical="center" wrapText="1"/>
    </xf>
    <xf numFmtId="0" fontId="25" fillId="0" borderId="4"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54" fillId="0" borderId="36" xfId="0" applyFont="1" applyFill="1" applyBorder="1" applyAlignment="1">
      <alignment horizontal="left" vertical="center"/>
    </xf>
    <xf numFmtId="0" fontId="54" fillId="0" borderId="36" xfId="0" applyFont="1" applyFill="1" applyBorder="1" applyAlignment="1">
      <alignment horizontal="left" vertical="center" wrapText="1"/>
    </xf>
    <xf numFmtId="0" fontId="13" fillId="0" borderId="35" xfId="0" applyFont="1" applyFill="1" applyBorder="1" applyAlignment="1">
      <alignment horizontal="left" vertical="center"/>
    </xf>
    <xf numFmtId="0" fontId="13" fillId="0" borderId="36" xfId="0" applyFont="1" applyFill="1" applyBorder="1" applyAlignment="1">
      <alignment horizontal="left" vertical="center"/>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64" fillId="0" borderId="0" xfId="0" applyFont="1" applyFill="1" applyAlignment="1">
      <alignment horizontal="center" vertical="center"/>
    </xf>
    <xf numFmtId="0" fontId="10" fillId="0" borderId="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4" xfId="0" applyFont="1" applyFill="1" applyBorder="1" applyAlignment="1">
      <alignment horizontal="center" vertical="center"/>
    </xf>
    <xf numFmtId="0" fontId="10" fillId="0" borderId="51"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9" xfId="0" applyFont="1" applyFill="1" applyBorder="1" applyAlignment="1">
      <alignment horizontal="left" vertical="center"/>
    </xf>
    <xf numFmtId="0" fontId="13" fillId="0" borderId="44" xfId="0" applyFont="1" applyFill="1" applyBorder="1" applyAlignment="1">
      <alignment horizontal="center" vertical="center"/>
    </xf>
    <xf numFmtId="0" fontId="50" fillId="0" borderId="35" xfId="0" applyFont="1" applyFill="1" applyBorder="1" applyAlignment="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52" xfId="0" applyFont="1" applyFill="1" applyBorder="1" applyAlignment="1">
      <alignment horizontal="center" vertical="center"/>
    </xf>
    <xf numFmtId="0" fontId="13" fillId="0" borderId="39" xfId="0" applyFont="1" applyFill="1" applyBorder="1" applyAlignment="1">
      <alignment horizontal="left" vertical="center"/>
    </xf>
    <xf numFmtId="0" fontId="13" fillId="0" borderId="36" xfId="0" applyFont="1" applyFill="1" applyBorder="1" applyAlignment="1">
      <alignment horizontal="left" vertical="center" wrapText="1"/>
    </xf>
    <xf numFmtId="0" fontId="13" fillId="0" borderId="74" xfId="0" applyFont="1" applyFill="1" applyBorder="1" applyAlignment="1">
      <alignment horizontal="center" vertical="center"/>
    </xf>
    <xf numFmtId="0" fontId="25" fillId="7" borderId="84" xfId="0" applyFont="1" applyFill="1" applyBorder="1" applyAlignment="1">
      <alignment horizontal="center" vertical="center" wrapText="1"/>
    </xf>
    <xf numFmtId="0" fontId="95" fillId="0" borderId="39" xfId="0" applyFont="1" applyFill="1" applyBorder="1" applyAlignment="1">
      <alignment horizontal="left" vertical="center"/>
    </xf>
    <xf numFmtId="0" fontId="95" fillId="0" borderId="36" xfId="0" applyFont="1" applyFill="1" applyBorder="1" applyAlignment="1">
      <alignment horizontal="left" vertical="center"/>
    </xf>
    <xf numFmtId="0" fontId="95" fillId="0" borderId="36" xfId="0" applyFont="1" applyFill="1" applyBorder="1" applyAlignment="1">
      <alignment horizontal="center" vertical="center"/>
    </xf>
    <xf numFmtId="0" fontId="95" fillId="0" borderId="36" xfId="0" applyFont="1" applyFill="1" applyBorder="1" applyAlignment="1">
      <alignment horizontal="left" vertical="center" wrapText="1"/>
    </xf>
    <xf numFmtId="0" fontId="163" fillId="0" borderId="39" xfId="0" applyFont="1" applyFill="1" applyBorder="1" applyAlignment="1">
      <alignment horizontal="left" vertical="center"/>
    </xf>
    <xf numFmtId="0" fontId="163" fillId="0" borderId="36" xfId="0" applyFont="1" applyFill="1" applyBorder="1" applyAlignment="1">
      <alignment horizontal="left" vertical="center"/>
    </xf>
    <xf numFmtId="0" fontId="163" fillId="0" borderId="36" xfId="0" applyFont="1" applyFill="1" applyBorder="1" applyAlignment="1">
      <alignment horizontal="center" vertical="center"/>
    </xf>
    <xf numFmtId="0" fontId="163" fillId="0" borderId="36" xfId="0" applyFont="1" applyFill="1" applyBorder="1" applyAlignment="1">
      <alignment horizontal="left" vertical="center" wrapText="1"/>
    </xf>
    <xf numFmtId="0" fontId="10" fillId="0" borderId="103" xfId="0" applyFont="1" applyFill="1" applyBorder="1" applyAlignment="1">
      <alignment vertical="center"/>
    </xf>
    <xf numFmtId="0" fontId="13" fillId="0" borderId="36" xfId="0" applyFont="1" applyFill="1" applyBorder="1" applyAlignment="1">
      <alignment horizontal="center" vertical="center" textRotation="255"/>
    </xf>
    <xf numFmtId="0" fontId="10" fillId="0" borderId="36" xfId="0" applyFont="1" applyFill="1" applyBorder="1" applyAlignment="1">
      <alignment vertical="center"/>
    </xf>
    <xf numFmtId="0" fontId="50" fillId="0" borderId="100" xfId="0" applyFont="1" applyFill="1" applyBorder="1" applyAlignment="1">
      <alignment vertical="center"/>
    </xf>
    <xf numFmtId="0" fontId="50" fillId="0" borderId="40" xfId="0" applyFont="1" applyFill="1" applyBorder="1" applyAlignment="1">
      <alignment vertical="center"/>
    </xf>
    <xf numFmtId="0" fontId="10" fillId="0" borderId="27" xfId="0" applyFont="1" applyFill="1" applyBorder="1" applyAlignment="1">
      <alignment horizontal="center" vertical="center"/>
    </xf>
    <xf numFmtId="0" fontId="13" fillId="0" borderId="26" xfId="0" applyFont="1" applyFill="1" applyBorder="1" applyAlignment="1">
      <alignment horizontal="center" vertical="center"/>
    </xf>
    <xf numFmtId="0" fontId="10" fillId="0" borderId="43" xfId="0" applyFont="1" applyFill="1" applyBorder="1" applyAlignment="1">
      <alignment vertical="center"/>
    </xf>
    <xf numFmtId="0" fontId="13" fillId="0" borderId="103" xfId="0" applyFont="1" applyFill="1" applyBorder="1" applyAlignment="1">
      <alignment vertical="center"/>
    </xf>
    <xf numFmtId="0" fontId="10" fillId="0" borderId="57" xfId="0" applyFont="1" applyFill="1" applyBorder="1" applyAlignment="1">
      <alignment vertical="center"/>
    </xf>
    <xf numFmtId="0" fontId="13" fillId="0" borderId="54" xfId="0" applyFont="1" applyFill="1" applyBorder="1" applyAlignment="1">
      <alignment horizontal="center" vertical="center"/>
    </xf>
    <xf numFmtId="0" fontId="13" fillId="0" borderId="54" xfId="0" applyFont="1" applyFill="1" applyBorder="1" applyAlignment="1">
      <alignment horizontal="center" vertical="center" wrapText="1"/>
    </xf>
    <xf numFmtId="0" fontId="10" fillId="0" borderId="54" xfId="0" applyFont="1" applyFill="1" applyBorder="1" applyAlignment="1">
      <alignment horizontal="center" vertical="center"/>
    </xf>
    <xf numFmtId="0" fontId="13" fillId="0" borderId="54" xfId="0" applyFont="1" applyFill="1" applyBorder="1" applyAlignment="1">
      <alignment horizontal="left" vertical="center"/>
    </xf>
    <xf numFmtId="0" fontId="13" fillId="0" borderId="53" xfId="0" applyFont="1" applyFill="1" applyBorder="1" applyAlignment="1">
      <alignment horizontal="left" vertical="center"/>
    </xf>
    <xf numFmtId="0" fontId="10" fillId="0" borderId="39" xfId="0" applyFont="1" applyFill="1" applyBorder="1" applyAlignment="1">
      <alignment vertical="center"/>
    </xf>
    <xf numFmtId="0" fontId="10" fillId="0" borderId="36" xfId="0" applyFont="1" applyFill="1" applyBorder="1" applyAlignment="1">
      <alignment horizontal="center" vertical="center"/>
    </xf>
    <xf numFmtId="0" fontId="13" fillId="0" borderId="36" xfId="0" applyFont="1" applyFill="1" applyBorder="1" applyAlignment="1">
      <alignment horizontal="center" vertical="center" wrapText="1"/>
    </xf>
    <xf numFmtId="0" fontId="98" fillId="0" borderId="2" xfId="0" applyFont="1" applyFill="1" applyBorder="1" applyAlignment="1">
      <alignment horizontal="center" vertical="center" wrapText="1"/>
    </xf>
    <xf numFmtId="0" fontId="98" fillId="0" borderId="2" xfId="0" applyFont="1" applyFill="1" applyBorder="1" applyAlignment="1">
      <alignment horizontal="center" vertical="center"/>
    </xf>
    <xf numFmtId="0" fontId="101" fillId="0" borderId="0" xfId="55" applyFont="1"/>
    <xf numFmtId="0" fontId="54" fillId="0" borderId="0" xfId="55" applyFont="1" applyAlignment="1">
      <alignment horizontal="justify" vertical="center"/>
    </xf>
    <xf numFmtId="0" fontId="109" fillId="0" borderId="0" xfId="55" applyFont="1" applyAlignment="1">
      <alignment horizontal="right"/>
    </xf>
    <xf numFmtId="0" fontId="65" fillId="0" borderId="101" xfId="55" applyFont="1" applyBorder="1" applyAlignment="1">
      <alignment horizontal="center" vertical="center" wrapText="1"/>
    </xf>
    <xf numFmtId="0" fontId="54" fillId="0" borderId="100" xfId="55" applyFont="1" applyBorder="1" applyAlignment="1">
      <alignment horizontal="center" vertical="center" wrapText="1"/>
    </xf>
    <xf numFmtId="0" fontId="54" fillId="0" borderId="39" xfId="55" applyFont="1" applyBorder="1" applyAlignment="1">
      <alignment horizontal="center" vertical="center" wrapText="1"/>
    </xf>
    <xf numFmtId="0" fontId="54" fillId="0" borderId="100" xfId="55" applyFont="1" applyBorder="1" applyAlignment="1">
      <alignment horizontal="left" vertical="top" wrapText="1"/>
    </xf>
    <xf numFmtId="0" fontId="54" fillId="0" borderId="103" xfId="55" applyFont="1" applyBorder="1" applyAlignment="1">
      <alignment horizontal="left" vertical="top" wrapText="1" indent="1"/>
    </xf>
    <xf numFmtId="0" fontId="54" fillId="0" borderId="103" xfId="55" applyFont="1" applyFill="1" applyBorder="1" applyAlignment="1">
      <alignment horizontal="left" vertical="top" wrapText="1" indent="1"/>
    </xf>
    <xf numFmtId="0" fontId="54" fillId="0" borderId="100" xfId="55" applyFont="1" applyBorder="1" applyAlignment="1">
      <alignment vertical="top" wrapText="1"/>
    </xf>
    <xf numFmtId="0" fontId="54" fillId="0" borderId="103" xfId="55" applyFont="1" applyBorder="1" applyAlignment="1">
      <alignment vertical="top" wrapText="1"/>
    </xf>
    <xf numFmtId="0" fontId="165" fillId="0" borderId="0" xfId="56" applyFont="1" applyFill="1" applyAlignment="1">
      <alignment horizontal="left" vertical="center"/>
    </xf>
    <xf numFmtId="0" fontId="166" fillId="0" borderId="0" xfId="57" applyFont="1" applyAlignment="1">
      <alignment horizontal="center" vertical="center"/>
    </xf>
    <xf numFmtId="0" fontId="54" fillId="0" borderId="0" xfId="15" applyFont="1">
      <alignment vertical="center"/>
    </xf>
    <xf numFmtId="0" fontId="167" fillId="0" borderId="58" xfId="57" applyFont="1" applyBorder="1" applyAlignment="1">
      <alignment horizontal="center" vertical="center" wrapText="1"/>
    </xf>
    <xf numFmtId="0" fontId="167" fillId="0" borderId="87" xfId="57" applyFont="1" applyBorder="1" applyAlignment="1">
      <alignment horizontal="center" vertical="center" wrapText="1"/>
    </xf>
    <xf numFmtId="0" fontId="121" fillId="0" borderId="56" xfId="57" applyFont="1" applyBorder="1" applyAlignment="1">
      <alignment horizontal="center" vertical="center" wrapText="1"/>
    </xf>
    <xf numFmtId="0" fontId="167" fillId="0" borderId="56" xfId="57" applyFont="1" applyBorder="1" applyAlignment="1">
      <alignment horizontal="center" vertical="center" wrapText="1"/>
    </xf>
    <xf numFmtId="0" fontId="167" fillId="0" borderId="101" xfId="57" applyFont="1" applyBorder="1" applyAlignment="1">
      <alignment horizontal="center" vertical="center" wrapText="1"/>
    </xf>
    <xf numFmtId="0" fontId="167" fillId="0" borderId="47" xfId="57" applyFont="1" applyBorder="1" applyAlignment="1">
      <alignment horizontal="left" vertical="center" wrapText="1"/>
    </xf>
    <xf numFmtId="0" fontId="167" fillId="0" borderId="100" xfId="57" applyFont="1" applyBorder="1" applyAlignment="1">
      <alignment horizontal="left" vertical="center" wrapText="1"/>
    </xf>
    <xf numFmtId="0" fontId="167" fillId="0" borderId="107" xfId="57" applyFont="1" applyBorder="1" applyAlignment="1">
      <alignment horizontal="left" vertical="center" wrapText="1"/>
    </xf>
    <xf numFmtId="0" fontId="167" fillId="0" borderId="180" xfId="57" applyFont="1" applyBorder="1" applyAlignment="1">
      <alignment horizontal="left" vertical="center" wrapText="1"/>
    </xf>
    <xf numFmtId="0" fontId="167" fillId="0" borderId="8" xfId="57" applyFont="1" applyBorder="1" applyAlignment="1">
      <alignment horizontal="left" vertical="center" wrapText="1"/>
    </xf>
    <xf numFmtId="0" fontId="167" fillId="0" borderId="181" xfId="57" applyFont="1" applyBorder="1" applyAlignment="1">
      <alignment horizontal="left" vertical="center" wrapText="1"/>
    </xf>
    <xf numFmtId="0" fontId="167" fillId="0" borderId="26" xfId="57" applyFont="1" applyBorder="1" applyAlignment="1">
      <alignment horizontal="center" vertical="center" wrapText="1"/>
    </xf>
    <xf numFmtId="0" fontId="167" fillId="0" borderId="26" xfId="57" applyFont="1" applyBorder="1" applyAlignment="1">
      <alignment horizontal="left" vertical="center" wrapText="1"/>
    </xf>
    <xf numFmtId="0" fontId="121" fillId="0" borderId="8" xfId="57" applyFont="1" applyBorder="1" applyAlignment="1">
      <alignment horizontal="center" vertical="center" wrapText="1"/>
    </xf>
    <xf numFmtId="0" fontId="167" fillId="0" borderId="29" xfId="57" applyFont="1" applyBorder="1" applyAlignment="1">
      <alignment horizontal="left" vertical="center" wrapText="1"/>
    </xf>
    <xf numFmtId="0" fontId="167" fillId="0" borderId="182" xfId="57" applyFont="1" applyBorder="1" applyAlignment="1">
      <alignment horizontal="left" vertical="center" wrapText="1"/>
    </xf>
    <xf numFmtId="0" fontId="167" fillId="0" borderId="116" xfId="57" applyFont="1" applyBorder="1" applyAlignment="1">
      <alignment horizontal="left" vertical="center" wrapText="1"/>
    </xf>
    <xf numFmtId="0" fontId="167" fillId="0" borderId="183" xfId="57" applyFont="1" applyBorder="1" applyAlignment="1">
      <alignment horizontal="left" vertical="center" wrapText="1"/>
    </xf>
    <xf numFmtId="0" fontId="167" fillId="0" borderId="184" xfId="57" applyFont="1" applyBorder="1" applyAlignment="1">
      <alignment horizontal="left" vertical="center" wrapText="1"/>
    </xf>
    <xf numFmtId="0" fontId="167" fillId="0" borderId="185" xfId="57" applyFont="1" applyBorder="1" applyAlignment="1">
      <alignment horizontal="left" vertical="center" wrapText="1"/>
    </xf>
    <xf numFmtId="0" fontId="167" fillId="0" borderId="51" xfId="57" applyFont="1" applyBorder="1" applyAlignment="1">
      <alignment horizontal="left" vertical="center" wrapText="1"/>
    </xf>
    <xf numFmtId="0" fontId="167" fillId="0" borderId="103" xfId="57" applyFont="1" applyBorder="1" applyAlignment="1">
      <alignment horizontal="left" vertical="center" wrapText="1"/>
    </xf>
    <xf numFmtId="0" fontId="167" fillId="0" borderId="6" xfId="57" applyFont="1" applyBorder="1" applyAlignment="1">
      <alignment horizontal="left" vertical="center" wrapText="1"/>
    </xf>
    <xf numFmtId="0" fontId="167" fillId="0" borderId="102" xfId="57" applyFont="1" applyBorder="1" applyAlignment="1">
      <alignment horizontal="left" vertical="center" wrapText="1"/>
    </xf>
    <xf numFmtId="0" fontId="167" fillId="0" borderId="32" xfId="57" applyFont="1" applyBorder="1" applyAlignment="1">
      <alignment horizontal="left" vertical="center" wrapText="1"/>
    </xf>
    <xf numFmtId="0" fontId="167" fillId="0" borderId="186" xfId="57" applyFont="1" applyBorder="1" applyAlignment="1">
      <alignment horizontal="left" vertical="center" wrapText="1"/>
    </xf>
    <xf numFmtId="0" fontId="167" fillId="0" borderId="176" xfId="57" applyFont="1" applyBorder="1" applyAlignment="1">
      <alignment horizontal="left" vertical="center" wrapText="1"/>
    </xf>
    <xf numFmtId="0" fontId="167" fillId="0" borderId="187" xfId="57" applyFont="1" applyBorder="1" applyAlignment="1">
      <alignment horizontal="left" vertical="center" wrapText="1"/>
    </xf>
    <xf numFmtId="0" fontId="167" fillId="0" borderId="0" xfId="57" applyFont="1" applyAlignment="1">
      <alignment horizontal="center" vertical="center"/>
    </xf>
    <xf numFmtId="0" fontId="117" fillId="0" borderId="0" xfId="57" applyFont="1"/>
    <xf numFmtId="0" fontId="168" fillId="0" borderId="0" xfId="57" applyFont="1"/>
    <xf numFmtId="0" fontId="117" fillId="0" borderId="0" xfId="57" applyBorder="1" applyAlignment="1">
      <alignment wrapText="1"/>
    </xf>
    <xf numFmtId="0" fontId="117" fillId="0" borderId="0" xfId="57" applyAlignment="1">
      <alignment wrapText="1"/>
    </xf>
    <xf numFmtId="0" fontId="54" fillId="0" borderId="100" xfId="55" applyFont="1" applyFill="1" applyBorder="1" applyAlignment="1">
      <alignment horizontal="left" vertical="top" wrapText="1"/>
    </xf>
    <xf numFmtId="0" fontId="21" fillId="0" borderId="114" xfId="0" applyFont="1" applyFill="1" applyBorder="1" applyAlignment="1" applyProtection="1">
      <alignment horizontal="center" vertical="center" shrinkToFit="1"/>
      <protection locked="0"/>
    </xf>
    <xf numFmtId="0" fontId="21" fillId="0" borderId="65" xfId="0" applyFont="1" applyFill="1" applyBorder="1" applyAlignment="1" applyProtection="1">
      <alignment horizontal="center" vertical="center" shrinkToFit="1"/>
      <protection locked="0"/>
    </xf>
    <xf numFmtId="0" fontId="0" fillId="0" borderId="0" xfId="0" applyFont="1" applyFill="1" applyBorder="1" applyAlignment="1">
      <alignment vertical="center" wrapText="1"/>
    </xf>
    <xf numFmtId="0" fontId="40" fillId="0" borderId="0" xfId="3" applyFont="1" applyFill="1" applyAlignment="1"/>
    <xf numFmtId="0" fontId="172" fillId="0" borderId="0" xfId="0" applyFont="1" applyFill="1" applyAlignment="1">
      <alignment horizontal="right" vertical="top"/>
    </xf>
    <xf numFmtId="0" fontId="40" fillId="0" borderId="0" xfId="3" applyFont="1" applyFill="1" applyBorder="1" applyAlignment="1">
      <alignment vertical="center"/>
    </xf>
    <xf numFmtId="0" fontId="40" fillId="0" borderId="0" xfId="0" applyFont="1" applyFill="1" applyAlignment="1" applyProtection="1">
      <alignment horizontal="right" vertical="center"/>
      <protection locked="0"/>
    </xf>
    <xf numFmtId="0" fontId="40" fillId="0" borderId="8" xfId="3" applyFont="1" applyFill="1" applyBorder="1" applyAlignment="1">
      <alignment vertical="center"/>
    </xf>
    <xf numFmtId="0" fontId="40" fillId="0" borderId="5" xfId="3" applyFont="1" applyFill="1" applyBorder="1" applyAlignment="1">
      <alignment vertical="center"/>
    </xf>
    <xf numFmtId="0" fontId="40" fillId="0" borderId="82" xfId="3" applyFont="1" applyFill="1" applyBorder="1" applyAlignment="1">
      <alignment vertical="center"/>
    </xf>
    <xf numFmtId="0" fontId="40" fillId="0" borderId="11" xfId="3" applyFont="1" applyFill="1" applyBorder="1" applyAlignment="1">
      <alignment vertical="center"/>
    </xf>
    <xf numFmtId="0" fontId="40" fillId="0" borderId="1" xfId="3" applyFont="1" applyFill="1" applyBorder="1" applyAlignment="1">
      <alignment vertical="center"/>
    </xf>
    <xf numFmtId="0" fontId="40" fillId="0" borderId="83" xfId="3" applyFont="1" applyFill="1" applyBorder="1" applyAlignment="1">
      <alignment vertical="center"/>
    </xf>
    <xf numFmtId="0" fontId="40" fillId="0" borderId="4" xfId="3" applyFont="1" applyFill="1" applyBorder="1" applyAlignment="1">
      <alignment vertical="center" wrapText="1"/>
    </xf>
    <xf numFmtId="0" fontId="40" fillId="0" borderId="4" xfId="3" applyFont="1" applyFill="1" applyBorder="1" applyAlignment="1">
      <alignment vertical="center"/>
    </xf>
    <xf numFmtId="0" fontId="40" fillId="0" borderId="10" xfId="3" applyFont="1" applyFill="1" applyBorder="1" applyAlignment="1">
      <alignment vertical="center"/>
    </xf>
    <xf numFmtId="0" fontId="175" fillId="0" borderId="2" xfId="3" applyFont="1" applyFill="1" applyBorder="1" applyAlignment="1">
      <alignment horizontal="center" vertical="center"/>
    </xf>
    <xf numFmtId="0" fontId="40" fillId="0" borderId="4" xfId="3" applyFont="1" applyFill="1" applyBorder="1" applyAlignment="1">
      <alignment horizontal="center" vertical="center" wrapText="1"/>
    </xf>
    <xf numFmtId="0" fontId="40" fillId="0" borderId="2" xfId="3" applyFont="1" applyFill="1" applyBorder="1" applyAlignment="1" applyProtection="1">
      <alignment horizontal="left" vertical="center" wrapText="1"/>
      <protection locked="0"/>
    </xf>
    <xf numFmtId="0" fontId="40" fillId="0" borderId="84" xfId="3" applyFont="1" applyFill="1" applyBorder="1" applyAlignment="1" applyProtection="1">
      <alignment horizontal="center" vertical="center" wrapText="1"/>
      <protection locked="0"/>
    </xf>
    <xf numFmtId="0" fontId="40" fillId="0" borderId="4" xfId="3" applyFont="1" applyFill="1" applyBorder="1" applyAlignment="1" applyProtection="1">
      <alignment horizontal="center" vertical="center" shrinkToFit="1"/>
      <protection locked="0"/>
    </xf>
    <xf numFmtId="0" fontId="40" fillId="0" borderId="4" xfId="3" applyFont="1" applyFill="1" applyBorder="1" applyAlignment="1">
      <alignment horizontal="center" vertical="center" shrinkToFit="1"/>
    </xf>
    <xf numFmtId="0" fontId="40" fillId="0" borderId="85" xfId="3" applyFont="1" applyFill="1" applyBorder="1" applyAlignment="1">
      <alignment horizontal="center" vertical="center" shrinkToFit="1"/>
    </xf>
    <xf numFmtId="0" fontId="176" fillId="0" borderId="86" xfId="3" applyFont="1" applyFill="1" applyBorder="1" applyAlignment="1">
      <alignment horizontal="center" vertical="center" shrinkToFit="1"/>
    </xf>
    <xf numFmtId="0" fontId="40" fillId="0" borderId="10" xfId="3" applyFont="1" applyFill="1" applyBorder="1" applyAlignment="1">
      <alignment horizontal="center" vertical="center" shrinkToFit="1"/>
    </xf>
    <xf numFmtId="0" fontId="40" fillId="0" borderId="5" xfId="3" applyFont="1" applyFill="1" applyBorder="1" applyAlignment="1">
      <alignment horizontal="center" vertical="center"/>
    </xf>
    <xf numFmtId="0" fontId="40" fillId="0" borderId="5" xfId="3" applyFont="1" applyFill="1" applyBorder="1" applyAlignment="1">
      <alignment vertical="center" shrinkToFit="1"/>
    </xf>
    <xf numFmtId="0" fontId="40" fillId="0" borderId="0" xfId="3" applyFont="1" applyFill="1" applyBorder="1" applyAlignment="1">
      <alignment horizontal="left" vertical="center"/>
    </xf>
    <xf numFmtId="0" fontId="177" fillId="0" borderId="0" xfId="3" applyFont="1" applyFill="1" applyBorder="1" applyAlignment="1">
      <alignment vertical="center"/>
    </xf>
    <xf numFmtId="0" fontId="40" fillId="0" borderId="0" xfId="3" applyFont="1" applyFill="1" applyAlignment="1">
      <alignment vertical="center"/>
    </xf>
    <xf numFmtId="0" fontId="177" fillId="0" borderId="0" xfId="3" applyFont="1" applyFill="1" applyAlignment="1">
      <alignment vertical="center"/>
    </xf>
    <xf numFmtId="0" fontId="175" fillId="0" borderId="0" xfId="0" applyFont="1" applyFill="1" applyAlignment="1">
      <alignment vertical="center"/>
    </xf>
    <xf numFmtId="0" fontId="172" fillId="0" borderId="0" xfId="0" applyFont="1" applyFill="1" applyBorder="1" applyAlignment="1">
      <alignment horizontal="right" vertical="top"/>
    </xf>
    <xf numFmtId="0" fontId="40" fillId="0" borderId="0" xfId="0" applyFont="1" applyFill="1" applyBorder="1" applyAlignment="1" applyProtection="1">
      <alignment horizontal="right" vertical="center"/>
      <protection locked="0"/>
    </xf>
    <xf numFmtId="0" fontId="40" fillId="6" borderId="4" xfId="3" applyFont="1" applyFill="1" applyBorder="1" applyAlignment="1" applyProtection="1">
      <alignment vertical="center" wrapText="1"/>
      <protection locked="0"/>
    </xf>
    <xf numFmtId="0" fontId="40" fillId="6" borderId="10" xfId="3" applyFont="1" applyFill="1" applyBorder="1" applyAlignment="1" applyProtection="1">
      <alignment vertical="center" wrapText="1"/>
      <protection locked="0"/>
    </xf>
    <xf numFmtId="0" fontId="40" fillId="0" borderId="3" xfId="3" applyFont="1" applyFill="1" applyBorder="1" applyAlignment="1">
      <alignment horizontal="center" vertical="center" wrapText="1"/>
    </xf>
    <xf numFmtId="0" fontId="40" fillId="0" borderId="10" xfId="3" applyFont="1" applyFill="1" applyBorder="1" applyAlignment="1">
      <alignment horizontal="center" vertical="center"/>
    </xf>
    <xf numFmtId="0" fontId="40" fillId="0" borderId="4" xfId="3" applyFont="1" applyFill="1" applyBorder="1" applyAlignment="1">
      <alignment horizontal="center" vertical="center"/>
    </xf>
    <xf numFmtId="0" fontId="40" fillId="0" borderId="3" xfId="3" applyFont="1" applyFill="1" applyBorder="1" applyAlignment="1" applyProtection="1">
      <alignment horizontal="left" vertical="center" wrapText="1"/>
      <protection locked="0"/>
    </xf>
    <xf numFmtId="0" fontId="40" fillId="0" borderId="6" xfId="3" applyFont="1" applyFill="1" applyBorder="1" applyAlignment="1">
      <alignment horizontal="center" vertical="center"/>
    </xf>
    <xf numFmtId="0" fontId="40" fillId="0" borderId="0" xfId="3" applyFont="1" applyFill="1" applyBorder="1" applyAlignment="1">
      <alignment horizontal="center" vertical="center"/>
    </xf>
    <xf numFmtId="0" fontId="40" fillId="0" borderId="4" xfId="3" applyFont="1" applyFill="1" applyBorder="1" applyAlignment="1" applyProtection="1">
      <alignment horizontal="left" vertical="center" wrapText="1"/>
      <protection locked="0"/>
    </xf>
    <xf numFmtId="0" fontId="98" fillId="0" borderId="0" xfId="0" applyFont="1" applyFill="1" applyBorder="1" applyAlignment="1">
      <alignment vertical="center" wrapText="1"/>
    </xf>
    <xf numFmtId="0" fontId="98" fillId="0" borderId="120" xfId="0" applyFont="1" applyFill="1" applyBorder="1" applyAlignment="1">
      <alignment vertical="center" wrapText="1"/>
    </xf>
    <xf numFmtId="0" fontId="98" fillId="0" borderId="118" xfId="0" applyFont="1" applyFill="1" applyBorder="1" applyAlignment="1">
      <alignment vertical="center" wrapText="1"/>
    </xf>
    <xf numFmtId="0" fontId="98" fillId="0" borderId="142" xfId="0" applyFont="1" applyFill="1" applyBorder="1" applyAlignment="1">
      <alignment vertical="center" wrapText="1"/>
    </xf>
    <xf numFmtId="0" fontId="101" fillId="0" borderId="0" xfId="0" applyFont="1" applyFill="1" applyBorder="1" applyAlignment="1">
      <alignment vertical="center" wrapText="1"/>
    </xf>
    <xf numFmtId="0" fontId="147" fillId="0" borderId="0" xfId="3" applyFont="1" applyFill="1" applyAlignment="1">
      <alignment vertical="center" wrapText="1"/>
    </xf>
    <xf numFmtId="0" fontId="0" fillId="0" borderId="3" xfId="0" applyFont="1" applyFill="1" applyBorder="1" applyAlignment="1">
      <alignment horizontal="center" vertical="center"/>
    </xf>
    <xf numFmtId="49" fontId="187" fillId="0" borderId="0" xfId="0" applyNumberFormat="1" applyFont="1" applyAlignment="1">
      <alignment horizontal="center" vertical="center"/>
    </xf>
    <xf numFmtId="0" fontId="187" fillId="0" borderId="0" xfId="0" applyFont="1" applyAlignment="1">
      <alignment vertical="center" wrapText="1"/>
    </xf>
    <xf numFmtId="0" fontId="187" fillId="0" borderId="0" xfId="0" applyFont="1" applyAlignment="1">
      <alignment vertical="center"/>
    </xf>
    <xf numFmtId="0" fontId="108" fillId="0" borderId="2" xfId="4" applyFont="1" applyBorder="1" applyAlignment="1">
      <alignment horizontal="center" vertical="center" wrapText="1"/>
    </xf>
    <xf numFmtId="0" fontId="108" fillId="0" borderId="2" xfId="4" applyFont="1" applyFill="1" applyBorder="1" applyAlignment="1">
      <alignment horizontal="center" vertical="center" wrapText="1"/>
    </xf>
    <xf numFmtId="0" fontId="35" fillId="0" borderId="54" xfId="45" applyNumberFormat="1" applyFont="1" applyFill="1" applyBorder="1" applyAlignment="1">
      <alignment horizontal="center" vertical="center"/>
    </xf>
    <xf numFmtId="0" fontId="35" fillId="0" borderId="54" xfId="45" applyNumberFormat="1" applyFont="1" applyFill="1" applyBorder="1" applyAlignment="1">
      <alignment horizontal="center" vertical="center" wrapText="1"/>
    </xf>
    <xf numFmtId="0" fontId="35" fillId="0" borderId="54" xfId="45" applyNumberFormat="1" applyFont="1" applyFill="1" applyBorder="1" applyAlignment="1">
      <alignment vertical="center"/>
    </xf>
    <xf numFmtId="0" fontId="35" fillId="0" borderId="54" xfId="45" applyNumberFormat="1" applyFont="1" applyFill="1" applyBorder="1" applyAlignment="1" applyProtection="1">
      <alignment horizontal="center" vertical="center" wrapText="1"/>
      <protection locked="0"/>
    </xf>
    <xf numFmtId="185" fontId="35" fillId="0" borderId="54" xfId="45" applyNumberFormat="1" applyFont="1" applyFill="1" applyBorder="1" applyAlignment="1" applyProtection="1">
      <alignment horizontal="center" vertical="center" wrapText="1"/>
      <protection locked="0"/>
    </xf>
    <xf numFmtId="0" fontId="35" fillId="0" borderId="55" xfId="45" applyNumberFormat="1" applyFont="1" applyFill="1" applyBorder="1" applyAlignment="1">
      <alignment vertical="center"/>
    </xf>
    <xf numFmtId="0" fontId="35" fillId="0" borderId="56" xfId="45" applyNumberFormat="1" applyFont="1" applyFill="1" applyBorder="1" applyAlignment="1">
      <alignment vertical="center"/>
    </xf>
    <xf numFmtId="185" fontId="35" fillId="0" borderId="54" xfId="45" applyNumberFormat="1" applyFont="1" applyFill="1" applyBorder="1" applyAlignment="1">
      <alignment horizontal="center" vertical="center"/>
    </xf>
    <xf numFmtId="0" fontId="101" fillId="0" borderId="0" xfId="4" applyFont="1" applyFill="1">
      <alignment vertical="center"/>
    </xf>
    <xf numFmtId="0" fontId="98" fillId="0" borderId="2" xfId="0" applyFont="1" applyFill="1" applyBorder="1" applyAlignment="1">
      <alignment horizontal="center" vertical="center" wrapText="1"/>
    </xf>
    <xf numFmtId="0" fontId="108" fillId="0" borderId="3" xfId="4" applyFont="1" applyBorder="1" applyAlignment="1">
      <alignment horizontal="left" vertical="center"/>
    </xf>
    <xf numFmtId="0" fontId="108" fillId="0" borderId="4" xfId="4" applyFont="1" applyBorder="1" applyAlignment="1">
      <alignment horizontal="left" vertical="center"/>
    </xf>
    <xf numFmtId="0" fontId="153" fillId="0" borderId="0" xfId="3" applyFont="1" applyFill="1" applyAlignment="1">
      <alignment horizontal="center" vertical="center"/>
    </xf>
    <xf numFmtId="0" fontId="54" fillId="0" borderId="1" xfId="3" applyFont="1" applyFill="1" applyBorder="1" applyAlignment="1">
      <alignment horizontal="left" vertical="center"/>
    </xf>
    <xf numFmtId="58" fontId="54" fillId="0" borderId="1" xfId="3" applyNumberFormat="1" applyFont="1" applyFill="1" applyBorder="1" applyAlignment="1">
      <alignment horizontal="left" vertical="center"/>
    </xf>
    <xf numFmtId="0" fontId="108" fillId="2" borderId="3" xfId="4" applyFont="1" applyFill="1" applyBorder="1" applyAlignment="1">
      <alignment horizontal="center" vertical="center"/>
    </xf>
    <xf numFmtId="0" fontId="108" fillId="2" borderId="4" xfId="4" applyFont="1" applyFill="1" applyBorder="1" applyAlignment="1">
      <alignment horizontal="center" vertical="center"/>
    </xf>
    <xf numFmtId="0" fontId="108" fillId="0" borderId="3" xfId="4" applyFont="1" applyBorder="1" applyAlignment="1">
      <alignment horizontal="left" vertical="center" wrapText="1"/>
    </xf>
    <xf numFmtId="0" fontId="108" fillId="0" borderId="4" xfId="4" applyFont="1" applyBorder="1" applyAlignment="1">
      <alignment horizontal="left" vertical="center" wrapText="1"/>
    </xf>
    <xf numFmtId="0" fontId="108" fillId="14" borderId="3" xfId="4" applyFont="1" applyFill="1" applyBorder="1" applyAlignment="1">
      <alignment horizontal="left" vertical="center" wrapText="1"/>
    </xf>
    <xf numFmtId="0" fontId="108" fillId="14" borderId="4" xfId="4" applyFont="1" applyFill="1" applyBorder="1" applyAlignment="1">
      <alignment horizontal="left" vertical="center" wrapText="1"/>
    </xf>
    <xf numFmtId="0" fontId="108" fillId="14" borderId="3" xfId="4" applyFont="1" applyFill="1" applyBorder="1" applyAlignment="1">
      <alignment horizontal="left" vertical="center"/>
    </xf>
    <xf numFmtId="0" fontId="108" fillId="14" borderId="4" xfId="4" applyFont="1" applyFill="1" applyBorder="1" applyAlignment="1">
      <alignment horizontal="left" vertical="center"/>
    </xf>
    <xf numFmtId="0" fontId="154" fillId="0" borderId="5" xfId="4" applyFont="1" applyBorder="1" applyAlignment="1">
      <alignment horizontal="left" vertical="center"/>
    </xf>
    <xf numFmtId="0" fontId="154" fillId="0" borderId="0" xfId="4" applyFont="1" applyBorder="1" applyAlignment="1">
      <alignment horizontal="left" vertical="center"/>
    </xf>
    <xf numFmtId="0" fontId="108" fillId="0" borderId="3" xfId="4" applyFont="1" applyFill="1" applyBorder="1" applyAlignment="1">
      <alignment horizontal="left" vertical="center" wrapText="1"/>
    </xf>
    <xf numFmtId="0" fontId="108" fillId="0" borderId="4" xfId="4" applyFont="1" applyFill="1" applyBorder="1" applyAlignment="1">
      <alignment horizontal="left" vertical="center" wrapText="1"/>
    </xf>
    <xf numFmtId="0" fontId="108" fillId="0" borderId="10" xfId="4" applyFont="1" applyFill="1" applyBorder="1" applyAlignment="1">
      <alignment horizontal="left" vertical="center" wrapText="1"/>
    </xf>
    <xf numFmtId="38" fontId="108" fillId="0" borderId="3" xfId="1" applyFont="1" applyFill="1" applyBorder="1" applyAlignment="1">
      <alignment horizontal="left" vertical="center"/>
    </xf>
    <xf numFmtId="38" fontId="108" fillId="0" borderId="4" xfId="1" applyFont="1" applyFill="1" applyBorder="1" applyAlignment="1">
      <alignment horizontal="left" vertical="center"/>
    </xf>
    <xf numFmtId="0" fontId="108" fillId="0" borderId="10" xfId="4" applyFont="1" applyFill="1" applyBorder="1" applyAlignment="1">
      <alignment horizontal="left" vertical="center"/>
    </xf>
    <xf numFmtId="0" fontId="108" fillId="0" borderId="10" xfId="4" applyFont="1" applyBorder="1" applyAlignment="1">
      <alignment horizontal="left" vertical="center" wrapText="1"/>
    </xf>
    <xf numFmtId="0" fontId="137" fillId="0" borderId="0" xfId="0" applyFont="1" applyFill="1" applyAlignment="1">
      <alignment horizontal="left" vertical="center"/>
    </xf>
    <xf numFmtId="0" fontId="141" fillId="0" borderId="5" xfId="0" applyFont="1" applyFill="1" applyBorder="1" applyAlignment="1">
      <alignment horizontal="center" vertical="center" shrinkToFit="1"/>
    </xf>
    <xf numFmtId="0" fontId="101" fillId="0" borderId="1" xfId="0" applyFont="1" applyBorder="1"/>
    <xf numFmtId="0" fontId="141" fillId="0" borderId="5" xfId="0" applyFont="1" applyFill="1" applyBorder="1" applyAlignment="1">
      <alignment horizontal="left" vertical="center" shrinkToFit="1"/>
    </xf>
    <xf numFmtId="0" fontId="141" fillId="0" borderId="1" xfId="0" applyFont="1" applyFill="1" applyBorder="1" applyAlignment="1">
      <alignment horizontal="left" vertical="center" shrinkToFit="1"/>
    </xf>
    <xf numFmtId="0" fontId="141" fillId="0" borderId="0" xfId="0" applyFont="1" applyFill="1" applyAlignment="1">
      <alignment vertical="top" wrapText="1"/>
    </xf>
    <xf numFmtId="0" fontId="141" fillId="0" borderId="0" xfId="0" applyFont="1" applyFill="1" applyAlignment="1">
      <alignment vertical="top"/>
    </xf>
    <xf numFmtId="0" fontId="101" fillId="0" borderId="0" xfId="0" applyFont="1" applyAlignment="1">
      <alignment vertical="top"/>
    </xf>
    <xf numFmtId="0" fontId="137" fillId="0" borderId="8" xfId="0" applyFont="1" applyFill="1" applyBorder="1" applyAlignment="1">
      <alignment horizontal="distributed" vertical="center" wrapText="1"/>
    </xf>
    <xf numFmtId="0" fontId="99" fillId="0" borderId="9" xfId="0" applyFont="1" applyFill="1" applyBorder="1" applyAlignment="1">
      <alignment horizontal="distributed" vertical="center"/>
    </xf>
    <xf numFmtId="0" fontId="99" fillId="0" borderId="11" xfId="0" applyFont="1" applyFill="1" applyBorder="1" applyAlignment="1">
      <alignment horizontal="distributed" vertical="center"/>
    </xf>
    <xf numFmtId="0" fontId="99" fillId="0" borderId="12" xfId="0" applyFont="1" applyFill="1" applyBorder="1" applyAlignment="1">
      <alignment horizontal="distributed" vertical="center"/>
    </xf>
    <xf numFmtId="0" fontId="141" fillId="0" borderId="3" xfId="0" applyFont="1" applyFill="1" applyBorder="1" applyAlignment="1">
      <alignment horizontal="center" vertical="center" wrapText="1"/>
    </xf>
    <xf numFmtId="0" fontId="141" fillId="0" borderId="4" xfId="0" applyFont="1" applyFill="1" applyBorder="1" applyAlignment="1">
      <alignment horizontal="center" vertical="center" wrapText="1"/>
    </xf>
    <xf numFmtId="0" fontId="141" fillId="0" borderId="10" xfId="0" applyFont="1" applyFill="1" applyBorder="1" applyAlignment="1">
      <alignment horizontal="center" vertical="center" wrapText="1"/>
    </xf>
    <xf numFmtId="0" fontId="137" fillId="0" borderId="3" xfId="0" applyFont="1" applyFill="1" applyBorder="1" applyAlignment="1">
      <alignment horizontal="center" vertical="center" wrapText="1"/>
    </xf>
    <xf numFmtId="0" fontId="137" fillId="0" borderId="4" xfId="0" applyFont="1" applyFill="1" applyBorder="1" applyAlignment="1">
      <alignment horizontal="center" vertical="center" wrapText="1"/>
    </xf>
    <xf numFmtId="0" fontId="137" fillId="0" borderId="10" xfId="0" applyFont="1" applyFill="1" applyBorder="1" applyAlignment="1">
      <alignment horizontal="center" vertical="center" wrapText="1"/>
    </xf>
    <xf numFmtId="0" fontId="99" fillId="0" borderId="3" xfId="0" applyFont="1" applyFill="1" applyBorder="1" applyAlignment="1">
      <alignment horizontal="center" vertical="center"/>
    </xf>
    <xf numFmtId="0" fontId="99" fillId="0" borderId="4" xfId="0" applyFont="1" applyFill="1" applyBorder="1" applyAlignment="1">
      <alignment horizontal="center" vertical="center"/>
    </xf>
    <xf numFmtId="0" fontId="99" fillId="0" borderId="10" xfId="0" applyFont="1" applyFill="1" applyBorder="1" applyAlignment="1">
      <alignment horizontal="center" vertical="center"/>
    </xf>
    <xf numFmtId="0" fontId="137" fillId="0" borderId="3" xfId="0" applyFont="1" applyFill="1" applyBorder="1" applyAlignment="1">
      <alignment horizontal="right" vertical="center"/>
    </xf>
    <xf numFmtId="0" fontId="137" fillId="0" borderId="4" xfId="0" applyFont="1" applyFill="1" applyBorder="1" applyAlignment="1">
      <alignment horizontal="right" vertical="center"/>
    </xf>
    <xf numFmtId="0" fontId="137" fillId="0" borderId="10" xfId="0" applyFont="1" applyFill="1" applyBorder="1" applyAlignment="1">
      <alignment horizontal="right" vertical="center"/>
    </xf>
    <xf numFmtId="0" fontId="141" fillId="0" borderId="3" xfId="0" applyFont="1" applyFill="1" applyBorder="1" applyAlignment="1">
      <alignment horizontal="left" vertical="center"/>
    </xf>
    <xf numFmtId="0" fontId="141" fillId="0" borderId="4" xfId="0" applyFont="1" applyFill="1" applyBorder="1" applyAlignment="1">
      <alignment horizontal="left" vertical="center"/>
    </xf>
    <xf numFmtId="0" fontId="101" fillId="0" borderId="4" xfId="0" applyFont="1" applyBorder="1" applyAlignment="1">
      <alignment horizontal="left" vertical="center"/>
    </xf>
    <xf numFmtId="0" fontId="101" fillId="0" borderId="10" xfId="0" applyFont="1" applyBorder="1" applyAlignment="1">
      <alignment horizontal="left" vertical="center"/>
    </xf>
    <xf numFmtId="1" fontId="141" fillId="0" borderId="1" xfId="0" applyNumberFormat="1" applyFont="1" applyFill="1" applyBorder="1" applyAlignment="1">
      <alignment horizontal="center" vertical="center" shrinkToFit="1"/>
    </xf>
    <xf numFmtId="0" fontId="157" fillId="0" borderId="6" xfId="0" applyFont="1" applyFill="1" applyBorder="1" applyAlignment="1">
      <alignment horizontal="left" vertical="center" shrinkToFit="1"/>
    </xf>
    <xf numFmtId="0" fontId="157" fillId="0" borderId="7" xfId="0" applyFont="1" applyFill="1" applyBorder="1" applyAlignment="1">
      <alignment horizontal="left" vertical="center" shrinkToFit="1"/>
    </xf>
    <xf numFmtId="0" fontId="157" fillId="0" borderId="0" xfId="0" applyFont="1" applyFill="1" applyAlignment="1">
      <alignment horizontal="left" vertical="center" shrinkToFit="1"/>
    </xf>
    <xf numFmtId="0" fontId="157" fillId="0" borderId="6" xfId="0" applyFont="1" applyFill="1" applyBorder="1" applyAlignment="1">
      <alignment horizontal="left" vertical="center"/>
    </xf>
    <xf numFmtId="0" fontId="157" fillId="0" borderId="0" xfId="0" applyFont="1" applyFill="1" applyAlignment="1">
      <alignment horizontal="left" vertical="center"/>
    </xf>
    <xf numFmtId="0" fontId="157" fillId="0" borderId="6" xfId="0" applyFont="1" applyFill="1" applyBorder="1" applyAlignment="1">
      <alignment horizontal="left" vertical="center" wrapText="1"/>
    </xf>
    <xf numFmtId="0" fontId="157" fillId="0" borderId="0" xfId="0" applyFont="1" applyFill="1" applyAlignment="1">
      <alignment horizontal="left" vertical="center" wrapText="1"/>
    </xf>
    <xf numFmtId="0" fontId="157" fillId="0" borderId="0" xfId="0" applyFont="1" applyFill="1" applyBorder="1" applyAlignment="1">
      <alignment horizontal="left" vertical="center" shrinkToFit="1"/>
    </xf>
    <xf numFmtId="0" fontId="139" fillId="0" borderId="0" xfId="0" applyFont="1" applyFill="1" applyAlignment="1">
      <alignment horizontal="right" vertical="center"/>
    </xf>
    <xf numFmtId="0" fontId="137" fillId="0" borderId="0" xfId="0" applyFont="1" applyFill="1" applyAlignment="1">
      <alignment horizontal="left" vertical="center" shrinkToFit="1"/>
    </xf>
    <xf numFmtId="0" fontId="137" fillId="0" borderId="0" xfId="0" applyFont="1" applyFill="1" applyAlignment="1">
      <alignment horizontal="left" vertical="top" wrapText="1"/>
    </xf>
    <xf numFmtId="0" fontId="137" fillId="0" borderId="1" xfId="0" applyFont="1" applyFill="1" applyBorder="1" applyAlignment="1">
      <alignment horizontal="left" vertical="center" shrinkToFit="1"/>
    </xf>
    <xf numFmtId="58" fontId="137" fillId="0" borderId="1" xfId="0" applyNumberFormat="1" applyFont="1" applyFill="1" applyBorder="1" applyAlignment="1">
      <alignment horizontal="center" vertical="center"/>
    </xf>
    <xf numFmtId="58" fontId="137" fillId="0" borderId="4" xfId="0" applyNumberFormat="1" applyFont="1" applyFill="1" applyBorder="1" applyAlignment="1">
      <alignment horizontal="center" vertical="center"/>
    </xf>
    <xf numFmtId="0" fontId="137" fillId="0" borderId="0" xfId="0" applyFont="1" applyFill="1" applyAlignment="1">
      <alignment vertical="center"/>
    </xf>
    <xf numFmtId="0" fontId="139" fillId="0" borderId="0" xfId="0" applyFont="1" applyAlignment="1">
      <alignment vertical="center"/>
    </xf>
    <xf numFmtId="0" fontId="101" fillId="0" borderId="0" xfId="0" applyFont="1" applyAlignment="1">
      <alignment vertical="center"/>
    </xf>
    <xf numFmtId="0" fontId="142" fillId="0" borderId="0" xfId="0" applyFont="1" applyFill="1" applyAlignment="1">
      <alignment horizontal="left" vertical="center"/>
    </xf>
    <xf numFmtId="0" fontId="137" fillId="0" borderId="0" xfId="0" applyFont="1" applyFill="1" applyAlignment="1">
      <alignment horizontal="center" vertical="center"/>
    </xf>
    <xf numFmtId="58" fontId="137" fillId="0" borderId="0" xfId="0" applyNumberFormat="1" applyFont="1" applyFill="1" applyAlignment="1">
      <alignment horizontal="distributed" vertical="center" indent="2" shrinkToFit="1"/>
    </xf>
    <xf numFmtId="0" fontId="156" fillId="0" borderId="0" xfId="0" applyFont="1" applyFill="1" applyAlignment="1">
      <alignment vertical="center"/>
    </xf>
    <xf numFmtId="0" fontId="156" fillId="0" borderId="0" xfId="0" applyFont="1" applyAlignment="1">
      <alignment vertical="center"/>
    </xf>
    <xf numFmtId="0" fontId="141" fillId="0" borderId="0" xfId="0" applyFont="1" applyFill="1" applyAlignment="1">
      <alignment horizontal="left" vertical="center" shrinkToFit="1"/>
    </xf>
    <xf numFmtId="0" fontId="101" fillId="0" borderId="0" xfId="0" applyFont="1" applyFill="1" applyAlignment="1">
      <alignment horizontal="left" vertical="center" shrinkToFit="1"/>
    </xf>
    <xf numFmtId="0" fontId="141" fillId="0" borderId="0" xfId="0" applyFont="1" applyFill="1" applyAlignment="1">
      <alignment horizontal="left" vertical="center"/>
    </xf>
    <xf numFmtId="0" fontId="159" fillId="0" borderId="0" xfId="0" applyFont="1" applyFill="1" applyAlignment="1">
      <alignment horizontal="center" vertical="center"/>
    </xf>
    <xf numFmtId="0" fontId="159" fillId="0" borderId="0" xfId="0" applyFont="1" applyFill="1" applyAlignment="1">
      <alignment horizontal="center" vertical="center" wrapText="1"/>
    </xf>
    <xf numFmtId="0" fontId="137" fillId="0" borderId="0" xfId="0" applyFont="1" applyFill="1" applyAlignment="1">
      <alignment horizontal="left" vertical="center" wrapText="1"/>
    </xf>
    <xf numFmtId="0" fontId="70" fillId="0" borderId="1" xfId="0" applyFont="1" applyFill="1" applyBorder="1" applyAlignment="1">
      <alignment horizontal="center" vertical="center" shrinkToFit="1"/>
    </xf>
    <xf numFmtId="49" fontId="10" fillId="3" borderId="0" xfId="0" applyNumberFormat="1" applyFont="1" applyFill="1" applyBorder="1" applyAlignment="1">
      <alignment vertical="center"/>
    </xf>
    <xf numFmtId="49" fontId="10" fillId="0" borderId="0" xfId="0" applyNumberFormat="1" applyFont="1" applyFill="1" applyBorder="1" applyAlignment="1">
      <alignment vertical="center"/>
    </xf>
    <xf numFmtId="0" fontId="71" fillId="0" borderId="0" xfId="0" applyFont="1" applyFill="1" applyBorder="1" applyAlignment="1">
      <alignment horizontal="left" vertical="center" wrapText="1"/>
    </xf>
    <xf numFmtId="0" fontId="71" fillId="0" borderId="0" xfId="0" applyFont="1" applyFill="1" applyBorder="1" applyAlignment="1">
      <alignment horizontal="center" vertical="center"/>
    </xf>
    <xf numFmtId="0" fontId="71" fillId="0" borderId="0" xfId="0" applyFont="1" applyFill="1" applyBorder="1" applyAlignment="1">
      <alignment horizontal="left" vertical="center"/>
    </xf>
    <xf numFmtId="0" fontId="138" fillId="0" borderId="0" xfId="0" applyFont="1" applyFill="1" applyBorder="1" applyAlignment="1">
      <alignment horizontal="left" vertical="center"/>
    </xf>
    <xf numFmtId="0" fontId="138" fillId="0" borderId="0" xfId="0" applyFont="1" applyFill="1" applyBorder="1" applyAlignment="1">
      <alignment horizontal="left" vertical="center" wrapText="1"/>
    </xf>
    <xf numFmtId="58" fontId="71" fillId="0" borderId="1" xfId="0" applyNumberFormat="1" applyFont="1" applyFill="1" applyBorder="1" applyAlignment="1">
      <alignment horizontal="center" vertical="center" shrinkToFit="1"/>
    </xf>
    <xf numFmtId="0" fontId="70" fillId="0" borderId="0" xfId="0" applyFont="1" applyFill="1" applyBorder="1" applyAlignment="1">
      <alignment horizontal="left" vertical="center" shrinkToFit="1"/>
    </xf>
    <xf numFmtId="0" fontId="71" fillId="0" borderId="0" xfId="0" applyFont="1" applyFill="1" applyBorder="1" applyAlignment="1">
      <alignment horizontal="center" vertical="center" shrinkToFit="1"/>
    </xf>
    <xf numFmtId="58" fontId="71" fillId="0" borderId="0" xfId="0" applyNumberFormat="1" applyFont="1" applyFill="1" applyBorder="1" applyAlignment="1">
      <alignment horizontal="center" vertical="center" shrinkToFit="1"/>
    </xf>
    <xf numFmtId="0" fontId="70" fillId="0" borderId="0" xfId="0" applyFont="1" applyFill="1" applyBorder="1" applyAlignment="1">
      <alignment horizontal="center" vertical="center" shrinkToFit="1"/>
    </xf>
    <xf numFmtId="0" fontId="98" fillId="0" borderId="3" xfId="0" applyFont="1" applyFill="1" applyBorder="1" applyAlignment="1">
      <alignment horizontal="left" vertical="center" wrapText="1"/>
    </xf>
    <xf numFmtId="0" fontId="98" fillId="0" borderId="4" xfId="0" applyFont="1" applyFill="1" applyBorder="1" applyAlignment="1">
      <alignment horizontal="left" vertical="center" wrapText="1"/>
    </xf>
    <xf numFmtId="0" fontId="98" fillId="0" borderId="10" xfId="0" applyFont="1" applyFill="1" applyBorder="1" applyAlignment="1">
      <alignment horizontal="left" vertical="center" wrapText="1"/>
    </xf>
    <xf numFmtId="0" fontId="101" fillId="0" borderId="8" xfId="0" applyFont="1" applyFill="1" applyBorder="1" applyAlignment="1">
      <alignment horizontal="left" vertical="top" wrapText="1"/>
    </xf>
    <xf numFmtId="0" fontId="101" fillId="0" borderId="5" xfId="0" applyFont="1" applyFill="1" applyBorder="1" applyAlignment="1">
      <alignment horizontal="left" vertical="top" wrapText="1"/>
    </xf>
    <xf numFmtId="0" fontId="101" fillId="0" borderId="6" xfId="0" applyFont="1" applyFill="1" applyBorder="1" applyAlignment="1">
      <alignment horizontal="left" vertical="top" wrapText="1"/>
    </xf>
    <xf numFmtId="0" fontId="101" fillId="0" borderId="0" xfId="0" applyFont="1" applyFill="1" applyBorder="1" applyAlignment="1">
      <alignment horizontal="left" vertical="top" wrapText="1"/>
    </xf>
    <xf numFmtId="0" fontId="101" fillId="0" borderId="11" xfId="0" applyFont="1" applyFill="1" applyBorder="1" applyAlignment="1">
      <alignment horizontal="left" vertical="top" wrapText="1"/>
    </xf>
    <xf numFmtId="0" fontId="101" fillId="0" borderId="1" xfId="0" applyFont="1" applyFill="1" applyBorder="1" applyAlignment="1">
      <alignment horizontal="left" vertical="top" wrapText="1"/>
    </xf>
    <xf numFmtId="0" fontId="53" fillId="0" borderId="3" xfId="0" applyFont="1" applyFill="1" applyBorder="1" applyAlignment="1">
      <alignment horizontal="left" vertical="center"/>
    </xf>
    <xf numFmtId="0" fontId="53" fillId="0" borderId="10" xfId="0" applyFont="1" applyFill="1" applyBorder="1" applyAlignment="1">
      <alignment horizontal="left" vertical="center"/>
    </xf>
    <xf numFmtId="0" fontId="101" fillId="0" borderId="1" xfId="0" applyFont="1" applyFill="1" applyBorder="1" applyAlignment="1">
      <alignment horizontal="right" vertical="center"/>
    </xf>
    <xf numFmtId="0" fontId="101" fillId="0" borderId="1" xfId="0" applyFont="1" applyFill="1" applyBorder="1" applyAlignment="1">
      <alignment horizontal="left" vertical="center"/>
    </xf>
    <xf numFmtId="0" fontId="98" fillId="0" borderId="2" xfId="0" applyFont="1" applyFill="1" applyBorder="1" applyAlignment="1">
      <alignment horizontal="center" vertical="center" wrapText="1"/>
    </xf>
    <xf numFmtId="0" fontId="53" fillId="0" borderId="27" xfId="0" applyFont="1" applyFill="1" applyBorder="1" applyAlignment="1">
      <alignment horizontal="left" vertical="center" indent="1"/>
    </xf>
    <xf numFmtId="0" fontId="53" fillId="0" borderId="28" xfId="0" applyFont="1" applyFill="1" applyBorder="1" applyAlignment="1">
      <alignment horizontal="left" vertical="center" indent="1"/>
    </xf>
    <xf numFmtId="0" fontId="98" fillId="0" borderId="26" xfId="0" applyFont="1" applyFill="1" applyBorder="1" applyAlignment="1">
      <alignment horizontal="center" vertical="center"/>
    </xf>
    <xf numFmtId="0" fontId="101" fillId="0" borderId="27" xfId="0" applyFont="1" applyFill="1" applyBorder="1"/>
    <xf numFmtId="0" fontId="101" fillId="0" borderId="28" xfId="0" applyFont="1" applyFill="1" applyBorder="1"/>
    <xf numFmtId="0" fontId="53" fillId="0" borderId="8" xfId="0" applyFont="1" applyFill="1" applyBorder="1" applyAlignment="1">
      <alignment horizontal="left" vertical="center" wrapText="1" indent="1"/>
    </xf>
    <xf numFmtId="0" fontId="53" fillId="0" borderId="9" xfId="0" applyFont="1" applyFill="1" applyBorder="1" applyAlignment="1">
      <alignment horizontal="left" vertical="center" wrapText="1" indent="1"/>
    </xf>
    <xf numFmtId="0" fontId="53" fillId="0" borderId="6" xfId="0" applyFont="1" applyFill="1" applyBorder="1" applyAlignment="1">
      <alignment horizontal="left" vertical="center" wrapText="1" indent="1"/>
    </xf>
    <xf numFmtId="0" fontId="53" fillId="0" borderId="7" xfId="0" applyFont="1" applyFill="1" applyBorder="1" applyAlignment="1">
      <alignment horizontal="left" vertical="center" wrapText="1" indent="1"/>
    </xf>
    <xf numFmtId="0" fontId="53" fillId="0" borderId="11" xfId="0" applyFont="1" applyFill="1" applyBorder="1" applyAlignment="1">
      <alignment horizontal="left" vertical="center" wrapText="1" indent="1"/>
    </xf>
    <xf numFmtId="0" fontId="53" fillId="0" borderId="12" xfId="0" applyFont="1" applyFill="1" applyBorder="1" applyAlignment="1">
      <alignment horizontal="left" vertical="center" wrapText="1" indent="1"/>
    </xf>
    <xf numFmtId="0" fontId="98" fillId="0" borderId="8" xfId="0" applyFont="1" applyFill="1" applyBorder="1" applyAlignment="1">
      <alignment horizontal="center" vertical="center"/>
    </xf>
    <xf numFmtId="0" fontId="98" fillId="0" borderId="5" xfId="0" applyFont="1" applyFill="1" applyBorder="1" applyAlignment="1">
      <alignment horizontal="center" vertical="center"/>
    </xf>
    <xf numFmtId="0" fontId="98" fillId="0" borderId="5" xfId="0" applyFont="1" applyFill="1" applyBorder="1" applyAlignment="1" applyProtection="1">
      <alignment horizontal="left" vertical="center" shrinkToFit="1"/>
      <protection locked="0"/>
    </xf>
    <xf numFmtId="0" fontId="101" fillId="0" borderId="5" xfId="0" applyFont="1" applyFill="1" applyBorder="1" applyAlignment="1">
      <alignment horizontal="left" vertical="center"/>
    </xf>
    <xf numFmtId="0" fontId="101" fillId="0" borderId="5" xfId="0" applyFont="1" applyFill="1" applyBorder="1" applyAlignment="1">
      <alignment horizontal="right" vertical="center"/>
    </xf>
    <xf numFmtId="0" fontId="98" fillId="0" borderId="0" xfId="0" applyFont="1" applyFill="1" applyBorder="1" applyAlignment="1" applyProtection="1">
      <alignment horizontal="left" vertical="center" shrinkToFit="1"/>
      <protection locked="0"/>
    </xf>
    <xf numFmtId="0" fontId="101" fillId="0" borderId="0" xfId="0" applyFont="1" applyFill="1" applyBorder="1" applyAlignment="1">
      <alignment horizontal="left" vertical="center"/>
    </xf>
    <xf numFmtId="0" fontId="101" fillId="0" borderId="0" xfId="0" applyFont="1" applyFill="1" applyBorder="1" applyAlignment="1">
      <alignment horizontal="right" vertical="center"/>
    </xf>
    <xf numFmtId="0" fontId="98" fillId="0" borderId="1" xfId="0" applyFont="1" applyFill="1" applyBorder="1" applyAlignment="1" applyProtection="1">
      <alignment horizontal="left" vertical="center" shrinkToFit="1"/>
      <protection locked="0"/>
    </xf>
    <xf numFmtId="0" fontId="98" fillId="0" borderId="3" xfId="0" applyFont="1" applyFill="1" applyBorder="1" applyAlignment="1">
      <alignment horizontal="left" vertical="center" wrapText="1" shrinkToFit="1"/>
    </xf>
    <xf numFmtId="0" fontId="98" fillId="0" borderId="4" xfId="0" applyFont="1" applyFill="1" applyBorder="1" applyAlignment="1">
      <alignment horizontal="left" vertical="center" wrapText="1" shrinkToFit="1"/>
    </xf>
    <xf numFmtId="0" fontId="98" fillId="0" borderId="10" xfId="0" applyFont="1" applyFill="1" applyBorder="1" applyAlignment="1">
      <alignment horizontal="left" vertical="center" wrapText="1" shrinkToFit="1"/>
    </xf>
    <xf numFmtId="0" fontId="98" fillId="0" borderId="3" xfId="0" applyFont="1" applyFill="1" applyBorder="1" applyAlignment="1">
      <alignment horizontal="left" vertical="center" shrinkToFit="1"/>
    </xf>
    <xf numFmtId="0" fontId="98" fillId="0" borderId="4" xfId="0" applyFont="1" applyFill="1" applyBorder="1" applyAlignment="1">
      <alignment horizontal="left" vertical="center" shrinkToFit="1"/>
    </xf>
    <xf numFmtId="2" fontId="98" fillId="0" borderId="4" xfId="0" applyNumberFormat="1" applyFont="1" applyFill="1" applyBorder="1" applyAlignment="1">
      <alignment vertical="center" shrinkToFit="1"/>
    </xf>
    <xf numFmtId="0" fontId="98" fillId="0" borderId="10" xfId="0" applyFont="1" applyFill="1" applyBorder="1" applyAlignment="1">
      <alignment horizontal="left" vertical="center" shrinkToFit="1"/>
    </xf>
    <xf numFmtId="0" fontId="98" fillId="0" borderId="4" xfId="0" applyFont="1" applyFill="1" applyBorder="1" applyAlignment="1">
      <alignment horizontal="center" vertical="center"/>
    </xf>
    <xf numFmtId="0" fontId="98" fillId="0" borderId="3" xfId="0" applyFont="1" applyFill="1" applyBorder="1" applyAlignment="1">
      <alignment horizontal="left" vertical="center"/>
    </xf>
    <xf numFmtId="0" fontId="98" fillId="0" borderId="4" xfId="0" applyFont="1" applyFill="1" applyBorder="1" applyAlignment="1">
      <alignment horizontal="left" vertical="center"/>
    </xf>
    <xf numFmtId="0" fontId="25" fillId="0" borderId="26" xfId="0" applyFont="1" applyFill="1" applyBorder="1" applyAlignment="1">
      <alignment horizontal="center" vertical="center"/>
    </xf>
    <xf numFmtId="0" fontId="25" fillId="0" borderId="28" xfId="0" applyFont="1" applyFill="1" applyBorder="1" applyAlignment="1">
      <alignment horizontal="center" vertical="center"/>
    </xf>
    <xf numFmtId="0" fontId="25" fillId="0" borderId="2" xfId="0" applyFont="1" applyFill="1" applyBorder="1" applyAlignment="1">
      <alignment horizontal="center" vertical="center" wrapText="1"/>
    </xf>
    <xf numFmtId="0" fontId="98" fillId="0" borderId="0" xfId="0" applyFont="1" applyFill="1" applyBorder="1" applyAlignment="1">
      <alignment horizontal="left" vertical="center" shrinkToFit="1"/>
    </xf>
    <xf numFmtId="0" fontId="53" fillId="0" borderId="26" xfId="0" applyFont="1" applyFill="1" applyBorder="1" applyAlignment="1">
      <alignment horizontal="left" vertical="center"/>
    </xf>
    <xf numFmtId="0" fontId="53" fillId="0" borderId="28" xfId="0" applyFont="1" applyFill="1" applyBorder="1" applyAlignment="1">
      <alignment horizontal="left" vertical="center"/>
    </xf>
    <xf numFmtId="0" fontId="98" fillId="0" borderId="8" xfId="0" applyFont="1" applyFill="1" applyBorder="1" applyAlignment="1">
      <alignment horizontal="left" vertical="center" shrinkToFit="1"/>
    </xf>
    <xf numFmtId="0" fontId="98" fillId="0" borderId="5" xfId="0" applyFont="1" applyFill="1" applyBorder="1" applyAlignment="1">
      <alignment horizontal="left" vertical="center" shrinkToFit="1"/>
    </xf>
    <xf numFmtId="0" fontId="98" fillId="0" borderId="0" xfId="0" applyFont="1" applyFill="1" applyBorder="1" applyAlignment="1">
      <alignment horizontal="center" vertical="center" shrinkToFit="1"/>
    </xf>
    <xf numFmtId="0" fontId="53" fillId="0" borderId="26" xfId="0" applyFont="1" applyFill="1" applyBorder="1" applyAlignment="1">
      <alignment horizontal="left" vertical="center" indent="1"/>
    </xf>
    <xf numFmtId="0" fontId="98" fillId="0" borderId="5" xfId="0" applyFont="1" applyFill="1" applyBorder="1" applyAlignment="1" applyProtection="1">
      <alignment vertical="center" shrinkToFit="1"/>
      <protection locked="0"/>
    </xf>
    <xf numFmtId="0" fontId="98" fillId="0" borderId="6" xfId="0" applyFont="1" applyFill="1" applyBorder="1" applyAlignment="1">
      <alignment horizontal="left" vertical="center" shrinkToFit="1"/>
    </xf>
    <xf numFmtId="0" fontId="25" fillId="0" borderId="26"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98" fillId="0" borderId="8" xfId="0" applyFont="1" applyFill="1" applyBorder="1" applyAlignment="1">
      <alignment horizontal="left" vertical="center"/>
    </xf>
    <xf numFmtId="0" fontId="98" fillId="0" borderId="9" xfId="0" applyFont="1" applyFill="1" applyBorder="1" applyAlignment="1">
      <alignment horizontal="left" vertical="center"/>
    </xf>
    <xf numFmtId="0" fontId="98" fillId="0" borderId="6" xfId="0" applyFont="1" applyFill="1" applyBorder="1" applyAlignment="1">
      <alignment horizontal="left" vertical="center"/>
    </xf>
    <xf numFmtId="0" fontId="98" fillId="0" borderId="7" xfId="0" applyFont="1" applyFill="1" applyBorder="1" applyAlignment="1">
      <alignment horizontal="left" vertical="center"/>
    </xf>
    <xf numFmtId="0" fontId="98" fillId="0" borderId="11" xfId="0" applyFont="1" applyFill="1" applyBorder="1" applyAlignment="1">
      <alignment horizontal="left" vertical="center"/>
    </xf>
    <xf numFmtId="0" fontId="98" fillId="0" borderId="12" xfId="0" applyFont="1" applyFill="1" applyBorder="1" applyAlignment="1">
      <alignment horizontal="left" vertical="center"/>
    </xf>
    <xf numFmtId="0" fontId="98" fillId="0" borderId="27" xfId="0" applyFont="1" applyFill="1" applyBorder="1" applyAlignment="1">
      <alignment horizontal="center" vertical="center"/>
    </xf>
    <xf numFmtId="0" fontId="98" fillId="0" borderId="28" xfId="0" applyFont="1" applyFill="1" applyBorder="1" applyAlignment="1">
      <alignment horizontal="center" vertical="center"/>
    </xf>
    <xf numFmtId="0" fontId="98" fillId="0" borderId="3" xfId="0" applyFont="1" applyFill="1" applyBorder="1" applyAlignment="1">
      <alignment horizontal="left" vertical="center" indent="1"/>
    </xf>
    <xf numFmtId="0" fontId="101" fillId="0" borderId="10" xfId="0" applyFont="1" applyFill="1" applyBorder="1" applyAlignment="1">
      <alignment horizontal="left" vertical="center" indent="1"/>
    </xf>
    <xf numFmtId="0" fontId="25" fillId="0" borderId="2" xfId="0" applyFont="1" applyFill="1" applyBorder="1" applyAlignment="1">
      <alignment horizontal="center" vertical="center"/>
    </xf>
    <xf numFmtId="2" fontId="98" fillId="0" borderId="4" xfId="0" applyNumberFormat="1" applyFont="1" applyFill="1" applyBorder="1" applyAlignment="1">
      <alignment horizontal="center" vertical="center" shrinkToFit="1"/>
    </xf>
    <xf numFmtId="0" fontId="98" fillId="0" borderId="26" xfId="0" applyFont="1" applyFill="1" applyBorder="1" applyAlignment="1">
      <alignment horizontal="center" vertical="center" wrapText="1"/>
    </xf>
    <xf numFmtId="0" fontId="98" fillId="0" borderId="27" xfId="0" applyFont="1" applyFill="1" applyBorder="1" applyAlignment="1">
      <alignment horizontal="center" vertical="center" wrapText="1"/>
    </xf>
    <xf numFmtId="0" fontId="98" fillId="0" borderId="28" xfId="0" applyFont="1" applyFill="1" applyBorder="1" applyAlignment="1">
      <alignment horizontal="center" vertical="center" wrapText="1"/>
    </xf>
    <xf numFmtId="0" fontId="98" fillId="0" borderId="2" xfId="0" applyFont="1" applyFill="1" applyBorder="1" applyAlignment="1">
      <alignment horizontal="center" vertical="center"/>
    </xf>
    <xf numFmtId="0" fontId="53" fillId="0" borderId="3" xfId="0" applyFont="1" applyFill="1" applyBorder="1" applyAlignment="1">
      <alignment horizontal="left" vertical="center" indent="1"/>
    </xf>
    <xf numFmtId="0" fontId="53" fillId="0" borderId="3" xfId="0" applyFont="1" applyFill="1" applyBorder="1" applyAlignment="1">
      <alignment vertical="center"/>
    </xf>
    <xf numFmtId="0" fontId="101" fillId="0" borderId="10" xfId="0" applyFont="1" applyFill="1" applyBorder="1" applyAlignment="1">
      <alignment vertical="center"/>
    </xf>
    <xf numFmtId="0" fontId="53" fillId="0" borderId="8" xfId="0" applyFont="1" applyFill="1" applyBorder="1" applyAlignment="1">
      <alignment horizontal="left" vertical="center" wrapText="1"/>
    </xf>
    <xf numFmtId="0" fontId="53" fillId="0" borderId="9" xfId="0" applyFont="1" applyFill="1" applyBorder="1" applyAlignment="1">
      <alignment horizontal="left" vertical="center" wrapText="1"/>
    </xf>
    <xf numFmtId="0" fontId="53" fillId="0" borderId="11"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98" fillId="0" borderId="10" xfId="0" applyFont="1" applyFill="1" applyBorder="1" applyAlignment="1">
      <alignment horizontal="left" vertical="center"/>
    </xf>
    <xf numFmtId="0" fontId="98" fillId="0" borderId="2" xfId="0" applyFont="1" applyFill="1" applyBorder="1" applyAlignment="1">
      <alignment horizontal="center" vertical="center" textRotation="255"/>
    </xf>
    <xf numFmtId="0" fontId="98" fillId="0" borderId="3" xfId="0" applyFont="1" applyFill="1" applyBorder="1" applyAlignment="1">
      <alignment vertical="center"/>
    </xf>
    <xf numFmtId="0" fontId="98" fillId="0" borderId="4" xfId="0" applyFont="1" applyFill="1" applyBorder="1" applyAlignment="1">
      <alignment vertical="center"/>
    </xf>
    <xf numFmtId="0" fontId="98" fillId="0" borderId="10" xfId="0" applyFont="1" applyFill="1" applyBorder="1" applyAlignment="1">
      <alignment vertical="center"/>
    </xf>
    <xf numFmtId="0" fontId="53" fillId="0" borderId="8" xfId="0" applyFont="1" applyFill="1" applyBorder="1" applyAlignment="1">
      <alignment horizontal="center" vertical="center" wrapText="1"/>
    </xf>
    <xf numFmtId="0" fontId="53" fillId="0" borderId="9" xfId="0" applyFont="1" applyFill="1" applyBorder="1" applyAlignment="1">
      <alignment horizontal="center" vertical="center" wrapText="1"/>
    </xf>
    <xf numFmtId="0" fontId="53" fillId="0" borderId="6" xfId="0" applyFont="1" applyFill="1" applyBorder="1" applyAlignment="1">
      <alignment horizontal="center" vertical="center" wrapText="1"/>
    </xf>
    <xf numFmtId="0" fontId="53" fillId="0" borderId="7" xfId="0" applyFont="1" applyFill="1" applyBorder="1" applyAlignment="1">
      <alignment horizontal="center" vertical="center" wrapText="1"/>
    </xf>
    <xf numFmtId="0" fontId="53" fillId="0" borderId="11" xfId="0" applyFont="1" applyFill="1" applyBorder="1" applyAlignment="1">
      <alignment horizontal="center" vertical="center" wrapText="1"/>
    </xf>
    <xf numFmtId="0" fontId="53" fillId="0" borderId="12" xfId="0" applyFont="1" applyFill="1" applyBorder="1" applyAlignment="1">
      <alignment horizontal="center" vertical="center" wrapText="1"/>
    </xf>
    <xf numFmtId="0" fontId="53" fillId="0" borderId="26" xfId="0" applyFont="1" applyFill="1" applyBorder="1" applyAlignment="1">
      <alignment horizontal="center" vertical="center" wrapText="1"/>
    </xf>
    <xf numFmtId="0" fontId="53" fillId="0" borderId="27" xfId="0" applyFont="1" applyFill="1" applyBorder="1" applyAlignment="1">
      <alignment horizontal="center" vertical="center" wrapText="1"/>
    </xf>
    <xf numFmtId="0" fontId="53" fillId="0" borderId="28" xfId="0" applyFont="1" applyFill="1" applyBorder="1" applyAlignment="1">
      <alignment horizontal="center" vertical="center" wrapText="1"/>
    </xf>
    <xf numFmtId="0" fontId="98" fillId="8" borderId="5" xfId="0" applyFont="1" applyFill="1" applyBorder="1" applyAlignment="1" applyProtection="1">
      <alignment horizontal="left" vertical="center" shrinkToFit="1"/>
      <protection locked="0"/>
    </xf>
    <xf numFmtId="0" fontId="53" fillId="0" borderId="3" xfId="0" applyFont="1" applyFill="1" applyBorder="1" applyAlignment="1">
      <alignment vertical="center" wrapText="1"/>
    </xf>
    <xf numFmtId="0" fontId="53" fillId="0" borderId="10" xfId="0" applyFont="1" applyFill="1" applyBorder="1" applyAlignment="1">
      <alignment vertical="center" wrapText="1"/>
    </xf>
    <xf numFmtId="0" fontId="101" fillId="0" borderId="3" xfId="0" applyFont="1" applyBorder="1" applyAlignment="1">
      <alignment horizontal="center" vertical="center"/>
    </xf>
    <xf numFmtId="0" fontId="101" fillId="0" borderId="4" xfId="0" applyFont="1" applyBorder="1" applyAlignment="1">
      <alignment horizontal="center" vertical="center"/>
    </xf>
    <xf numFmtId="0" fontId="110" fillId="0" borderId="3" xfId="0" applyFont="1" applyFill="1" applyBorder="1" applyAlignment="1">
      <alignment horizontal="left" vertical="center" wrapText="1"/>
    </xf>
    <xf numFmtId="0" fontId="110" fillId="0" borderId="4" xfId="0" applyFont="1" applyFill="1" applyBorder="1" applyAlignment="1">
      <alignment horizontal="left" vertical="center" wrapText="1"/>
    </xf>
    <xf numFmtId="0" fontId="110" fillId="0" borderId="10" xfId="0" applyFont="1" applyFill="1" applyBorder="1" applyAlignment="1">
      <alignment horizontal="left" vertical="center" wrapText="1"/>
    </xf>
    <xf numFmtId="0" fontId="53" fillId="0" borderId="5" xfId="0" applyFont="1" applyFill="1" applyBorder="1" applyAlignment="1">
      <alignment vertical="center"/>
    </xf>
    <xf numFmtId="0" fontId="98" fillId="0" borderId="26" xfId="0" applyFont="1" applyFill="1" applyBorder="1" applyAlignment="1">
      <alignment horizontal="center" vertical="center" textRotation="255"/>
    </xf>
    <xf numFmtId="0" fontId="98" fillId="0" borderId="27" xfId="0" applyFont="1" applyFill="1" applyBorder="1" applyAlignment="1">
      <alignment horizontal="center" vertical="center" textRotation="255"/>
    </xf>
    <xf numFmtId="0" fontId="98" fillId="0" borderId="28" xfId="0" applyFont="1" applyFill="1" applyBorder="1" applyAlignment="1">
      <alignment horizontal="center" vertical="center" textRotation="255"/>
    </xf>
    <xf numFmtId="0" fontId="53" fillId="0" borderId="10" xfId="0" applyFont="1" applyFill="1" applyBorder="1" applyAlignment="1">
      <alignment vertical="center"/>
    </xf>
    <xf numFmtId="0" fontId="152" fillId="0" borderId="4" xfId="0" applyFont="1" applyFill="1" applyBorder="1" applyAlignment="1" applyProtection="1">
      <alignment horizontal="center" vertical="center" shrinkToFit="1"/>
      <protection locked="0"/>
    </xf>
    <xf numFmtId="0" fontId="98" fillId="0" borderId="1" xfId="0" applyFont="1" applyFill="1" applyBorder="1" applyAlignment="1">
      <alignment horizontal="left"/>
    </xf>
    <xf numFmtId="0" fontId="53" fillId="0" borderId="26" xfId="0" applyFont="1" applyFill="1" applyBorder="1" applyAlignment="1">
      <alignment horizontal="center" vertical="center"/>
    </xf>
    <xf numFmtId="0" fontId="53" fillId="0" borderId="27" xfId="0" applyFont="1" applyFill="1" applyBorder="1" applyAlignment="1">
      <alignment horizontal="center" vertical="center"/>
    </xf>
    <xf numFmtId="0" fontId="53" fillId="0" borderId="28" xfId="0" applyFont="1" applyFill="1" applyBorder="1" applyAlignment="1">
      <alignment horizontal="center" vertical="center"/>
    </xf>
    <xf numFmtId="0" fontId="98" fillId="0" borderId="3" xfId="0" applyFont="1" applyFill="1" applyBorder="1" applyAlignment="1">
      <alignment vertical="center" wrapText="1" shrinkToFit="1"/>
    </xf>
    <xf numFmtId="0" fontId="98" fillId="0" borderId="4" xfId="0" applyFont="1" applyFill="1" applyBorder="1" applyAlignment="1">
      <alignment vertical="center" wrapText="1" shrinkToFit="1"/>
    </xf>
    <xf numFmtId="0" fontId="53" fillId="0" borderId="8" xfId="0" applyFont="1" applyFill="1" applyBorder="1" applyAlignment="1">
      <alignment vertical="center"/>
    </xf>
    <xf numFmtId="0" fontId="53" fillId="0" borderId="9" xfId="0" applyFont="1" applyFill="1" applyBorder="1" applyAlignment="1">
      <alignment vertical="center"/>
    </xf>
    <xf numFmtId="0" fontId="53" fillId="0" borderId="6" xfId="0" applyFont="1" applyFill="1" applyBorder="1" applyAlignment="1">
      <alignment vertical="center"/>
    </xf>
    <xf numFmtId="0" fontId="53" fillId="0" borderId="7" xfId="0" applyFont="1" applyFill="1" applyBorder="1" applyAlignment="1">
      <alignment vertical="center"/>
    </xf>
    <xf numFmtId="0" fontId="53" fillId="0" borderId="11" xfId="0" applyFont="1" applyFill="1" applyBorder="1" applyAlignment="1">
      <alignment vertical="center"/>
    </xf>
    <xf numFmtId="0" fontId="53" fillId="0" borderId="12" xfId="0" applyFont="1" applyFill="1" applyBorder="1" applyAlignment="1">
      <alignment vertical="center"/>
    </xf>
    <xf numFmtId="0" fontId="53" fillId="0" borderId="0" xfId="0" applyFont="1" applyFill="1" applyBorder="1" applyAlignment="1">
      <alignment horizontal="left" vertical="center"/>
    </xf>
    <xf numFmtId="0" fontId="18" fillId="0" borderId="0" xfId="0" applyFont="1" applyFill="1" applyBorder="1" applyAlignment="1">
      <alignment horizontal="right" vertical="top"/>
    </xf>
    <xf numFmtId="0" fontId="29" fillId="0" borderId="0" xfId="0" applyFont="1" applyFill="1" applyAlignment="1">
      <alignment horizontal="center"/>
    </xf>
    <xf numFmtId="0" fontId="18" fillId="0" borderId="1" xfId="0" applyFont="1" applyFill="1" applyBorder="1" applyAlignment="1">
      <alignment horizontal="right"/>
    </xf>
    <xf numFmtId="0" fontId="18" fillId="0" borderId="1" xfId="0" applyFont="1" applyFill="1" applyBorder="1" applyAlignment="1">
      <alignment horizontal="left" shrinkToFit="1"/>
    </xf>
    <xf numFmtId="0" fontId="18" fillId="0" borderId="1" xfId="0" applyFont="1" applyFill="1" applyBorder="1" applyAlignment="1">
      <alignment horizontal="center"/>
    </xf>
    <xf numFmtId="0" fontId="101" fillId="0" borderId="4" xfId="0" applyFont="1" applyFill="1" applyBorder="1" applyAlignment="1">
      <alignment horizontal="left" vertical="center" indent="1"/>
    </xf>
    <xf numFmtId="0" fontId="18" fillId="0" borderId="1" xfId="0" applyFont="1" applyFill="1" applyBorder="1" applyAlignment="1">
      <alignment horizontal="left"/>
    </xf>
    <xf numFmtId="0" fontId="0" fillId="0" borderId="26" xfId="0" applyFont="1" applyFill="1" applyBorder="1" applyAlignment="1">
      <alignment horizontal="center" vertical="center" textRotation="255"/>
    </xf>
    <xf numFmtId="0" fontId="0" fillId="0" borderId="27" xfId="0" applyFont="1" applyFill="1" applyBorder="1" applyAlignment="1">
      <alignment horizontal="center" vertical="center" textRotation="255"/>
    </xf>
    <xf numFmtId="0" fontId="0" fillId="0" borderId="28" xfId="0" applyFont="1" applyFill="1" applyBorder="1" applyAlignment="1">
      <alignment horizontal="center" vertical="center" textRotation="255"/>
    </xf>
    <xf numFmtId="0" fontId="98" fillId="0" borderId="0" xfId="0" applyFont="1" applyFill="1" applyBorder="1" applyAlignment="1">
      <alignment horizontal="left" vertical="center"/>
    </xf>
    <xf numFmtId="0" fontId="98" fillId="0" borderId="1" xfId="0" applyFont="1" applyFill="1" applyBorder="1" applyAlignment="1">
      <alignment horizontal="left" vertical="center"/>
    </xf>
    <xf numFmtId="0" fontId="53" fillId="0" borderId="6" xfId="0" applyFont="1" applyFill="1" applyBorder="1" applyAlignment="1">
      <alignment vertical="center" wrapText="1"/>
    </xf>
    <xf numFmtId="0" fontId="53" fillId="0" borderId="7" xfId="0" applyFont="1" applyFill="1" applyBorder="1" applyAlignment="1">
      <alignment vertical="center" wrapText="1"/>
    </xf>
    <xf numFmtId="0" fontId="53" fillId="0" borderId="11" xfId="0" applyFont="1" applyFill="1" applyBorder="1" applyAlignment="1">
      <alignment vertical="center" wrapText="1"/>
    </xf>
    <xf numFmtId="0" fontId="53" fillId="0" borderId="12" xfId="0" applyFont="1" applyFill="1" applyBorder="1" applyAlignment="1">
      <alignment vertical="center" wrapText="1"/>
    </xf>
    <xf numFmtId="0" fontId="18" fillId="0" borderId="1" xfId="0" applyFont="1" applyFill="1" applyBorder="1" applyAlignment="1"/>
    <xf numFmtId="0" fontId="0" fillId="0" borderId="24" xfId="0" applyFont="1" applyFill="1" applyBorder="1" applyAlignment="1"/>
    <xf numFmtId="0" fontId="0" fillId="0" borderId="25" xfId="0" applyFont="1" applyFill="1" applyBorder="1" applyAlignment="1"/>
    <xf numFmtId="0" fontId="18"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18" fillId="0" borderId="4" xfId="0" applyFont="1" applyFill="1" applyBorder="1" applyAlignment="1">
      <alignment horizontal="center" vertical="center"/>
    </xf>
    <xf numFmtId="0" fontId="53" fillId="0" borderId="8" xfId="0" applyFont="1" applyFill="1" applyBorder="1" applyAlignment="1">
      <alignment vertical="center" wrapText="1"/>
    </xf>
    <xf numFmtId="0" fontId="98" fillId="0" borderId="5" xfId="0" applyFont="1" applyFill="1" applyBorder="1" applyAlignment="1">
      <alignment horizontal="left" vertical="center"/>
    </xf>
    <xf numFmtId="0" fontId="25" fillId="0" borderId="27" xfId="0" applyFont="1" applyFill="1" applyBorder="1" applyAlignment="1">
      <alignment horizontal="center" vertical="center"/>
    </xf>
    <xf numFmtId="0" fontId="98" fillId="0" borderId="26" xfId="0" applyFont="1" applyFill="1" applyBorder="1" applyAlignment="1">
      <alignment horizontal="left" vertical="center"/>
    </xf>
    <xf numFmtId="0" fontId="98" fillId="0" borderId="28" xfId="0" applyFont="1" applyFill="1" applyBorder="1" applyAlignment="1">
      <alignment horizontal="left" vertical="center"/>
    </xf>
    <xf numFmtId="0" fontId="98" fillId="0" borderId="3" xfId="0" applyFont="1" applyFill="1" applyBorder="1" applyAlignment="1">
      <alignment horizontal="center" vertical="center" shrinkToFit="1"/>
    </xf>
    <xf numFmtId="0" fontId="98" fillId="0" borderId="10" xfId="0" applyFont="1" applyFill="1" applyBorder="1" applyAlignment="1">
      <alignment horizontal="center" vertical="center" shrinkToFit="1"/>
    </xf>
    <xf numFmtId="0" fontId="98" fillId="0" borderId="4" xfId="0" applyFont="1" applyFill="1" applyBorder="1" applyAlignment="1">
      <alignment horizontal="center" vertical="center" shrinkToFit="1"/>
    </xf>
    <xf numFmtId="0" fontId="98" fillId="0" borderId="5" xfId="0" applyFont="1" applyFill="1" applyBorder="1" applyAlignment="1">
      <alignment horizontal="left" vertical="center" wrapText="1"/>
    </xf>
    <xf numFmtId="0" fontId="99" fillId="0" borderId="5" xfId="0" applyFont="1" applyFill="1" applyBorder="1" applyAlignment="1">
      <alignment horizontal="center" vertical="center" shrinkToFit="1"/>
    </xf>
    <xf numFmtId="0" fontId="98" fillId="0" borderId="11" xfId="0" applyFont="1" applyFill="1" applyBorder="1" applyAlignment="1">
      <alignment horizontal="left" vertical="center" shrinkToFit="1"/>
    </xf>
    <xf numFmtId="0" fontId="98" fillId="0" borderId="1" xfId="0" applyFont="1" applyFill="1" applyBorder="1" applyAlignment="1">
      <alignment horizontal="left" vertical="center" shrinkToFit="1"/>
    </xf>
    <xf numFmtId="0" fontId="98" fillId="0" borderId="3" xfId="0" applyFont="1" applyFill="1" applyBorder="1" applyAlignment="1">
      <alignment horizontal="center" vertical="center"/>
    </xf>
    <xf numFmtId="0" fontId="98" fillId="0" borderId="11" xfId="0" applyFont="1" applyFill="1" applyBorder="1" applyAlignment="1">
      <alignment horizontal="left" vertical="center" wrapText="1"/>
    </xf>
    <xf numFmtId="0" fontId="98" fillId="0" borderId="1" xfId="0" applyFont="1" applyFill="1" applyBorder="1" applyAlignment="1">
      <alignment horizontal="left" vertical="center" wrapText="1"/>
    </xf>
    <xf numFmtId="0" fontId="98" fillId="0" borderId="12" xfId="0" applyFont="1" applyFill="1" applyBorder="1" applyAlignment="1">
      <alignment horizontal="left" vertical="center" wrapText="1"/>
    </xf>
    <xf numFmtId="0" fontId="98" fillId="0" borderId="26" xfId="0" applyFont="1" applyFill="1" applyBorder="1" applyAlignment="1">
      <alignment horizontal="left" vertical="center" wrapText="1"/>
    </xf>
    <xf numFmtId="0" fontId="98" fillId="0" borderId="27" xfId="0" applyFont="1" applyFill="1" applyBorder="1" applyAlignment="1">
      <alignment horizontal="left" vertical="center" wrapText="1"/>
    </xf>
    <xf numFmtId="0" fontId="98" fillId="0" borderId="28" xfId="0" applyFont="1" applyFill="1" applyBorder="1" applyAlignment="1">
      <alignment horizontal="left" vertical="center" wrapText="1"/>
    </xf>
    <xf numFmtId="0" fontId="25" fillId="0" borderId="2" xfId="0" applyFont="1" applyFill="1" applyBorder="1" applyAlignment="1">
      <alignment horizontal="center" vertical="center" textRotation="255" wrapText="1"/>
    </xf>
    <xf numFmtId="0" fontId="25" fillId="0" borderId="2" xfId="0" applyFont="1" applyFill="1" applyBorder="1" applyAlignment="1">
      <alignment horizontal="center" vertical="center" textRotation="255"/>
    </xf>
    <xf numFmtId="0" fontId="53" fillId="0" borderId="8" xfId="0" applyFont="1" applyFill="1" applyBorder="1" applyAlignment="1">
      <alignment horizontal="left" vertical="center" indent="1"/>
    </xf>
    <xf numFmtId="0" fontId="53" fillId="0" borderId="9" xfId="0" applyFont="1" applyFill="1" applyBorder="1" applyAlignment="1">
      <alignment horizontal="left" vertical="center" indent="1"/>
    </xf>
    <xf numFmtId="0" fontId="53" fillId="0" borderId="6" xfId="0" applyFont="1" applyFill="1" applyBorder="1" applyAlignment="1">
      <alignment horizontal="left" vertical="center" indent="1"/>
    </xf>
    <xf numFmtId="0" fontId="53" fillId="0" borderId="7" xfId="0" applyFont="1" applyFill="1" applyBorder="1" applyAlignment="1">
      <alignment horizontal="left" vertical="center" indent="1"/>
    </xf>
    <xf numFmtId="0" fontId="15" fillId="0" borderId="0" xfId="0" applyFont="1" applyFill="1" applyAlignment="1">
      <alignment vertical="top" wrapText="1"/>
    </xf>
    <xf numFmtId="0" fontId="0" fillId="0" borderId="0" xfId="0" applyFont="1" applyAlignment="1">
      <alignment vertical="top" wrapText="1"/>
    </xf>
    <xf numFmtId="0" fontId="0" fillId="0" borderId="32" xfId="0" applyFont="1" applyFill="1" applyBorder="1" applyAlignment="1">
      <alignment horizontal="left" vertical="center" shrinkToFit="1"/>
    </xf>
    <xf numFmtId="0" fontId="0" fillId="0" borderId="33"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0" fillId="0" borderId="32"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33" fillId="0" borderId="32" xfId="6" applyFont="1" applyFill="1" applyBorder="1" applyAlignment="1" applyProtection="1">
      <alignment horizontal="left" vertical="center" shrinkToFit="1"/>
    </xf>
    <xf numFmtId="0" fontId="33" fillId="0" borderId="33" xfId="6" applyFont="1" applyFill="1" applyBorder="1" applyAlignment="1" applyProtection="1">
      <alignment horizontal="left" vertical="center" shrinkToFi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15" fillId="0" borderId="5" xfId="0" applyFont="1" applyFill="1" applyBorder="1" applyAlignment="1">
      <alignment horizontal="left" vertical="top"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8"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0" fillId="0" borderId="9" xfId="0" applyFont="1" applyFill="1" applyBorder="1" applyAlignment="1">
      <alignment horizontal="left" vertical="center" shrinkToFi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31" xfId="0" applyFont="1" applyFill="1" applyBorder="1" applyAlignment="1">
      <alignment horizontal="left" vertical="center" shrinkToFit="1"/>
    </xf>
    <xf numFmtId="0" fontId="0" fillId="0" borderId="26" xfId="0" applyFont="1" applyFill="1" applyBorder="1" applyAlignment="1">
      <alignment horizontal="center" vertical="center" wrapText="1" shrinkToFit="1"/>
    </xf>
    <xf numFmtId="0" fontId="0" fillId="0" borderId="27" xfId="0" applyFont="1" applyFill="1" applyBorder="1" applyAlignment="1">
      <alignment horizontal="center" vertical="center" wrapText="1" shrinkToFit="1"/>
    </xf>
    <xf numFmtId="0" fontId="0" fillId="0" borderId="29" xfId="0" applyFill="1" applyBorder="1" applyAlignment="1">
      <alignment horizontal="left" vertical="center" shrinkToFit="1"/>
    </xf>
    <xf numFmtId="0" fontId="0" fillId="0" borderId="30" xfId="0" applyFill="1" applyBorder="1" applyAlignment="1">
      <alignment horizontal="left" vertical="center" shrinkToFit="1"/>
    </xf>
    <xf numFmtId="0" fontId="0" fillId="0" borderId="8" xfId="0" applyFill="1" applyBorder="1" applyAlignment="1">
      <alignment horizontal="left" vertical="center" shrinkToFit="1"/>
    </xf>
    <xf numFmtId="0" fontId="32" fillId="0" borderId="32" xfId="6" applyFill="1" applyBorder="1" applyAlignment="1" applyProtection="1">
      <alignment horizontal="left" vertical="center" shrinkToFit="1"/>
    </xf>
    <xf numFmtId="0" fontId="0" fillId="0" borderId="3" xfId="0" applyFont="1" applyFill="1" applyBorder="1" applyAlignment="1">
      <alignment horizontal="left" vertical="center" shrinkToFit="1"/>
    </xf>
    <xf numFmtId="0" fontId="0" fillId="0" borderId="4" xfId="0" applyFont="1" applyFill="1" applyBorder="1" applyAlignment="1">
      <alignment horizontal="left" vertical="center" shrinkToFit="1"/>
    </xf>
    <xf numFmtId="0" fontId="0" fillId="0" borderId="10" xfId="0" applyFont="1" applyFill="1" applyBorder="1" applyAlignment="1">
      <alignment horizontal="left" vertical="center" shrinkToFit="1"/>
    </xf>
    <xf numFmtId="0" fontId="0" fillId="0" borderId="26"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57" fontId="0" fillId="0" borderId="3" xfId="0" applyNumberFormat="1" applyFont="1" applyFill="1" applyBorder="1" applyAlignment="1">
      <alignment horizontal="center" vertical="center" shrinkToFit="1"/>
    </xf>
    <xf numFmtId="57" fontId="0" fillId="0" borderId="10" xfId="0" applyNumberFormat="1" applyFont="1" applyFill="1" applyBorder="1" applyAlignment="1">
      <alignment horizontal="center" vertical="center" shrinkToFit="1"/>
    </xf>
    <xf numFmtId="177" fontId="0" fillId="0" borderId="3" xfId="0" applyNumberFormat="1" applyFont="1" applyFill="1" applyBorder="1" applyAlignment="1">
      <alignment horizontal="center" vertical="center" shrinkToFit="1"/>
    </xf>
    <xf numFmtId="177" fontId="0" fillId="0" borderId="10" xfId="0" applyNumberFormat="1" applyFont="1" applyFill="1" applyBorder="1" applyAlignment="1">
      <alignment horizontal="center" vertical="center" shrinkToFit="1"/>
    </xf>
    <xf numFmtId="0" fontId="0" fillId="0" borderId="3" xfId="0" applyFont="1" applyFill="1" applyBorder="1" applyAlignment="1"/>
    <xf numFmtId="0" fontId="0" fillId="0" borderId="4" xfId="0" applyFont="1" applyBorder="1" applyAlignment="1"/>
    <xf numFmtId="0" fontId="0" fillId="0" borderId="10" xfId="0" applyFont="1" applyBorder="1" applyAlignment="1"/>
    <xf numFmtId="0" fontId="0" fillId="0" borderId="1" xfId="0" applyFont="1" applyFill="1" applyBorder="1" applyAlignment="1">
      <alignment horizontal="left" vertical="center"/>
    </xf>
    <xf numFmtId="0" fontId="0" fillId="0" borderId="1" xfId="0" applyFont="1" applyFill="1" applyBorder="1" applyAlignment="1"/>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0" fillId="0" borderId="2" xfId="0" applyFont="1" applyFill="1" applyBorder="1" applyAlignment="1">
      <alignment horizontal="center" vertical="center" wrapText="1" shrinkToFit="1"/>
    </xf>
    <xf numFmtId="0" fontId="0" fillId="0" borderId="8"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15" fillId="0" borderId="5" xfId="0" applyFont="1" applyFill="1" applyBorder="1" applyAlignment="1">
      <alignment vertical="center" wrapText="1"/>
    </xf>
    <xf numFmtId="0" fontId="31" fillId="0" borderId="5" xfId="0" applyFont="1" applyFill="1" applyBorder="1" applyAlignment="1">
      <alignment vertical="center" wrapText="1"/>
    </xf>
    <xf numFmtId="0" fontId="15" fillId="0" borderId="0" xfId="0" applyFont="1" applyFill="1" applyBorder="1" applyAlignment="1">
      <alignment vertical="center" wrapText="1"/>
    </xf>
    <xf numFmtId="0" fontId="31" fillId="0" borderId="0" xfId="0" applyFont="1" applyFill="1" applyBorder="1" applyAlignment="1">
      <alignment vertical="center" wrapText="1"/>
    </xf>
    <xf numFmtId="0" fontId="15" fillId="0" borderId="5" xfId="0" applyFont="1" applyFill="1" applyBorder="1" applyAlignment="1">
      <alignment vertical="top"/>
    </xf>
    <xf numFmtId="0" fontId="15" fillId="0" borderId="5" xfId="0" applyFont="1" applyFill="1" applyBorder="1" applyAlignment="1">
      <alignmen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10" xfId="0" applyFont="1" applyFill="1" applyBorder="1" applyAlignment="1">
      <alignment horizontal="left" vertical="center"/>
    </xf>
    <xf numFmtId="0" fontId="0" fillId="0" borderId="1" xfId="0" applyFont="1" applyFill="1" applyBorder="1" applyAlignment="1">
      <alignment horizontal="left" shrinkToFit="1"/>
    </xf>
    <xf numFmtId="0" fontId="0" fillId="0" borderId="1" xfId="0" applyFont="1" applyFill="1" applyBorder="1" applyAlignment="1">
      <alignment horizontal="center" shrinkToFit="1"/>
    </xf>
    <xf numFmtId="0" fontId="0" fillId="0" borderId="1" xfId="0" applyFont="1" applyFill="1" applyBorder="1" applyAlignment="1">
      <alignment horizontal="center"/>
    </xf>
    <xf numFmtId="0" fontId="0" fillId="0" borderId="1" xfId="0" applyFont="1" applyFill="1" applyBorder="1" applyAlignment="1">
      <alignment horizontal="left"/>
    </xf>
    <xf numFmtId="0" fontId="0" fillId="0" borderId="12" xfId="0" applyFont="1" applyFill="1" applyBorder="1" applyAlignment="1">
      <alignment horizontal="left"/>
    </xf>
    <xf numFmtId="0" fontId="26" fillId="0" borderId="4" xfId="0" applyFont="1" applyFill="1" applyBorder="1" applyAlignment="1">
      <alignment horizontal="left" vertical="center" wrapText="1" shrinkToFit="1"/>
    </xf>
    <xf numFmtId="0" fontId="26" fillId="0" borderId="10" xfId="0" applyFont="1" applyFill="1" applyBorder="1" applyAlignment="1">
      <alignment horizontal="left" vertical="center" wrapText="1" shrinkToFit="1"/>
    </xf>
    <xf numFmtId="0" fontId="26" fillId="0" borderId="3" xfId="0" applyFont="1" applyFill="1" applyBorder="1" applyAlignment="1">
      <alignment horizontal="left" vertical="center" wrapText="1" shrinkToFit="1"/>
    </xf>
    <xf numFmtId="0" fontId="26" fillId="0" borderId="3" xfId="0" applyFont="1" applyFill="1" applyBorder="1" applyAlignment="1">
      <alignment horizontal="left" vertical="center" shrinkToFit="1"/>
    </xf>
    <xf numFmtId="0" fontId="26" fillId="0" borderId="4" xfId="0" applyFont="1" applyFill="1" applyBorder="1" applyAlignment="1">
      <alignment horizontal="left" vertical="center" shrinkToFit="1"/>
    </xf>
    <xf numFmtId="0" fontId="0" fillId="0" borderId="27" xfId="0" applyFont="1" applyFill="1" applyBorder="1" applyAlignment="1">
      <alignment horizontal="center" vertical="center" shrinkToFit="1"/>
    </xf>
    <xf numFmtId="58" fontId="0" fillId="0" borderId="4" xfId="0" applyNumberFormat="1" applyFont="1" applyFill="1" applyBorder="1" applyAlignment="1">
      <alignment horizontal="left" vertical="center"/>
    </xf>
    <xf numFmtId="58" fontId="0" fillId="0" borderId="10" xfId="0" applyNumberFormat="1" applyFont="1" applyFill="1" applyBorder="1" applyAlignment="1">
      <alignment horizontal="lef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Fill="1" applyBorder="1" applyAlignment="1">
      <alignment horizontal="center" vertical="center" shrinkToFit="1"/>
    </xf>
    <xf numFmtId="0" fontId="0" fillId="0" borderId="4"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Fill="1" applyBorder="1" applyAlignment="1">
      <alignment horizontal="center"/>
    </xf>
    <xf numFmtId="0" fontId="21" fillId="0" borderId="0" xfId="0" applyFont="1" applyFill="1" applyAlignment="1">
      <alignment horizontal="center" vertical="center"/>
    </xf>
    <xf numFmtId="49" fontId="0" fillId="0" borderId="3"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1" fontId="0" fillId="0" borderId="3" xfId="0" applyNumberFormat="1" applyFont="1" applyFill="1" applyBorder="1" applyAlignment="1">
      <alignment horizontal="left" vertical="center"/>
    </xf>
    <xf numFmtId="1" fontId="0" fillId="0" borderId="4" xfId="0" applyNumberFormat="1" applyFont="1" applyFill="1" applyBorder="1" applyAlignment="1">
      <alignment horizontal="left" vertical="center"/>
    </xf>
    <xf numFmtId="1" fontId="0" fillId="0" borderId="10" xfId="0" applyNumberFormat="1" applyFont="1" applyFill="1" applyBorder="1" applyAlignment="1">
      <alignment horizontal="left" vertical="center"/>
    </xf>
    <xf numFmtId="0" fontId="35" fillId="0" borderId="8" xfId="45" applyNumberFormat="1" applyFont="1" applyFill="1" applyBorder="1" applyAlignment="1">
      <alignment horizontal="center" vertical="center"/>
    </xf>
    <xf numFmtId="0" fontId="35" fillId="0" borderId="5" xfId="45" applyNumberFormat="1" applyFont="1" applyFill="1" applyBorder="1" applyAlignment="1">
      <alignment horizontal="center" vertical="center"/>
    </xf>
    <xf numFmtId="0" fontId="35" fillId="0" borderId="6" xfId="45" applyNumberFormat="1" applyFont="1" applyFill="1" applyBorder="1" applyAlignment="1">
      <alignment horizontal="center" vertical="center"/>
    </xf>
    <xf numFmtId="0" fontId="35" fillId="0" borderId="0" xfId="45" applyNumberFormat="1" applyFont="1" applyFill="1" applyBorder="1" applyAlignment="1">
      <alignment horizontal="center" vertical="center"/>
    </xf>
    <xf numFmtId="0" fontId="35" fillId="0" borderId="11" xfId="45" applyNumberFormat="1" applyFont="1" applyFill="1" applyBorder="1" applyAlignment="1">
      <alignment horizontal="center" vertical="center"/>
    </xf>
    <xf numFmtId="0" fontId="35" fillId="0" borderId="1" xfId="45" applyNumberFormat="1" applyFont="1" applyFill="1" applyBorder="1" applyAlignment="1">
      <alignment horizontal="center" vertical="center"/>
    </xf>
    <xf numFmtId="177" fontId="35" fillId="0" borderId="5" xfId="45" applyNumberFormat="1" applyFont="1" applyFill="1" applyBorder="1" applyAlignment="1">
      <alignment horizontal="center" vertical="center"/>
    </xf>
    <xf numFmtId="177" fontId="35" fillId="0" borderId="9" xfId="45" applyNumberFormat="1" applyFont="1" applyFill="1" applyBorder="1" applyAlignment="1">
      <alignment horizontal="center" vertical="center"/>
    </xf>
    <xf numFmtId="177" fontId="35" fillId="0" borderId="0" xfId="45" applyNumberFormat="1" applyFont="1" applyFill="1" applyBorder="1" applyAlignment="1">
      <alignment horizontal="center" vertical="center"/>
    </xf>
    <xf numFmtId="177" fontId="35" fillId="0" borderId="7" xfId="45" applyNumberFormat="1" applyFont="1" applyFill="1" applyBorder="1" applyAlignment="1">
      <alignment horizontal="center" vertical="center"/>
    </xf>
    <xf numFmtId="177" fontId="35" fillId="0" borderId="1" xfId="45" applyNumberFormat="1" applyFont="1" applyFill="1" applyBorder="1" applyAlignment="1">
      <alignment horizontal="center" vertical="center"/>
    </xf>
    <xf numFmtId="177" fontId="35" fillId="0" borderId="12" xfId="45" applyNumberFormat="1" applyFont="1" applyFill="1" applyBorder="1" applyAlignment="1">
      <alignment horizontal="center" vertical="center"/>
    </xf>
    <xf numFmtId="0" fontId="35" fillId="0" borderId="8" xfId="45" applyNumberFormat="1" applyFont="1" applyBorder="1" applyAlignment="1">
      <alignment vertical="center"/>
    </xf>
    <xf numFmtId="0" fontId="35" fillId="0" borderId="5" xfId="45" applyNumberFormat="1" applyFont="1" applyBorder="1" applyAlignment="1">
      <alignment vertical="center"/>
    </xf>
    <xf numFmtId="0" fontId="35" fillId="0" borderId="49" xfId="45" applyNumberFormat="1" applyFont="1" applyBorder="1" applyAlignment="1">
      <alignment vertical="center"/>
    </xf>
    <xf numFmtId="0" fontId="35" fillId="0" borderId="6" xfId="45" applyNumberFormat="1" applyFont="1" applyBorder="1" applyAlignment="1">
      <alignment vertical="center"/>
    </xf>
    <xf numFmtId="0" fontId="35" fillId="0" borderId="0" xfId="45" applyNumberFormat="1" applyFont="1" applyBorder="1" applyAlignment="1">
      <alignment vertical="center"/>
    </xf>
    <xf numFmtId="0" fontId="35" fillId="0" borderId="52" xfId="45" applyNumberFormat="1" applyFont="1" applyBorder="1" applyAlignment="1">
      <alignment vertical="center"/>
    </xf>
    <xf numFmtId="0" fontId="35" fillId="0" borderId="11" xfId="45" applyNumberFormat="1" applyFont="1" applyBorder="1" applyAlignment="1">
      <alignment vertical="center"/>
    </xf>
    <xf numFmtId="0" fontId="35" fillId="0" borderId="1" xfId="45" applyNumberFormat="1" applyFont="1" applyBorder="1" applyAlignment="1">
      <alignment vertical="center"/>
    </xf>
    <xf numFmtId="0" fontId="35" fillId="0" borderId="46" xfId="45" applyNumberFormat="1" applyFont="1" applyBorder="1" applyAlignment="1">
      <alignment vertical="center"/>
    </xf>
    <xf numFmtId="0" fontId="79" fillId="0" borderId="11" xfId="45" applyNumberFormat="1" applyFont="1" applyFill="1" applyBorder="1" applyAlignment="1">
      <alignment horizontal="center" vertical="center" shrinkToFit="1"/>
    </xf>
    <xf numFmtId="0" fontId="79" fillId="0" borderId="1" xfId="45" applyNumberFormat="1" applyFont="1" applyFill="1" applyBorder="1" applyAlignment="1">
      <alignment horizontal="center" vertical="center" shrinkToFit="1"/>
    </xf>
    <xf numFmtId="0" fontId="79" fillId="0" borderId="12" xfId="45" applyNumberFormat="1" applyFont="1" applyFill="1" applyBorder="1" applyAlignment="1">
      <alignment horizontal="center" vertical="center" shrinkToFit="1"/>
    </xf>
    <xf numFmtId="0" fontId="35" fillId="0" borderId="8" xfId="45" applyNumberFormat="1" applyFont="1" applyFill="1" applyBorder="1" applyAlignment="1">
      <alignment horizontal="center" vertical="center" shrinkToFit="1"/>
    </xf>
    <xf numFmtId="0" fontId="35" fillId="0" borderId="5" xfId="45" applyNumberFormat="1" applyFont="1" applyFill="1" applyBorder="1" applyAlignment="1">
      <alignment horizontal="center" vertical="center" shrinkToFit="1"/>
    </xf>
    <xf numFmtId="177" fontId="35" fillId="0" borderId="5" xfId="45" applyNumberFormat="1" applyFont="1" applyFill="1" applyBorder="1" applyAlignment="1">
      <alignment horizontal="center" vertical="center" shrinkToFit="1"/>
    </xf>
    <xf numFmtId="177" fontId="35" fillId="0" borderId="9" xfId="45" applyNumberFormat="1" applyFont="1" applyFill="1" applyBorder="1" applyAlignment="1">
      <alignment horizontal="center" vertical="center" shrinkToFit="1"/>
    </xf>
    <xf numFmtId="177" fontId="79" fillId="0" borderId="0" xfId="45" applyNumberFormat="1" applyFont="1" applyFill="1" applyBorder="1" applyAlignment="1">
      <alignment horizontal="center" vertical="center" shrinkToFit="1"/>
    </xf>
    <xf numFmtId="0" fontId="79" fillId="0" borderId="6" xfId="45" applyNumberFormat="1" applyFont="1" applyFill="1" applyBorder="1" applyAlignment="1">
      <alignment horizontal="right" vertical="center" shrinkToFit="1"/>
    </xf>
    <xf numFmtId="0" fontId="79" fillId="0" borderId="0" xfId="45" applyNumberFormat="1" applyFont="1" applyFill="1" applyBorder="1" applyAlignment="1">
      <alignment horizontal="right" vertical="center" shrinkToFit="1"/>
    </xf>
    <xf numFmtId="0" fontId="16" fillId="0" borderId="21" xfId="45" applyNumberFormat="1" applyFont="1" applyFill="1" applyBorder="1" applyAlignment="1">
      <alignment vertical="center" wrapText="1" shrinkToFit="1"/>
    </xf>
    <xf numFmtId="0" fontId="16" fillId="0" borderId="22" xfId="45" applyNumberFormat="1" applyFont="1" applyFill="1" applyBorder="1" applyAlignment="1">
      <alignment vertical="center" wrapText="1" shrinkToFit="1"/>
    </xf>
    <xf numFmtId="0" fontId="16" fillId="0" borderId="120" xfId="45" applyNumberFormat="1" applyFont="1" applyFill="1" applyBorder="1" applyAlignment="1">
      <alignment vertical="center" wrapText="1" shrinkToFit="1"/>
    </xf>
    <xf numFmtId="177" fontId="35" fillId="0" borderId="115" xfId="45" applyNumberFormat="1" applyFont="1" applyFill="1" applyBorder="1" applyAlignment="1">
      <alignment horizontal="right" vertical="center" indent="1"/>
    </xf>
    <xf numFmtId="177" fontId="35" fillId="0" borderId="115" xfId="45" applyNumberFormat="1" applyFont="1" applyBorder="1" applyAlignment="1">
      <alignment horizontal="right" vertical="center" indent="1"/>
    </xf>
    <xf numFmtId="177" fontId="35" fillId="0" borderId="117" xfId="45" applyNumberFormat="1" applyFont="1" applyBorder="1" applyAlignment="1">
      <alignment horizontal="right" vertical="center" indent="1"/>
    </xf>
    <xf numFmtId="0" fontId="35" fillId="0" borderId="116" xfId="45" applyNumberFormat="1" applyFont="1" applyFill="1" applyBorder="1" applyAlignment="1">
      <alignment horizontal="center" vertical="center" shrinkToFit="1"/>
    </xf>
    <xf numFmtId="0" fontId="35" fillId="0" borderId="22" xfId="45" applyNumberFormat="1" applyFont="1" applyFill="1" applyBorder="1" applyAlignment="1">
      <alignment horizontal="center" vertical="center" shrinkToFit="1"/>
    </xf>
    <xf numFmtId="0" fontId="35" fillId="0" borderId="23" xfId="45" applyNumberFormat="1" applyFont="1" applyFill="1" applyBorder="1" applyAlignment="1">
      <alignment horizontal="center" vertical="center" shrinkToFit="1"/>
    </xf>
    <xf numFmtId="0" fontId="35" fillId="0" borderId="32" xfId="45" applyNumberFormat="1" applyFont="1" applyFill="1" applyBorder="1" applyAlignment="1">
      <alignment horizontal="center" vertical="center" shrinkToFit="1"/>
    </xf>
    <xf numFmtId="0" fontId="35" fillId="0" borderId="33" xfId="45" applyNumberFormat="1" applyFont="1" applyFill="1" applyBorder="1" applyAlignment="1">
      <alignment horizontal="center" vertical="center" shrinkToFit="1"/>
    </xf>
    <xf numFmtId="0" fontId="35" fillId="0" borderId="123" xfId="45" applyNumberFormat="1" applyFont="1" applyFill="1" applyBorder="1" applyAlignment="1">
      <alignment horizontal="center" vertical="center" shrinkToFit="1"/>
    </xf>
    <xf numFmtId="0" fontId="16" fillId="0" borderId="124" xfId="45" applyNumberFormat="1" applyFont="1" applyFill="1" applyBorder="1" applyAlignment="1">
      <alignment vertical="center" wrapText="1" shrinkToFit="1"/>
    </xf>
    <xf numFmtId="0" fontId="16" fillId="0" borderId="33" xfId="45" applyNumberFormat="1" applyFont="1" applyFill="1" applyBorder="1" applyAlignment="1">
      <alignment vertical="center" wrapText="1" shrinkToFit="1"/>
    </xf>
    <xf numFmtId="0" fontId="16" fillId="0" borderId="34" xfId="45" applyNumberFormat="1" applyFont="1" applyFill="1" applyBorder="1" applyAlignment="1">
      <alignment vertical="center" wrapText="1" shrinkToFit="1"/>
    </xf>
    <xf numFmtId="177" fontId="35" fillId="0" borderId="118" xfId="45" applyNumberFormat="1" applyFont="1" applyFill="1" applyBorder="1" applyAlignment="1">
      <alignment horizontal="right" vertical="center" indent="1"/>
    </xf>
    <xf numFmtId="177" fontId="35" fillId="0" borderId="118" xfId="45" applyNumberFormat="1" applyFont="1" applyBorder="1" applyAlignment="1">
      <alignment horizontal="right" vertical="center" indent="1"/>
    </xf>
    <xf numFmtId="177" fontId="35" fillId="0" borderId="119" xfId="45" applyNumberFormat="1" applyFont="1" applyBorder="1" applyAlignment="1">
      <alignment horizontal="right" vertical="center" indent="1"/>
    </xf>
    <xf numFmtId="0" fontId="35" fillId="0" borderId="3" xfId="45" applyNumberFormat="1" applyFont="1" applyFill="1" applyBorder="1" applyAlignment="1">
      <alignment horizontal="left" vertical="center" indent="1"/>
    </xf>
    <xf numFmtId="0" fontId="35" fillId="0" borderId="4" xfId="45" applyNumberFormat="1" applyFont="1" applyFill="1" applyBorder="1" applyAlignment="1">
      <alignment horizontal="left" vertical="center" indent="1"/>
    </xf>
    <xf numFmtId="0" fontId="35" fillId="0" borderId="10" xfId="45" applyNumberFormat="1" applyFont="1" applyFill="1" applyBorder="1" applyAlignment="1">
      <alignment horizontal="left" vertical="center" indent="1"/>
    </xf>
    <xf numFmtId="0" fontId="35" fillId="0" borderId="3" xfId="45" applyNumberFormat="1" applyFont="1" applyFill="1" applyBorder="1" applyAlignment="1">
      <alignment horizontal="left" vertical="center" indent="1" shrinkToFit="1"/>
    </xf>
    <xf numFmtId="0" fontId="35" fillId="0" borderId="4" xfId="45" applyNumberFormat="1" applyFont="1" applyFill="1" applyBorder="1" applyAlignment="1">
      <alignment horizontal="left" vertical="center" indent="1" shrinkToFit="1"/>
    </xf>
    <xf numFmtId="0" fontId="16" fillId="0" borderId="4" xfId="45" applyNumberFormat="1" applyFont="1" applyFill="1" applyBorder="1" applyAlignment="1">
      <alignment vertical="center" shrinkToFit="1"/>
    </xf>
    <xf numFmtId="177" fontId="35" fillId="0" borderId="2" xfId="45" applyNumberFormat="1" applyFont="1" applyFill="1" applyBorder="1" applyAlignment="1">
      <alignment horizontal="right" vertical="center" indent="1"/>
    </xf>
    <xf numFmtId="177" fontId="35" fillId="0" borderId="2" xfId="45" applyNumberFormat="1" applyFont="1" applyBorder="1" applyAlignment="1">
      <alignment horizontal="right" vertical="center" indent="1"/>
    </xf>
    <xf numFmtId="177" fontId="35" fillId="0" borderId="68" xfId="45" applyNumberFormat="1" applyFont="1" applyBorder="1" applyAlignment="1">
      <alignment horizontal="right" vertical="center" indent="1"/>
    </xf>
    <xf numFmtId="0" fontId="35" fillId="0" borderId="9" xfId="45" applyNumberFormat="1" applyFont="1" applyFill="1" applyBorder="1" applyAlignment="1">
      <alignment horizontal="center" vertical="center" shrinkToFit="1"/>
    </xf>
    <xf numFmtId="0" fontId="35" fillId="0" borderId="6" xfId="45" applyNumberFormat="1" applyFont="1" applyFill="1" applyBorder="1" applyAlignment="1">
      <alignment horizontal="center" vertical="center" shrinkToFit="1"/>
    </xf>
    <xf numFmtId="0" fontId="35" fillId="0" borderId="0" xfId="45" applyNumberFormat="1" applyFont="1" applyFill="1" applyBorder="1" applyAlignment="1">
      <alignment horizontal="center" vertical="center" shrinkToFit="1"/>
    </xf>
    <xf numFmtId="0" fontId="35" fillId="0" borderId="7" xfId="45" applyNumberFormat="1" applyFont="1" applyFill="1" applyBorder="1" applyAlignment="1">
      <alignment horizontal="center" vertical="center" shrinkToFit="1"/>
    </xf>
    <xf numFmtId="0" fontId="35" fillId="0" borderId="11" xfId="45" applyNumberFormat="1" applyFont="1" applyFill="1" applyBorder="1" applyAlignment="1">
      <alignment horizontal="center" vertical="center" shrinkToFit="1"/>
    </xf>
    <xf numFmtId="0" fontId="35" fillId="0" borderId="1" xfId="45" applyNumberFormat="1" applyFont="1" applyFill="1" applyBorder="1" applyAlignment="1">
      <alignment horizontal="center" vertical="center" shrinkToFit="1"/>
    </xf>
    <xf numFmtId="0" fontId="35" fillId="0" borderId="12" xfId="45" applyNumberFormat="1" applyFont="1" applyFill="1" applyBorder="1" applyAlignment="1">
      <alignment horizontal="center" vertical="center" shrinkToFit="1"/>
    </xf>
    <xf numFmtId="0" fontId="35" fillId="0" borderId="29" xfId="45" applyNumberFormat="1" applyFont="1" applyFill="1" applyBorder="1" applyAlignment="1">
      <alignment horizontal="center" vertical="center" shrinkToFit="1"/>
    </xf>
    <xf numFmtId="0" fontId="35" fillId="0" borderId="30" xfId="45" applyNumberFormat="1" applyFont="1" applyFill="1" applyBorder="1" applyAlignment="1">
      <alignment horizontal="center" vertical="center" shrinkToFit="1"/>
    </xf>
    <xf numFmtId="0" fontId="35" fillId="0" borderId="121" xfId="45" applyNumberFormat="1" applyFont="1" applyFill="1" applyBorder="1" applyAlignment="1">
      <alignment horizontal="center" vertical="center" shrinkToFit="1"/>
    </xf>
    <xf numFmtId="0" fontId="16" fillId="0" borderId="122" xfId="45" applyNumberFormat="1" applyFont="1" applyFill="1" applyBorder="1" applyAlignment="1">
      <alignment vertical="center" wrapText="1" shrinkToFit="1"/>
    </xf>
    <xf numFmtId="0" fontId="16" fillId="0" borderId="30" xfId="45" applyNumberFormat="1" applyFont="1" applyFill="1" applyBorder="1" applyAlignment="1">
      <alignment vertical="center" wrapText="1" shrinkToFit="1"/>
    </xf>
    <xf numFmtId="0" fontId="16" fillId="0" borderId="31" xfId="45" applyNumberFormat="1" applyFont="1" applyFill="1" applyBorder="1" applyAlignment="1">
      <alignment vertical="center" wrapText="1" shrinkToFit="1"/>
    </xf>
    <xf numFmtId="177" fontId="35" fillId="0" borderId="105" xfId="45" applyNumberFormat="1" applyFont="1" applyFill="1" applyBorder="1" applyAlignment="1">
      <alignment horizontal="right" vertical="center" indent="1"/>
    </xf>
    <xf numFmtId="177" fontId="35" fillId="0" borderId="105" xfId="45" applyNumberFormat="1" applyFont="1" applyBorder="1" applyAlignment="1">
      <alignment horizontal="right" vertical="center" indent="1"/>
    </xf>
    <xf numFmtId="177" fontId="35" fillId="0" borderId="114" xfId="45" applyNumberFormat="1" applyFont="1" applyBorder="1" applyAlignment="1">
      <alignment horizontal="right" vertical="center" indent="1"/>
    </xf>
    <xf numFmtId="0" fontId="35" fillId="0" borderId="71" xfId="45" applyNumberFormat="1" applyFont="1" applyBorder="1" applyAlignment="1">
      <alignment horizontal="center" vertical="center" textRotation="255"/>
    </xf>
    <xf numFmtId="0" fontId="35" fillId="0" borderId="62" xfId="45" applyNumberFormat="1" applyFont="1" applyBorder="1" applyAlignment="1">
      <alignment horizontal="center" vertical="center" textRotation="255"/>
    </xf>
    <xf numFmtId="0" fontId="35" fillId="0" borderId="72" xfId="45" applyNumberFormat="1" applyFont="1" applyBorder="1" applyAlignment="1">
      <alignment horizontal="center" vertical="center" textRotation="255"/>
    </xf>
    <xf numFmtId="0" fontId="79" fillId="0" borderId="3" xfId="45" applyNumberFormat="1" applyFont="1" applyFill="1" applyBorder="1" applyAlignment="1">
      <alignment horizontal="left" vertical="center"/>
    </xf>
    <xf numFmtId="0" fontId="79" fillId="0" borderId="4" xfId="45" applyNumberFormat="1" applyFont="1" applyFill="1" applyBorder="1" applyAlignment="1">
      <alignment horizontal="left" vertical="center"/>
    </xf>
    <xf numFmtId="0" fontId="79" fillId="0" borderId="10" xfId="45" applyNumberFormat="1" applyFont="1" applyFill="1" applyBorder="1" applyAlignment="1">
      <alignment horizontal="left" vertical="center"/>
    </xf>
    <xf numFmtId="0" fontId="35" fillId="0" borderId="8" xfId="45" applyNumberFormat="1" applyFont="1" applyFill="1" applyBorder="1" applyAlignment="1">
      <alignment horizontal="left" vertical="center" indent="1"/>
    </xf>
    <xf numFmtId="0" fontId="35" fillId="0" borderId="5" xfId="45" applyNumberFormat="1" applyFont="1" applyFill="1" applyBorder="1" applyAlignment="1">
      <alignment horizontal="left" vertical="center" indent="1"/>
    </xf>
    <xf numFmtId="178" fontId="35" fillId="0" borderId="5" xfId="46" applyNumberFormat="1" applyFont="1" applyFill="1" applyBorder="1" applyAlignment="1">
      <alignment horizontal="right" vertical="center" indent="1"/>
    </xf>
    <xf numFmtId="178" fontId="35" fillId="0" borderId="9" xfId="46" applyNumberFormat="1" applyFont="1" applyFill="1" applyBorder="1" applyAlignment="1">
      <alignment horizontal="right" vertical="center" indent="1"/>
    </xf>
    <xf numFmtId="178" fontId="35" fillId="0" borderId="5" xfId="45" applyNumberFormat="1" applyFont="1" applyBorder="1" applyAlignment="1">
      <alignment horizontal="right" vertical="center" indent="1"/>
    </xf>
    <xf numFmtId="178" fontId="35" fillId="0" borderId="49" xfId="45" applyNumberFormat="1" applyFont="1" applyBorder="1" applyAlignment="1">
      <alignment horizontal="right" vertical="center" indent="1"/>
    </xf>
    <xf numFmtId="178" fontId="35" fillId="0" borderId="0" xfId="45" applyNumberFormat="1" applyFont="1" applyBorder="1" applyAlignment="1">
      <alignment horizontal="right" vertical="center" indent="1"/>
    </xf>
    <xf numFmtId="178" fontId="35" fillId="0" borderId="52" xfId="45" applyNumberFormat="1" applyFont="1" applyBorder="1" applyAlignment="1">
      <alignment horizontal="right" vertical="center" indent="1"/>
    </xf>
    <xf numFmtId="178" fontId="35" fillId="0" borderId="1" xfId="45" applyNumberFormat="1" applyFont="1" applyBorder="1" applyAlignment="1">
      <alignment horizontal="right" vertical="center" indent="1"/>
    </xf>
    <xf numFmtId="178" fontId="35" fillId="0" borderId="46" xfId="45" applyNumberFormat="1" applyFont="1" applyBorder="1" applyAlignment="1">
      <alignment horizontal="right" vertical="center" indent="1"/>
    </xf>
    <xf numFmtId="0" fontId="35" fillId="0" borderId="116" xfId="45" applyNumberFormat="1" applyFont="1" applyFill="1" applyBorder="1" applyAlignment="1">
      <alignment horizontal="left" vertical="center" indent="1"/>
    </xf>
    <xf numFmtId="0" fontId="35" fillId="0" borderId="22" xfId="45" applyNumberFormat="1" applyFont="1" applyFill="1" applyBorder="1" applyAlignment="1">
      <alignment horizontal="left" vertical="center" indent="1"/>
    </xf>
    <xf numFmtId="0" fontId="35" fillId="0" borderId="3" xfId="45" applyNumberFormat="1" applyFont="1" applyFill="1" applyBorder="1" applyAlignment="1">
      <alignment horizontal="left" vertical="center" wrapText="1" indent="1"/>
    </xf>
    <xf numFmtId="0" fontId="35" fillId="0" borderId="4" xfId="45" applyNumberFormat="1" applyFont="1" applyFill="1" applyBorder="1" applyAlignment="1">
      <alignment horizontal="left" vertical="center" wrapText="1" indent="1"/>
    </xf>
    <xf numFmtId="0" fontId="35" fillId="0" borderId="10" xfId="45" applyNumberFormat="1" applyFont="1" applyFill="1" applyBorder="1" applyAlignment="1">
      <alignment horizontal="left" vertical="center" wrapText="1" indent="1"/>
    </xf>
    <xf numFmtId="0" fontId="35" fillId="0" borderId="69" xfId="45" applyNumberFormat="1" applyFont="1" applyFill="1" applyBorder="1" applyAlignment="1">
      <alignment horizontal="left" vertical="center" wrapText="1" indent="1"/>
    </xf>
    <xf numFmtId="0" fontId="35" fillId="0" borderId="73" xfId="45" applyNumberFormat="1" applyFont="1" applyFill="1" applyBorder="1" applyAlignment="1">
      <alignment horizontal="left" vertical="center" wrapText="1" indent="1"/>
    </xf>
    <xf numFmtId="0" fontId="35" fillId="0" borderId="74" xfId="45" applyNumberFormat="1" applyFont="1" applyFill="1" applyBorder="1" applyAlignment="1">
      <alignment horizontal="left" vertical="center" wrapText="1" indent="1"/>
    </xf>
    <xf numFmtId="0" fontId="35" fillId="0" borderId="75" xfId="45" applyNumberFormat="1" applyFont="1" applyFill="1" applyBorder="1" applyAlignment="1">
      <alignment horizontal="left" vertical="center" wrapText="1" indent="1"/>
    </xf>
    <xf numFmtId="0" fontId="35" fillId="0" borderId="76" xfId="45" applyNumberFormat="1" applyFont="1" applyFill="1" applyBorder="1" applyAlignment="1">
      <alignment horizontal="left" vertical="center" wrapText="1" indent="1"/>
    </xf>
    <xf numFmtId="0" fontId="35" fillId="0" borderId="22" xfId="45" applyNumberFormat="1" applyFont="1" applyFill="1" applyBorder="1" applyAlignment="1">
      <alignment horizontal="left" vertical="center"/>
    </xf>
    <xf numFmtId="178" fontId="35" fillId="0" borderId="22" xfId="46" applyNumberFormat="1" applyFont="1" applyFill="1" applyBorder="1" applyAlignment="1">
      <alignment horizontal="right" vertical="center" indent="1"/>
    </xf>
    <xf numFmtId="178" fontId="35" fillId="0" borderId="120" xfId="46" applyNumberFormat="1" applyFont="1" applyFill="1" applyBorder="1" applyAlignment="1">
      <alignment horizontal="right" vertical="center" indent="1"/>
    </xf>
    <xf numFmtId="0" fontId="35" fillId="0" borderId="1" xfId="45" applyNumberFormat="1" applyFont="1" applyFill="1" applyBorder="1" applyAlignment="1">
      <alignment horizontal="left" vertical="center"/>
    </xf>
    <xf numFmtId="0" fontId="79" fillId="0" borderId="3" xfId="45" applyNumberFormat="1" applyFont="1" applyFill="1" applyBorder="1" applyAlignment="1">
      <alignment horizontal="center" vertical="center" shrinkToFit="1"/>
    </xf>
    <xf numFmtId="0" fontId="79" fillId="0" borderId="4" xfId="45" applyNumberFormat="1" applyFont="1" applyFill="1" applyBorder="1" applyAlignment="1">
      <alignment horizontal="center" vertical="center" shrinkToFit="1"/>
    </xf>
    <xf numFmtId="0" fontId="79" fillId="0" borderId="10" xfId="45" applyNumberFormat="1" applyFont="1" applyFill="1" applyBorder="1" applyAlignment="1">
      <alignment horizontal="center" vertical="center" shrinkToFit="1"/>
    </xf>
    <xf numFmtId="0" fontId="103" fillId="0" borderId="4" xfId="45" applyNumberFormat="1" applyFont="1" applyFill="1" applyBorder="1" applyAlignment="1">
      <alignment horizontal="center" vertical="center" shrinkToFit="1"/>
    </xf>
    <xf numFmtId="0" fontId="103" fillId="0" borderId="10" xfId="45" applyNumberFormat="1" applyFont="1" applyFill="1" applyBorder="1" applyAlignment="1">
      <alignment horizontal="center" vertical="center" shrinkToFit="1"/>
    </xf>
    <xf numFmtId="181" fontId="101" fillId="9" borderId="3" xfId="45" applyNumberFormat="1" applyFont="1" applyFill="1" applyBorder="1" applyAlignment="1">
      <alignment horizontal="right" vertical="center"/>
    </xf>
    <xf numFmtId="181" fontId="101" fillId="9" borderId="4" xfId="45" applyNumberFormat="1" applyFont="1" applyFill="1" applyBorder="1" applyAlignment="1">
      <alignment horizontal="right" vertical="center"/>
    </xf>
    <xf numFmtId="181" fontId="101" fillId="9" borderId="69" xfId="45" applyNumberFormat="1" applyFont="1" applyFill="1" applyBorder="1" applyAlignment="1">
      <alignment horizontal="right" vertical="center"/>
    </xf>
    <xf numFmtId="0" fontId="35" fillId="0" borderId="8" xfId="45" applyNumberFormat="1" applyFont="1" applyFill="1" applyBorder="1" applyAlignment="1">
      <alignment horizontal="center" vertical="center" wrapText="1"/>
    </xf>
    <xf numFmtId="0" fontId="35" fillId="0" borderId="5" xfId="45" applyNumberFormat="1" applyFont="1" applyFill="1" applyBorder="1" applyAlignment="1">
      <alignment horizontal="center" vertical="center" wrapText="1"/>
    </xf>
    <xf numFmtId="0" fontId="35" fillId="0" borderId="9" xfId="45" applyNumberFormat="1" applyFont="1" applyFill="1" applyBorder="1" applyAlignment="1">
      <alignment horizontal="center" vertical="center" wrapText="1"/>
    </xf>
    <xf numFmtId="0" fontId="35" fillId="0" borderId="11" xfId="45" applyNumberFormat="1" applyFont="1" applyFill="1" applyBorder="1" applyAlignment="1">
      <alignment horizontal="center" vertical="center" wrapText="1"/>
    </xf>
    <xf numFmtId="0" fontId="35" fillId="0" borderId="1" xfId="45" applyNumberFormat="1" applyFont="1" applyFill="1" applyBorder="1" applyAlignment="1">
      <alignment horizontal="center" vertical="center" wrapText="1"/>
    </xf>
    <xf numFmtId="0" fontId="35" fillId="0" borderId="12" xfId="45" applyNumberFormat="1" applyFont="1" applyFill="1" applyBorder="1" applyAlignment="1">
      <alignment horizontal="center" vertical="center" wrapText="1"/>
    </xf>
    <xf numFmtId="0" fontId="35" fillId="0" borderId="62" xfId="45" applyNumberFormat="1" applyFont="1" applyFill="1" applyBorder="1" applyAlignment="1">
      <alignment horizontal="center" vertical="center" textRotation="255" wrapText="1"/>
    </xf>
    <xf numFmtId="0" fontId="35" fillId="0" borderId="70" xfId="45" applyNumberFormat="1" applyFont="1" applyFill="1" applyBorder="1" applyAlignment="1">
      <alignment horizontal="center" vertical="center" textRotation="255" wrapText="1"/>
    </xf>
    <xf numFmtId="0" fontId="35" fillId="0" borderId="32" xfId="45" applyNumberFormat="1" applyFont="1" applyFill="1" applyBorder="1" applyAlignment="1">
      <alignment vertical="center"/>
    </xf>
    <xf numFmtId="0" fontId="35" fillId="0" borderId="33" xfId="45" applyNumberFormat="1" applyFont="1" applyBorder="1" applyAlignment="1">
      <alignment vertical="center"/>
    </xf>
    <xf numFmtId="0" fontId="35" fillId="0" borderId="34" xfId="45" applyNumberFormat="1" applyFont="1" applyBorder="1" applyAlignment="1">
      <alignment vertical="center"/>
    </xf>
    <xf numFmtId="0" fontId="16" fillId="0" borderId="118" xfId="45" applyNumberFormat="1" applyFont="1" applyFill="1" applyBorder="1" applyAlignment="1">
      <alignment horizontal="left" vertical="center" wrapText="1" shrinkToFit="1"/>
    </xf>
    <xf numFmtId="0" fontId="16" fillId="0" borderId="32" xfId="45" applyNumberFormat="1" applyFont="1" applyFill="1" applyBorder="1" applyAlignment="1">
      <alignment horizontal="left" vertical="center" wrapText="1" shrinkToFit="1"/>
    </xf>
    <xf numFmtId="0" fontId="35" fillId="0" borderId="116" xfId="45" applyNumberFormat="1" applyFont="1" applyFill="1" applyBorder="1" applyAlignment="1">
      <alignment vertical="center"/>
    </xf>
    <xf numFmtId="0" fontId="35" fillId="0" borderId="22" xfId="45" applyNumberFormat="1" applyFont="1" applyBorder="1" applyAlignment="1">
      <alignment vertical="center"/>
    </xf>
    <xf numFmtId="0" fontId="35" fillId="0" borderId="120" xfId="45" applyNumberFormat="1" applyFont="1" applyBorder="1" applyAlignment="1">
      <alignment vertical="center"/>
    </xf>
    <xf numFmtId="0" fontId="16" fillId="0" borderId="115" xfId="45" applyNumberFormat="1" applyFont="1" applyFill="1" applyBorder="1" applyAlignment="1">
      <alignment horizontal="left" vertical="center" wrapText="1" shrinkToFit="1"/>
    </xf>
    <xf numFmtId="0" fontId="16" fillId="0" borderId="116" xfId="45" applyNumberFormat="1" applyFont="1" applyFill="1" applyBorder="1" applyAlignment="1">
      <alignment horizontal="left" vertical="center" wrapText="1" shrinkToFit="1"/>
    </xf>
    <xf numFmtId="0" fontId="35" fillId="0" borderId="26" xfId="45" applyNumberFormat="1" applyFont="1" applyFill="1" applyBorder="1" applyAlignment="1">
      <alignment horizontal="center" vertical="center" textRotation="255" shrinkToFit="1"/>
    </xf>
    <xf numFmtId="0" fontId="35" fillId="0" borderId="27" xfId="45" applyNumberFormat="1" applyFont="1" applyFill="1" applyBorder="1" applyAlignment="1">
      <alignment horizontal="center" vertical="center" textRotation="255" shrinkToFit="1"/>
    </xf>
    <xf numFmtId="0" fontId="35" fillId="0" borderId="28" xfId="45" applyNumberFormat="1" applyFont="1" applyFill="1" applyBorder="1" applyAlignment="1">
      <alignment horizontal="center" vertical="center" textRotation="255" shrinkToFit="1"/>
    </xf>
    <xf numFmtId="0" fontId="35" fillId="0" borderId="29" xfId="45" applyNumberFormat="1" applyFont="1" applyFill="1" applyBorder="1" applyAlignment="1">
      <alignment vertical="center"/>
    </xf>
    <xf numFmtId="0" fontId="35" fillId="0" borderId="30" xfId="45" applyNumberFormat="1" applyFont="1" applyBorder="1" applyAlignment="1">
      <alignment vertical="center"/>
    </xf>
    <xf numFmtId="0" fontId="35" fillId="0" borderId="31" xfId="45" applyNumberFormat="1" applyFont="1" applyBorder="1" applyAlignment="1">
      <alignment vertical="center"/>
    </xf>
    <xf numFmtId="0" fontId="16" fillId="0" borderId="105" xfId="45" applyNumberFormat="1" applyFont="1" applyFill="1" applyBorder="1" applyAlignment="1">
      <alignment horizontal="left" vertical="center" wrapText="1" shrinkToFit="1"/>
    </xf>
    <xf numFmtId="0" fontId="16" fillId="0" borderId="29" xfId="45" applyNumberFormat="1" applyFont="1" applyFill="1" applyBorder="1" applyAlignment="1">
      <alignment horizontal="left" vertical="center" wrapText="1" shrinkToFit="1"/>
    </xf>
    <xf numFmtId="0" fontId="16" fillId="0" borderId="11" xfId="45" applyNumberFormat="1" applyFont="1" applyFill="1" applyBorder="1" applyAlignment="1">
      <alignment horizontal="left" vertical="center" wrapText="1" shrinkToFit="1"/>
    </xf>
    <xf numFmtId="0" fontId="16" fillId="0" borderId="1" xfId="45" applyNumberFormat="1" applyFont="1" applyFill="1" applyBorder="1" applyAlignment="1">
      <alignment horizontal="left" vertical="center" wrapText="1" shrinkToFit="1"/>
    </xf>
    <xf numFmtId="0" fontId="16" fillId="0" borderId="46" xfId="45" applyNumberFormat="1" applyFont="1" applyFill="1" applyBorder="1" applyAlignment="1">
      <alignment horizontal="left" vertical="center" wrapText="1" shrinkToFit="1"/>
    </xf>
    <xf numFmtId="0" fontId="35" fillId="0" borderId="3" xfId="45" applyNumberFormat="1" applyFont="1" applyFill="1" applyBorder="1" applyAlignment="1">
      <alignment horizontal="center" vertical="center"/>
    </xf>
    <xf numFmtId="0" fontId="35" fillId="0" borderId="9" xfId="45" applyNumberFormat="1" applyFont="1" applyFill="1" applyBorder="1" applyAlignment="1">
      <alignment horizontal="center" vertical="center"/>
    </xf>
    <xf numFmtId="0" fontId="35" fillId="0" borderId="26" xfId="45" applyNumberFormat="1" applyFont="1" applyFill="1" applyBorder="1" applyAlignment="1">
      <alignment horizontal="center" vertical="center"/>
    </xf>
    <xf numFmtId="0" fontId="35" fillId="0" borderId="65" xfId="45" applyNumberFormat="1" applyFont="1" applyFill="1" applyBorder="1" applyAlignment="1">
      <alignment horizontal="center" vertical="center"/>
    </xf>
    <xf numFmtId="0" fontId="83" fillId="0" borderId="50" xfId="0" applyFont="1" applyFill="1" applyBorder="1" applyAlignment="1">
      <alignment horizontal="left" vertical="center"/>
    </xf>
    <xf numFmtId="0" fontId="79" fillId="0" borderId="26" xfId="45" applyNumberFormat="1" applyFont="1" applyBorder="1" applyAlignment="1">
      <alignment vertical="center" wrapText="1"/>
    </xf>
    <xf numFmtId="0" fontId="79" fillId="0" borderId="27" xfId="45" applyNumberFormat="1" applyFont="1" applyBorder="1" applyAlignment="1">
      <alignment vertical="center" wrapText="1"/>
    </xf>
    <xf numFmtId="0" fontId="79" fillId="0" borderId="28" xfId="45" applyNumberFormat="1" applyFont="1" applyBorder="1" applyAlignment="1">
      <alignment vertical="center" wrapText="1"/>
    </xf>
    <xf numFmtId="0" fontId="35" fillId="0" borderId="0" xfId="45" applyNumberFormat="1" applyFont="1" applyFill="1" applyBorder="1" applyAlignment="1">
      <alignment vertical="center" shrinkToFit="1"/>
    </xf>
    <xf numFmtId="0" fontId="35" fillId="0" borderId="41" xfId="45" applyNumberFormat="1" applyFont="1" applyFill="1" applyBorder="1" applyAlignment="1">
      <alignment horizontal="center" vertical="center"/>
    </xf>
    <xf numFmtId="0" fontId="35" fillId="0" borderId="41" xfId="45" applyNumberFormat="1" applyFont="1" applyFill="1" applyBorder="1" applyAlignment="1">
      <alignment vertical="center" shrinkToFit="1"/>
    </xf>
    <xf numFmtId="0" fontId="35" fillId="0" borderId="41" xfId="45" applyNumberFormat="1" applyFont="1" applyFill="1" applyBorder="1" applyAlignment="1">
      <alignment horizontal="center" vertical="center" shrinkToFit="1"/>
    </xf>
    <xf numFmtId="0" fontId="35" fillId="0" borderId="62" xfId="45" applyNumberFormat="1" applyFont="1" applyFill="1" applyBorder="1" applyAlignment="1">
      <alignment horizontal="center" vertical="center" wrapText="1"/>
    </xf>
    <xf numFmtId="0" fontId="35" fillId="0" borderId="27" xfId="45" applyNumberFormat="1" applyFont="1" applyFill="1" applyBorder="1" applyAlignment="1">
      <alignment horizontal="center" vertical="center" wrapText="1"/>
    </xf>
    <xf numFmtId="0" fontId="35" fillId="0" borderId="6" xfId="45" applyNumberFormat="1" applyFont="1" applyFill="1" applyBorder="1" applyAlignment="1">
      <alignment horizontal="left" vertical="center" wrapText="1"/>
    </xf>
    <xf numFmtId="0" fontId="35" fillId="0" borderId="0" xfId="45" applyNumberFormat="1" applyFont="1" applyFill="1" applyBorder="1" applyAlignment="1">
      <alignment horizontal="left" vertical="center" wrapText="1"/>
    </xf>
    <xf numFmtId="0" fontId="35" fillId="0" borderId="52" xfId="45" applyNumberFormat="1" applyFont="1" applyFill="1" applyBorder="1" applyAlignment="1">
      <alignment horizontal="left" vertical="center" wrapText="1"/>
    </xf>
    <xf numFmtId="0" fontId="35" fillId="0" borderId="77" xfId="45" applyNumberFormat="1" applyFont="1" applyFill="1" applyBorder="1" applyAlignment="1">
      <alignment horizontal="center" vertical="center" wrapText="1"/>
    </xf>
    <xf numFmtId="0" fontId="35" fillId="0" borderId="38" xfId="45" applyNumberFormat="1" applyFont="1" applyFill="1" applyBorder="1" applyAlignment="1">
      <alignment horizontal="center" vertical="center" wrapText="1"/>
    </xf>
    <xf numFmtId="0" fontId="35" fillId="0" borderId="79" xfId="45" applyNumberFormat="1" applyFont="1" applyFill="1" applyBorder="1" applyAlignment="1">
      <alignment horizontal="center" vertical="center" wrapText="1"/>
    </xf>
    <xf numFmtId="0" fontId="35" fillId="0" borderId="2" xfId="45" applyNumberFormat="1" applyFont="1" applyFill="1" applyBorder="1" applyAlignment="1">
      <alignment horizontal="center" vertical="center" wrapText="1"/>
    </xf>
    <xf numFmtId="0" fontId="35" fillId="0" borderId="80" xfId="45" applyNumberFormat="1" applyFont="1" applyFill="1" applyBorder="1" applyAlignment="1">
      <alignment horizontal="center" vertical="center" wrapText="1"/>
    </xf>
    <xf numFmtId="0" fontId="35" fillId="0" borderId="43" xfId="45" applyNumberFormat="1" applyFont="1" applyFill="1" applyBorder="1" applyAlignment="1">
      <alignment horizontal="center" vertical="center" wrapText="1"/>
    </xf>
    <xf numFmtId="0" fontId="35" fillId="0" borderId="36" xfId="45" applyNumberFormat="1" applyFont="1" applyFill="1" applyBorder="1" applyAlignment="1">
      <alignment horizontal="center" vertical="center"/>
    </xf>
    <xf numFmtId="0" fontId="35" fillId="0" borderId="36" xfId="45" applyNumberFormat="1" applyFont="1" applyFill="1" applyBorder="1" applyAlignment="1">
      <alignment vertical="center" shrinkToFit="1"/>
    </xf>
    <xf numFmtId="0" fontId="35" fillId="0" borderId="36" xfId="45" applyNumberFormat="1" applyFont="1" applyFill="1" applyBorder="1" applyAlignment="1">
      <alignment horizontal="center" vertical="center" shrinkToFit="1"/>
    </xf>
    <xf numFmtId="0" fontId="35" fillId="0" borderId="53" xfId="45" applyNumberFormat="1" applyFont="1" applyFill="1" applyBorder="1" applyAlignment="1">
      <alignment horizontal="center" vertical="center"/>
    </xf>
    <xf numFmtId="0" fontId="35" fillId="0" borderId="54" xfId="45" applyNumberFormat="1" applyFont="1" applyFill="1" applyBorder="1" applyAlignment="1">
      <alignment horizontal="center" vertical="center"/>
    </xf>
    <xf numFmtId="58" fontId="35" fillId="0" borderId="56" xfId="45" applyNumberFormat="1" applyFont="1" applyFill="1" applyBorder="1" applyAlignment="1">
      <alignment horizontal="distributed" vertical="center" indent="1" shrinkToFit="1"/>
    </xf>
    <xf numFmtId="58" fontId="35" fillId="0" borderId="54" xfId="45" applyNumberFormat="1" applyFont="1" applyFill="1" applyBorder="1" applyAlignment="1">
      <alignment horizontal="distributed" vertical="center" indent="1" shrinkToFit="1"/>
    </xf>
    <xf numFmtId="0" fontId="35" fillId="0" borderId="54" xfId="45" applyNumberFormat="1" applyFont="1" applyFill="1" applyBorder="1" applyAlignment="1">
      <alignment horizontal="center" vertical="center" wrapText="1"/>
    </xf>
    <xf numFmtId="0" fontId="16" fillId="0" borderId="50" xfId="45" applyNumberFormat="1" applyFont="1" applyFill="1" applyBorder="1" applyAlignment="1">
      <alignment horizontal="center" vertical="center" wrapText="1"/>
    </xf>
    <xf numFmtId="0" fontId="16" fillId="0" borderId="0" xfId="45" applyNumberFormat="1" applyFont="1" applyFill="1" applyBorder="1" applyAlignment="1">
      <alignment horizontal="center" vertical="center"/>
    </xf>
    <xf numFmtId="0" fontId="16" fillId="0" borderId="7" xfId="45" applyNumberFormat="1" applyFont="1" applyFill="1" applyBorder="1" applyAlignment="1">
      <alignment horizontal="center" vertical="center"/>
    </xf>
    <xf numFmtId="0" fontId="35" fillId="0" borderId="6" xfId="45" applyNumberFormat="1" applyFont="1" applyFill="1" applyBorder="1" applyAlignment="1">
      <alignment vertical="center" wrapText="1"/>
    </xf>
    <xf numFmtId="0" fontId="35" fillId="0" borderId="0" xfId="45" applyNumberFormat="1" applyFont="1" applyFill="1" applyBorder="1" applyAlignment="1">
      <alignment vertical="center" wrapText="1"/>
    </xf>
    <xf numFmtId="0" fontId="35" fillId="0" borderId="52" xfId="45" applyNumberFormat="1" applyFont="1" applyFill="1" applyBorder="1" applyAlignment="1">
      <alignment vertical="center" wrapText="1"/>
    </xf>
    <xf numFmtId="0" fontId="35" fillId="0" borderId="36" xfId="3" applyNumberFormat="1" applyFont="1" applyFill="1" applyBorder="1" applyAlignment="1">
      <alignment horizontal="left" vertical="center" shrinkToFit="1"/>
    </xf>
    <xf numFmtId="0" fontId="35" fillId="0" borderId="36" xfId="45" applyNumberFormat="1" applyFont="1" applyFill="1" applyBorder="1" applyAlignment="1">
      <alignment horizontal="left" vertical="center"/>
    </xf>
    <xf numFmtId="0" fontId="35" fillId="0" borderId="41" xfId="3" applyNumberFormat="1" applyFont="1" applyFill="1" applyBorder="1" applyAlignment="1">
      <alignment horizontal="left" vertical="center" shrinkToFit="1"/>
    </xf>
    <xf numFmtId="0" fontId="35" fillId="0" borderId="41" xfId="3" applyNumberFormat="1" applyFont="1" applyFill="1" applyBorder="1" applyAlignment="1">
      <alignment horizontal="left" vertical="center" wrapText="1"/>
    </xf>
    <xf numFmtId="0" fontId="16" fillId="0" borderId="41" xfId="45" applyNumberFormat="1" applyFont="1" applyFill="1" applyBorder="1" applyAlignment="1">
      <alignment vertical="center"/>
    </xf>
    <xf numFmtId="0" fontId="21" fillId="0" borderId="0" xfId="45" applyNumberFormat="1" applyFont="1" applyFill="1" applyBorder="1" applyAlignment="1">
      <alignment horizontal="center" vertical="center"/>
    </xf>
    <xf numFmtId="0" fontId="15" fillId="0" borderId="1" xfId="45" applyNumberFormat="1" applyFont="1" applyFill="1" applyBorder="1" applyAlignment="1">
      <alignment horizontal="center" vertical="center"/>
    </xf>
    <xf numFmtId="0" fontId="35" fillId="0" borderId="35" xfId="45" applyNumberFormat="1" applyFont="1" applyFill="1" applyBorder="1" applyAlignment="1">
      <alignment horizontal="center" vertical="center"/>
    </xf>
    <xf numFmtId="0" fontId="35" fillId="0" borderId="50" xfId="45" applyNumberFormat="1" applyFont="1" applyFill="1" applyBorder="1" applyAlignment="1">
      <alignment horizontal="center" vertical="center"/>
    </xf>
    <xf numFmtId="0" fontId="35" fillId="0" borderId="40" xfId="45" applyNumberFormat="1" applyFont="1" applyFill="1" applyBorder="1" applyAlignment="1">
      <alignment horizontal="center" vertical="center"/>
    </xf>
    <xf numFmtId="0" fontId="35" fillId="0" borderId="47" xfId="45" applyNumberFormat="1" applyFont="1" applyFill="1" applyBorder="1" applyAlignment="1">
      <alignment horizontal="left" vertical="center" indent="1"/>
    </xf>
    <xf numFmtId="0" fontId="35" fillId="0" borderId="36" xfId="45" applyNumberFormat="1" applyFont="1" applyFill="1" applyBorder="1" applyAlignment="1">
      <alignment horizontal="left" vertical="center" indent="1"/>
    </xf>
    <xf numFmtId="0" fontId="35" fillId="0" borderId="36" xfId="0" applyFont="1" applyFill="1" applyBorder="1" applyAlignment="1">
      <alignment horizontal="left" vertical="center" shrinkToFit="1"/>
    </xf>
    <xf numFmtId="0" fontId="35" fillId="0" borderId="51" xfId="45" applyNumberFormat="1" applyFont="1" applyFill="1" applyBorder="1" applyAlignment="1">
      <alignment horizontal="left" vertical="center" indent="1" shrinkToFit="1"/>
    </xf>
    <xf numFmtId="0" fontId="35" fillId="0" borderId="41" xfId="45" applyNumberFormat="1" applyFont="1" applyFill="1" applyBorder="1" applyAlignment="1">
      <alignment horizontal="left" vertical="center" indent="1" shrinkToFit="1"/>
    </xf>
    <xf numFmtId="0" fontId="35" fillId="0" borderId="41" xfId="0" applyFont="1" applyFill="1" applyBorder="1" applyAlignment="1">
      <alignment horizontal="left" vertical="center" shrinkToFit="1"/>
    </xf>
    <xf numFmtId="0" fontId="85" fillId="0" borderId="51" xfId="3" applyFont="1" applyFill="1" applyBorder="1" applyAlignment="1">
      <alignment horizontal="center" vertical="center" wrapText="1" shrinkToFit="1"/>
    </xf>
    <xf numFmtId="0" fontId="85" fillId="0" borderId="41" xfId="3" applyFont="1" applyFill="1" applyBorder="1" applyAlignment="1">
      <alignment horizontal="center" vertical="center" wrapText="1" shrinkToFit="1"/>
    </xf>
    <xf numFmtId="0" fontId="85" fillId="0" borderId="42" xfId="3" applyFont="1" applyFill="1" applyBorder="1" applyAlignment="1">
      <alignment horizontal="center" vertical="center" wrapText="1" shrinkToFit="1"/>
    </xf>
    <xf numFmtId="0" fontId="85" fillId="0" borderId="51" xfId="3" applyFont="1" applyFill="1" applyBorder="1" applyAlignment="1">
      <alignment horizontal="left" vertical="center" wrapText="1" shrinkToFit="1"/>
    </xf>
    <xf numFmtId="0" fontId="85" fillId="0" borderId="41" xfId="3" applyFont="1" applyFill="1" applyBorder="1" applyAlignment="1">
      <alignment horizontal="left" vertical="center" wrapText="1" shrinkToFit="1"/>
    </xf>
    <xf numFmtId="0" fontId="85" fillId="0" borderId="42" xfId="3" applyFont="1" applyFill="1" applyBorder="1" applyAlignment="1">
      <alignment horizontal="left" vertical="center" wrapText="1" shrinkToFit="1"/>
    </xf>
    <xf numFmtId="0" fontId="35" fillId="0" borderId="64" xfId="45" applyNumberFormat="1" applyFont="1" applyFill="1" applyBorder="1" applyAlignment="1">
      <alignment horizontal="center" vertical="center" wrapText="1"/>
    </xf>
    <xf numFmtId="0" fontId="35" fillId="0" borderId="48" xfId="45" applyNumberFormat="1" applyFont="1" applyFill="1" applyBorder="1" applyAlignment="1">
      <alignment horizontal="center" vertical="center" wrapText="1"/>
    </xf>
    <xf numFmtId="0" fontId="35" fillId="0" borderId="49" xfId="45" applyNumberFormat="1" applyFont="1" applyFill="1" applyBorder="1" applyAlignment="1">
      <alignment horizontal="center" vertical="center" wrapText="1"/>
    </xf>
    <xf numFmtId="0" fontId="35" fillId="0" borderId="50" xfId="45" applyNumberFormat="1" applyFont="1" applyFill="1" applyBorder="1" applyAlignment="1">
      <alignment horizontal="center" vertical="center" wrapText="1"/>
    </xf>
    <xf numFmtId="0" fontId="35" fillId="0" borderId="0" xfId="45" applyNumberFormat="1" applyFont="1" applyFill="1" applyBorder="1" applyAlignment="1">
      <alignment horizontal="center" vertical="center" wrapText="1"/>
    </xf>
    <xf numFmtId="0" fontId="35" fillId="0" borderId="52" xfId="45" applyNumberFormat="1" applyFont="1" applyFill="1" applyBorder="1" applyAlignment="1">
      <alignment horizontal="center" vertical="center" wrapText="1"/>
    </xf>
    <xf numFmtId="0" fontId="35" fillId="0" borderId="40" xfId="45" applyNumberFormat="1" applyFont="1" applyFill="1" applyBorder="1" applyAlignment="1">
      <alignment horizontal="center" vertical="center" wrapText="1"/>
    </xf>
    <xf numFmtId="0" fontId="35" fillId="0" borderId="41" xfId="45" applyNumberFormat="1" applyFont="1" applyFill="1" applyBorder="1" applyAlignment="1">
      <alignment horizontal="center" vertical="center" wrapText="1"/>
    </xf>
    <xf numFmtId="0" fontId="35" fillId="0" borderId="44" xfId="45" applyNumberFormat="1" applyFont="1" applyFill="1" applyBorder="1" applyAlignment="1">
      <alignment horizontal="center" vertical="center" wrapText="1"/>
    </xf>
    <xf numFmtId="0" fontId="35" fillId="0" borderId="77" xfId="45" applyNumberFormat="1" applyFont="1" applyFill="1" applyBorder="1" applyAlignment="1">
      <alignment horizontal="center" vertical="center"/>
    </xf>
    <xf numFmtId="0" fontId="35" fillId="0" borderId="38" xfId="45" applyNumberFormat="1" applyFont="1" applyFill="1" applyBorder="1" applyAlignment="1">
      <alignment horizontal="center" vertical="center"/>
    </xf>
    <xf numFmtId="0" fontId="35" fillId="0" borderId="80" xfId="45" applyNumberFormat="1" applyFont="1" applyFill="1" applyBorder="1" applyAlignment="1">
      <alignment horizontal="center" vertical="center"/>
    </xf>
    <xf numFmtId="0" fontId="35" fillId="0" borderId="43" xfId="45" applyNumberFormat="1" applyFont="1" applyFill="1" applyBorder="1" applyAlignment="1">
      <alignment horizontal="center" vertical="center"/>
    </xf>
    <xf numFmtId="0" fontId="14" fillId="0" borderId="47" xfId="45" applyNumberFormat="1" applyFont="1" applyFill="1" applyBorder="1" applyAlignment="1">
      <alignment horizontal="left" vertical="center"/>
    </xf>
    <xf numFmtId="0" fontId="14" fillId="0" borderId="36" xfId="45" applyNumberFormat="1" applyFont="1" applyFill="1" applyBorder="1" applyAlignment="1">
      <alignment horizontal="left" vertical="center"/>
    </xf>
    <xf numFmtId="0" fontId="35" fillId="0" borderId="58" xfId="45" applyNumberFormat="1" applyFont="1" applyFill="1" applyBorder="1" applyAlignment="1">
      <alignment horizontal="center" vertical="center"/>
    </xf>
    <xf numFmtId="0" fontId="35" fillId="0" borderId="87" xfId="45" applyFont="1" applyBorder="1" applyAlignment="1">
      <alignment horizontal="center" vertical="center"/>
    </xf>
    <xf numFmtId="58" fontId="35" fillId="0" borderId="56" xfId="45" applyNumberFormat="1" applyFont="1" applyFill="1" applyBorder="1" applyAlignment="1">
      <alignment horizontal="center" vertical="center" shrinkToFit="1"/>
    </xf>
    <xf numFmtId="58" fontId="35" fillId="0" borderId="54" xfId="45" applyNumberFormat="1" applyFont="1" applyFill="1" applyBorder="1" applyAlignment="1">
      <alignment horizontal="center" vertical="center" shrinkToFit="1"/>
    </xf>
    <xf numFmtId="0" fontId="35" fillId="0" borderId="87" xfId="45" applyNumberFormat="1" applyFont="1" applyFill="1" applyBorder="1" applyAlignment="1">
      <alignment horizontal="center" vertical="center"/>
    </xf>
    <xf numFmtId="0" fontId="35" fillId="0" borderId="54" xfId="45" applyNumberFormat="1" applyFont="1" applyFill="1" applyBorder="1" applyAlignment="1">
      <alignment horizontal="center" vertical="center" shrinkToFit="1"/>
    </xf>
    <xf numFmtId="0" fontId="15" fillId="0" borderId="53" xfId="45" applyNumberFormat="1" applyFont="1" applyFill="1" applyBorder="1" applyAlignment="1">
      <alignment vertical="center" wrapText="1"/>
    </xf>
    <xf numFmtId="0" fontId="15" fillId="0" borderId="54" xfId="45" applyNumberFormat="1" applyFont="1" applyFill="1" applyBorder="1" applyAlignment="1">
      <alignment vertical="center" wrapText="1"/>
    </xf>
    <xf numFmtId="0" fontId="15" fillId="0" borderId="55" xfId="45" applyNumberFormat="1" applyFont="1" applyFill="1" applyBorder="1" applyAlignment="1">
      <alignment vertical="center" wrapText="1"/>
    </xf>
    <xf numFmtId="0" fontId="35" fillId="0" borderId="57" xfId="45" applyNumberFormat="1" applyFont="1" applyFill="1" applyBorder="1" applyAlignment="1">
      <alignment horizontal="center" vertical="center"/>
    </xf>
    <xf numFmtId="0" fontId="35" fillId="0" borderId="35" xfId="45" applyNumberFormat="1" applyFont="1" applyFill="1" applyBorder="1" applyAlignment="1">
      <alignment horizontal="center" vertical="center" wrapText="1"/>
    </xf>
    <xf numFmtId="0" fontId="35" fillId="0" borderId="36" xfId="45" applyNumberFormat="1" applyFont="1" applyFill="1" applyBorder="1" applyAlignment="1">
      <alignment horizontal="center" vertical="center" wrapText="1"/>
    </xf>
    <xf numFmtId="0" fontId="35" fillId="0" borderId="39" xfId="45" applyNumberFormat="1" applyFont="1" applyFill="1" applyBorder="1" applyAlignment="1">
      <alignment horizontal="center" vertical="center" wrapText="1"/>
    </xf>
    <xf numFmtId="0" fontId="85" fillId="0" borderId="56" xfId="3" applyFont="1" applyFill="1" applyBorder="1" applyAlignment="1">
      <alignment horizontal="center" vertical="center" wrapText="1" shrinkToFit="1"/>
    </xf>
    <xf numFmtId="0" fontId="85" fillId="0" borderId="54" xfId="3" applyFont="1" applyFill="1" applyBorder="1" applyAlignment="1">
      <alignment horizontal="center" vertical="center" wrapText="1" shrinkToFit="1"/>
    </xf>
    <xf numFmtId="0" fontId="85" fillId="0" borderId="55" xfId="3" applyFont="1" applyFill="1" applyBorder="1" applyAlignment="1">
      <alignment horizontal="center" vertical="center" wrapText="1" shrinkToFit="1"/>
    </xf>
    <xf numFmtId="0" fontId="144" fillId="0" borderId="56" xfId="3" applyFont="1" applyFill="1" applyBorder="1" applyAlignment="1">
      <alignment horizontal="center" vertical="center" shrinkToFit="1"/>
    </xf>
    <xf numFmtId="0" fontId="144" fillId="0" borderId="54" xfId="3" applyFont="1" applyFill="1" applyBorder="1" applyAlignment="1">
      <alignment horizontal="center" vertical="center" shrinkToFit="1"/>
    </xf>
    <xf numFmtId="0" fontId="144" fillId="0" borderId="55" xfId="3" applyFont="1" applyFill="1" applyBorder="1" applyAlignment="1">
      <alignment horizontal="center" vertical="center" shrinkToFit="1"/>
    </xf>
    <xf numFmtId="0" fontId="85" fillId="0" borderId="56" xfId="3" applyFont="1" applyFill="1" applyBorder="1" applyAlignment="1">
      <alignment horizontal="center" vertical="center" shrinkToFit="1"/>
    </xf>
    <xf numFmtId="0" fontId="85" fillId="0" borderId="54" xfId="3" applyFont="1" applyFill="1" applyBorder="1" applyAlignment="1">
      <alignment horizontal="center" vertical="center" shrinkToFit="1"/>
    </xf>
    <xf numFmtId="0" fontId="85" fillId="0" borderId="57" xfId="3" applyFont="1" applyFill="1" applyBorder="1" applyAlignment="1">
      <alignment horizontal="center" vertical="center" shrinkToFit="1"/>
    </xf>
    <xf numFmtId="0" fontId="35" fillId="0" borderId="56" xfId="45" applyNumberFormat="1" applyFont="1" applyFill="1" applyBorder="1" applyAlignment="1">
      <alignment horizontal="center" vertical="center"/>
    </xf>
    <xf numFmtId="0" fontId="35" fillId="0" borderId="56" xfId="45" applyNumberFormat="1" applyFont="1" applyFill="1" applyBorder="1" applyAlignment="1">
      <alignment horizontal="left" vertical="center" indent="1"/>
    </xf>
    <xf numFmtId="0" fontId="35" fillId="0" borderId="54" xfId="45" applyNumberFormat="1" applyFont="1" applyFill="1" applyBorder="1" applyAlignment="1">
      <alignment horizontal="left" vertical="center" indent="1"/>
    </xf>
    <xf numFmtId="0" fontId="35" fillId="0" borderId="55" xfId="45" applyNumberFormat="1" applyFont="1" applyFill="1" applyBorder="1" applyAlignment="1">
      <alignment horizontal="left" vertical="center" indent="1"/>
    </xf>
    <xf numFmtId="0" fontId="35" fillId="0" borderId="56" xfId="45" applyNumberFormat="1" applyFont="1" applyFill="1" applyBorder="1" applyAlignment="1">
      <alignment horizontal="left" vertical="center" indent="1" shrinkToFit="1"/>
    </xf>
    <xf numFmtId="0" fontId="35" fillId="0" borderId="54" xfId="45" applyNumberFormat="1" applyFont="1" applyFill="1" applyBorder="1" applyAlignment="1">
      <alignment horizontal="left" vertical="center" indent="1" shrinkToFit="1"/>
    </xf>
    <xf numFmtId="0" fontId="35" fillId="0" borderId="54" xfId="45" applyNumberFormat="1" applyFont="1" applyBorder="1" applyAlignment="1">
      <alignment horizontal="center" vertical="center"/>
    </xf>
    <xf numFmtId="0" fontId="35" fillId="0" borderId="55" xfId="45" applyNumberFormat="1" applyFont="1" applyFill="1" applyBorder="1" applyAlignment="1">
      <alignment horizontal="center" vertical="center"/>
    </xf>
    <xf numFmtId="0" fontId="35" fillId="0" borderId="53" xfId="45" applyNumberFormat="1" applyFont="1" applyFill="1" applyBorder="1" applyAlignment="1">
      <alignment horizontal="center" vertical="center" shrinkToFit="1"/>
    </xf>
    <xf numFmtId="0" fontId="35" fillId="0" borderId="55" xfId="45" applyNumberFormat="1" applyFont="1" applyFill="1" applyBorder="1" applyAlignment="1">
      <alignment horizontal="center" vertical="center" shrinkToFit="1"/>
    </xf>
    <xf numFmtId="0" fontId="81" fillId="0" borderId="54" xfId="45" applyNumberFormat="1" applyFont="1" applyFill="1" applyBorder="1" applyAlignment="1">
      <alignment horizontal="center" vertical="center" wrapText="1"/>
    </xf>
    <xf numFmtId="181" fontId="101" fillId="0" borderId="3" xfId="45" applyNumberFormat="1" applyFont="1" applyFill="1" applyBorder="1" applyAlignment="1">
      <alignment horizontal="right" vertical="center"/>
    </xf>
    <xf numFmtId="181" fontId="101" fillId="0" borderId="4" xfId="45" applyNumberFormat="1" applyFont="1" applyFill="1" applyBorder="1" applyAlignment="1">
      <alignment horizontal="right" vertical="center"/>
    </xf>
    <xf numFmtId="181" fontId="101" fillId="0" borderId="69" xfId="45" applyNumberFormat="1" applyFont="1" applyFill="1" applyBorder="1" applyAlignment="1">
      <alignment horizontal="right" vertical="center"/>
    </xf>
    <xf numFmtId="0" fontId="109" fillId="0" borderId="53" xfId="45" applyNumberFormat="1" applyFont="1" applyFill="1" applyBorder="1" applyAlignment="1">
      <alignment vertical="center" wrapText="1"/>
    </xf>
    <xf numFmtId="0" fontId="109" fillId="0" borderId="54" xfId="45" applyNumberFormat="1" applyFont="1" applyFill="1" applyBorder="1" applyAlignment="1">
      <alignment vertical="center" wrapText="1"/>
    </xf>
    <xf numFmtId="0" fontId="103" fillId="0" borderId="115" xfId="45" applyNumberFormat="1" applyFont="1" applyFill="1" applyBorder="1" applyAlignment="1">
      <alignment horizontal="left" vertical="center" wrapText="1" shrinkToFit="1"/>
    </xf>
    <xf numFmtId="0" fontId="83" fillId="0" borderId="0" xfId="0" applyFont="1" applyFill="1" applyBorder="1" applyAlignment="1">
      <alignment horizontal="left" vertical="center"/>
    </xf>
    <xf numFmtId="0" fontId="0" fillId="0" borderId="47" xfId="45" applyNumberFormat="1" applyFont="1" applyFill="1" applyBorder="1" applyAlignment="1">
      <alignment horizontal="left" vertical="center"/>
    </xf>
    <xf numFmtId="0" fontId="14" fillId="0" borderId="39" xfId="45" applyNumberFormat="1" applyFont="1" applyFill="1" applyBorder="1" applyAlignment="1">
      <alignment horizontal="left" vertical="center"/>
    </xf>
    <xf numFmtId="0" fontId="35" fillId="0" borderId="57" xfId="45" applyNumberFormat="1" applyFont="1" applyFill="1" applyBorder="1" applyAlignment="1">
      <alignment horizontal="center" vertical="center" shrinkToFit="1"/>
    </xf>
    <xf numFmtId="0" fontId="35" fillId="0" borderId="61" xfId="45" applyNumberFormat="1" applyFont="1" applyFill="1" applyBorder="1" applyAlignment="1">
      <alignment horizontal="center" vertical="center" wrapText="1"/>
    </xf>
    <xf numFmtId="0" fontId="35" fillId="0" borderId="10" xfId="45" applyNumberFormat="1" applyFont="1" applyFill="1" applyBorder="1" applyAlignment="1">
      <alignment horizontal="center" vertical="center" wrapText="1"/>
    </xf>
    <xf numFmtId="0" fontId="35" fillId="0" borderId="68" xfId="45" applyNumberFormat="1" applyFont="1" applyFill="1" applyBorder="1" applyAlignment="1">
      <alignment horizontal="center" vertical="center" wrapText="1"/>
    </xf>
    <xf numFmtId="0" fontId="35" fillId="0" borderId="75" xfId="45" applyNumberFormat="1" applyFont="1" applyFill="1" applyBorder="1" applyAlignment="1">
      <alignment horizontal="center" vertical="center" wrapText="1"/>
    </xf>
    <xf numFmtId="0" fontId="35" fillId="0" borderId="94" xfId="45" applyNumberFormat="1" applyFont="1" applyFill="1" applyBorder="1" applyAlignment="1">
      <alignment horizontal="center" vertical="center" wrapText="1"/>
    </xf>
    <xf numFmtId="0" fontId="144" fillId="0" borderId="51" xfId="3" applyFont="1" applyFill="1" applyBorder="1" applyAlignment="1">
      <alignment horizontal="center" vertical="center" shrinkToFit="1"/>
    </xf>
    <xf numFmtId="0" fontId="144" fillId="0" borderId="41" xfId="3" applyFont="1" applyFill="1" applyBorder="1" applyAlignment="1">
      <alignment horizontal="center" vertical="center" shrinkToFit="1"/>
    </xf>
    <xf numFmtId="0" fontId="144" fillId="0" borderId="42" xfId="3" applyFont="1" applyFill="1" applyBorder="1" applyAlignment="1">
      <alignment horizontal="center" vertical="center" shrinkToFit="1"/>
    </xf>
    <xf numFmtId="0" fontId="85" fillId="0" borderId="51" xfId="3" applyFont="1" applyFill="1" applyBorder="1" applyAlignment="1">
      <alignment horizontal="center" vertical="center" shrinkToFit="1"/>
    </xf>
    <xf numFmtId="0" fontId="109" fillId="0" borderId="55" xfId="45" applyNumberFormat="1" applyFont="1" applyFill="1" applyBorder="1" applyAlignment="1">
      <alignment vertical="center" wrapText="1"/>
    </xf>
    <xf numFmtId="0" fontId="35" fillId="0" borderId="22" xfId="45" applyNumberFormat="1" applyFont="1" applyFill="1" applyBorder="1" applyAlignment="1">
      <alignment horizontal="left" vertical="center" wrapText="1"/>
    </xf>
    <xf numFmtId="0" fontId="99" fillId="0" borderId="0" xfId="52" applyFont="1" applyAlignment="1">
      <alignment horizontal="center" vertical="center"/>
    </xf>
    <xf numFmtId="0" fontId="101" fillId="0" borderId="1" xfId="52" applyFont="1" applyBorder="1" applyAlignment="1">
      <alignment horizontal="center" vertical="center"/>
    </xf>
    <xf numFmtId="58" fontId="87" fillId="0" borderId="1" xfId="0" applyNumberFormat="1" applyFont="1" applyFill="1" applyBorder="1" applyAlignment="1">
      <alignment horizontal="left" vertical="center" shrinkToFit="1"/>
    </xf>
    <xf numFmtId="0" fontId="101" fillId="0" borderId="3" xfId="3" applyFont="1" applyBorder="1" applyAlignment="1">
      <alignment horizontal="center" vertical="center"/>
    </xf>
    <xf numFmtId="0" fontId="101" fillId="0" borderId="4" xfId="3" applyFont="1" applyBorder="1" applyAlignment="1">
      <alignment horizontal="center" vertical="center"/>
    </xf>
    <xf numFmtId="0" fontId="101" fillId="0" borderId="10" xfId="3" applyFont="1" applyBorder="1" applyAlignment="1">
      <alignment horizontal="center" vertical="center"/>
    </xf>
    <xf numFmtId="0" fontId="0" fillId="0" borderId="3" xfId="0" applyFont="1" applyFill="1" applyBorder="1" applyAlignment="1">
      <alignment horizontal="left" shrinkToFit="1"/>
    </xf>
    <xf numFmtId="0" fontId="0" fillId="0" borderId="4" xfId="0" applyFont="1" applyFill="1" applyBorder="1" applyAlignment="1">
      <alignment horizontal="left" shrinkToFit="1"/>
    </xf>
    <xf numFmtId="0" fontId="0" fillId="0" borderId="10" xfId="0" applyFont="1" applyFill="1" applyBorder="1" applyAlignment="1">
      <alignment horizontal="left" shrinkToFit="1"/>
    </xf>
    <xf numFmtId="0" fontId="101" fillId="0" borderId="2" xfId="3" applyFont="1" applyBorder="1" applyAlignment="1">
      <alignment horizontal="center" vertical="center"/>
    </xf>
    <xf numFmtId="0" fontId="101" fillId="0" borderId="2" xfId="3" applyFont="1" applyBorder="1" applyAlignment="1">
      <alignment horizontal="left" vertical="center"/>
    </xf>
    <xf numFmtId="0" fontId="101" fillId="0" borderId="11" xfId="3" applyFont="1" applyBorder="1" applyAlignment="1">
      <alignment horizontal="left" vertical="center"/>
    </xf>
    <xf numFmtId="0" fontId="101" fillId="0" borderId="1" xfId="3" applyFont="1" applyBorder="1" applyAlignment="1">
      <alignment horizontal="left" vertical="center"/>
    </xf>
    <xf numFmtId="0" fontId="101" fillId="0" borderId="12" xfId="3" applyFont="1" applyBorder="1" applyAlignment="1">
      <alignment horizontal="left" vertical="center"/>
    </xf>
    <xf numFmtId="0" fontId="101" fillId="0" borderId="2" xfId="52" applyFont="1" applyBorder="1" applyAlignment="1">
      <alignment horizontal="center" vertical="center" wrapText="1"/>
    </xf>
    <xf numFmtId="0" fontId="101" fillId="0" borderId="2" xfId="52" applyFont="1" applyBorder="1" applyAlignment="1">
      <alignment horizontal="center" vertical="center"/>
    </xf>
    <xf numFmtId="0" fontId="101" fillId="0" borderId="8" xfId="52" applyFont="1" applyBorder="1" applyAlignment="1">
      <alignment horizontal="center" vertical="center" wrapText="1"/>
    </xf>
    <xf numFmtId="0" fontId="101" fillId="0" borderId="9" xfId="52" applyFont="1" applyBorder="1" applyAlignment="1">
      <alignment horizontal="center" vertical="center" wrapText="1"/>
    </xf>
    <xf numFmtId="0" fontId="101" fillId="0" borderId="2" xfId="52" applyFont="1" applyBorder="1" applyAlignment="1">
      <alignment vertical="center" wrapText="1"/>
    </xf>
    <xf numFmtId="0" fontId="79" fillId="0" borderId="2" xfId="52" applyFont="1" applyBorder="1" applyAlignment="1">
      <alignment horizontal="left" vertical="center" wrapText="1"/>
    </xf>
    <xf numFmtId="0" fontId="101" fillId="0" borderId="3" xfId="52" applyFont="1" applyBorder="1" applyAlignment="1">
      <alignment vertical="center" wrapText="1"/>
    </xf>
    <xf numFmtId="0" fontId="101" fillId="0" borderId="4" xfId="52" applyFont="1" applyBorder="1" applyAlignment="1">
      <alignment vertical="center" wrapText="1"/>
    </xf>
    <xf numFmtId="0" fontId="101" fillId="0" borderId="10" xfId="52" applyFont="1" applyBorder="1" applyAlignment="1">
      <alignment vertical="center" wrapText="1"/>
    </xf>
    <xf numFmtId="0" fontId="101" fillId="0" borderId="3" xfId="52" applyFont="1" applyBorder="1" applyAlignment="1">
      <alignment horizontal="center" vertical="center"/>
    </xf>
    <xf numFmtId="0" fontId="101" fillId="0" borderId="10" xfId="52" applyFont="1" applyBorder="1" applyAlignment="1">
      <alignment horizontal="center" vertical="center"/>
    </xf>
    <xf numFmtId="0" fontId="101" fillId="0" borderId="0" xfId="52" applyFont="1" applyAlignment="1">
      <alignment vertical="center" wrapText="1"/>
    </xf>
    <xf numFmtId="0" fontId="101" fillId="0" borderId="0" xfId="52" applyFont="1" applyAlignment="1">
      <alignment vertical="center"/>
    </xf>
    <xf numFmtId="0" fontId="101" fillId="0" borderId="3" xfId="52" applyFont="1" applyBorder="1" applyAlignment="1">
      <alignment horizontal="center" vertical="center" wrapText="1"/>
    </xf>
    <xf numFmtId="0" fontId="101" fillId="0" borderId="10" xfId="52" applyFont="1" applyBorder="1" applyAlignment="1">
      <alignment horizontal="center" vertical="center" wrapText="1"/>
    </xf>
    <xf numFmtId="0" fontId="101" fillId="0" borderId="3" xfId="54" applyFont="1" applyBorder="1" applyAlignment="1">
      <alignment horizontal="center" vertical="center"/>
    </xf>
    <xf numFmtId="0" fontId="101" fillId="0" borderId="10" xfId="54" applyFont="1" applyBorder="1" applyAlignment="1">
      <alignment horizontal="center" vertical="center"/>
    </xf>
    <xf numFmtId="0" fontId="101" fillId="0" borderId="0" xfId="54" applyFont="1" applyAlignment="1">
      <alignment vertical="center" wrapText="1"/>
    </xf>
    <xf numFmtId="0" fontId="101" fillId="0" borderId="0" xfId="54" applyFont="1" applyAlignment="1">
      <alignment vertical="center"/>
    </xf>
    <xf numFmtId="0" fontId="79" fillId="0" borderId="2" xfId="54" applyFont="1" applyBorder="1" applyAlignment="1">
      <alignment horizontal="left" vertical="center" wrapText="1"/>
    </xf>
    <xf numFmtId="0" fontId="101" fillId="0" borderId="3" xfId="54" applyFont="1" applyBorder="1" applyAlignment="1">
      <alignment horizontal="center" vertical="center" wrapText="1"/>
    </xf>
    <xf numFmtId="0" fontId="101" fillId="0" borderId="4" xfId="54" applyFont="1" applyBorder="1" applyAlignment="1">
      <alignment horizontal="center" vertical="center" wrapText="1"/>
    </xf>
    <xf numFmtId="0" fontId="2" fillId="0" borderId="4" xfId="54" applyBorder="1" applyAlignment="1">
      <alignment vertical="center" wrapText="1"/>
    </xf>
    <xf numFmtId="0" fontId="2" fillId="0" borderId="10" xfId="54" applyBorder="1" applyAlignment="1">
      <alignment vertical="center" wrapText="1"/>
    </xf>
    <xf numFmtId="0" fontId="101" fillId="0" borderId="3" xfId="54" applyFont="1" applyBorder="1" applyAlignment="1">
      <alignment vertical="center" wrapText="1"/>
    </xf>
    <xf numFmtId="0" fontId="101" fillId="0" borderId="4" xfId="54" applyFont="1" applyBorder="1" applyAlignment="1">
      <alignment vertical="center" wrapText="1"/>
    </xf>
    <xf numFmtId="0" fontId="101" fillId="0" borderId="10" xfId="54" applyFont="1" applyBorder="1" applyAlignment="1">
      <alignment vertical="center" wrapText="1"/>
    </xf>
    <xf numFmtId="0" fontId="101" fillId="0" borderId="2" xfId="54" applyFont="1" applyBorder="1" applyAlignment="1">
      <alignment horizontal="center" vertical="center"/>
    </xf>
    <xf numFmtId="0" fontId="2" fillId="0" borderId="10" xfId="54" applyBorder="1" applyAlignment="1">
      <alignment horizontal="center" vertical="center"/>
    </xf>
    <xf numFmtId="0" fontId="101" fillId="0" borderId="2" xfId="54" applyFont="1" applyBorder="1" applyAlignment="1">
      <alignment horizontal="center" vertical="center" wrapText="1"/>
    </xf>
    <xf numFmtId="0" fontId="2" fillId="0" borderId="10" xfId="54" applyBorder="1" applyAlignment="1">
      <alignment horizontal="center" vertical="center" wrapText="1"/>
    </xf>
    <xf numFmtId="0" fontId="101" fillId="0" borderId="2" xfId="54" applyFont="1" applyBorder="1" applyAlignment="1">
      <alignment vertical="center" wrapText="1"/>
    </xf>
    <xf numFmtId="0" fontId="101" fillId="0" borderId="8" xfId="3" applyFont="1" applyBorder="1" applyAlignment="1">
      <alignment horizontal="center" vertical="center"/>
    </xf>
    <xf numFmtId="0" fontId="2" fillId="0" borderId="5" xfId="54" applyBorder="1" applyAlignment="1">
      <alignment vertical="center"/>
    </xf>
    <xf numFmtId="0" fontId="2" fillId="0" borderId="4" xfId="54" applyBorder="1" applyAlignment="1">
      <alignment horizontal="center" vertical="center"/>
    </xf>
    <xf numFmtId="0" fontId="109" fillId="0" borderId="0" xfId="52" applyFont="1" applyAlignment="1">
      <alignment horizontal="right" vertical="center"/>
    </xf>
    <xf numFmtId="0" fontId="99" fillId="0" borderId="0" xfId="54" applyFont="1" applyAlignment="1">
      <alignment horizontal="center" vertical="center"/>
    </xf>
    <xf numFmtId="0" fontId="101" fillId="0" borderId="1" xfId="54" applyFont="1" applyBorder="1" applyAlignment="1">
      <alignment horizontal="center" vertical="center"/>
    </xf>
    <xf numFmtId="49" fontId="101" fillId="0" borderId="1" xfId="54" applyNumberFormat="1" applyFont="1" applyBorder="1" applyAlignment="1">
      <alignment horizontal="center" vertical="center"/>
    </xf>
    <xf numFmtId="0" fontId="2" fillId="0" borderId="4" xfId="54" applyBorder="1" applyAlignment="1">
      <alignment vertical="center"/>
    </xf>
    <xf numFmtId="0" fontId="123" fillId="0" borderId="59" xfId="57" applyFont="1" applyBorder="1" applyAlignment="1">
      <alignment horizontal="center" vertical="center" textRotation="255"/>
    </xf>
    <xf numFmtId="0" fontId="123" fillId="0" borderId="62" xfId="57" applyFont="1" applyBorder="1" applyAlignment="1">
      <alignment horizontal="center" vertical="center" textRotation="255"/>
    </xf>
    <xf numFmtId="0" fontId="123" fillId="0" borderId="72" xfId="57" applyFont="1" applyBorder="1" applyAlignment="1">
      <alignment horizontal="center" vertical="center" textRotation="255"/>
    </xf>
    <xf numFmtId="0" fontId="123" fillId="0" borderId="78" xfId="57" applyFont="1" applyBorder="1" applyAlignment="1">
      <alignment horizontal="left" vertical="center" wrapText="1"/>
    </xf>
    <xf numFmtId="0" fontId="123" fillId="0" borderId="27" xfId="57" applyFont="1" applyBorder="1" applyAlignment="1">
      <alignment horizontal="left" vertical="center" wrapText="1"/>
    </xf>
    <xf numFmtId="0" fontId="123" fillId="0" borderId="28" xfId="57" applyFont="1" applyBorder="1" applyAlignment="1">
      <alignment horizontal="left" vertical="center" wrapText="1"/>
    </xf>
    <xf numFmtId="0" fontId="123" fillId="0" borderId="26" xfId="57" applyFont="1" applyBorder="1" applyAlignment="1">
      <alignment horizontal="left" vertical="center" wrapText="1"/>
    </xf>
    <xf numFmtId="0" fontId="123" fillId="0" borderId="81" xfId="57" applyFont="1" applyBorder="1" applyAlignment="1">
      <alignment horizontal="left" vertical="center" wrapText="1"/>
    </xf>
    <xf numFmtId="0" fontId="115" fillId="0" borderId="41" xfId="56" applyFont="1" applyBorder="1" applyAlignment="1">
      <alignment horizontal="right" vertical="center"/>
    </xf>
    <xf numFmtId="0" fontId="123" fillId="0" borderId="59" xfId="57" applyFont="1" applyBorder="1" applyAlignment="1">
      <alignment horizontal="center" vertical="center" textRotation="255" wrapText="1"/>
    </xf>
    <xf numFmtId="0" fontId="123" fillId="0" borderId="62" xfId="57" applyFont="1" applyBorder="1" applyAlignment="1">
      <alignment horizontal="center" vertical="center" textRotation="255" wrapText="1"/>
    </xf>
    <xf numFmtId="0" fontId="123" fillId="0" borderId="72" xfId="57" applyFont="1" applyBorder="1" applyAlignment="1">
      <alignment horizontal="center" vertical="center" textRotation="255" wrapText="1"/>
    </xf>
    <xf numFmtId="0" fontId="53" fillId="0" borderId="100" xfId="55" applyFont="1" applyBorder="1" applyAlignment="1">
      <alignment horizontal="center" vertical="center" wrapText="1"/>
    </xf>
    <xf numFmtId="0" fontId="53" fillId="0" borderId="103" xfId="55" applyFont="1" applyBorder="1" applyAlignment="1">
      <alignment horizontal="center" vertical="center" wrapText="1"/>
    </xf>
    <xf numFmtId="0" fontId="53" fillId="0" borderId="100" xfId="55" applyFont="1" applyBorder="1" applyAlignment="1">
      <alignment horizontal="left" vertical="top" wrapText="1"/>
    </xf>
    <xf numFmtId="0" fontId="53" fillId="0" borderId="103" xfId="55" applyFont="1" applyBorder="1" applyAlignment="1">
      <alignment horizontal="left" vertical="top" wrapText="1"/>
    </xf>
    <xf numFmtId="0" fontId="54" fillId="0" borderId="36" xfId="55" applyFont="1" applyBorder="1" applyAlignment="1">
      <alignment horizontal="justify" vertical="center" wrapText="1"/>
    </xf>
    <xf numFmtId="0" fontId="113" fillId="0" borderId="0" xfId="55" applyFont="1" applyAlignment="1">
      <alignment horizontal="center" vertical="center"/>
    </xf>
    <xf numFmtId="0" fontId="54" fillId="0" borderId="41" xfId="55" applyFont="1" applyBorder="1" applyAlignment="1">
      <alignment horizontal="left" vertical="center" wrapText="1"/>
    </xf>
    <xf numFmtId="0" fontId="167" fillId="0" borderId="59" xfId="57" applyFont="1" applyBorder="1" applyAlignment="1">
      <alignment horizontal="center" vertical="center" textRotation="255"/>
    </xf>
    <xf numFmtId="0" fontId="167" fillId="0" borderId="62" xfId="57" applyFont="1" applyBorder="1" applyAlignment="1">
      <alignment horizontal="center" vertical="center" textRotation="255"/>
    </xf>
    <xf numFmtId="0" fontId="167" fillId="0" borderId="72" xfId="57" applyFont="1" applyBorder="1" applyAlignment="1">
      <alignment horizontal="center" vertical="center" textRotation="255"/>
    </xf>
    <xf numFmtId="0" fontId="167" fillId="0" borderId="78" xfId="57" applyFont="1" applyBorder="1" applyAlignment="1">
      <alignment vertical="center" wrapText="1"/>
    </xf>
    <xf numFmtId="0" fontId="167" fillId="0" borderId="27" xfId="57" applyFont="1" applyBorder="1" applyAlignment="1">
      <alignment vertical="center" wrapText="1"/>
    </xf>
    <xf numFmtId="0" fontId="167" fillId="0" borderId="28" xfId="57" applyFont="1" applyBorder="1" applyAlignment="1">
      <alignment vertical="center" wrapText="1"/>
    </xf>
    <xf numFmtId="0" fontId="167" fillId="0" borderId="78" xfId="57" applyFont="1" applyBorder="1" applyAlignment="1">
      <alignment horizontal="left" vertical="center" wrapText="1"/>
    </xf>
    <xf numFmtId="0" fontId="167" fillId="0" borderId="27" xfId="57" applyFont="1" applyBorder="1" applyAlignment="1">
      <alignment horizontal="left" vertical="center" wrapText="1"/>
    </xf>
    <xf numFmtId="0" fontId="121" fillId="0" borderId="78" xfId="57" applyFont="1" applyBorder="1" applyAlignment="1">
      <alignment horizontal="center" vertical="center" wrapText="1"/>
    </xf>
    <xf numFmtId="0" fontId="121" fillId="0" borderId="28" xfId="57" applyFont="1" applyBorder="1" applyAlignment="1">
      <alignment horizontal="center" vertical="center" wrapText="1"/>
    </xf>
    <xf numFmtId="0" fontId="167" fillId="0" borderId="105" xfId="57" applyFont="1" applyBorder="1" applyAlignment="1">
      <alignment horizontal="left" vertical="center" wrapText="1"/>
    </xf>
    <xf numFmtId="0" fontId="121" fillId="0" borderId="26" xfId="57" applyFont="1" applyBorder="1" applyAlignment="1">
      <alignment horizontal="center" vertical="center" wrapText="1"/>
    </xf>
    <xf numFmtId="0" fontId="121" fillId="0" borderId="27" xfId="57" applyFont="1" applyBorder="1" applyAlignment="1">
      <alignment horizontal="center" vertical="center" wrapText="1"/>
    </xf>
    <xf numFmtId="0" fontId="167" fillId="0" borderId="26" xfId="57" applyFont="1" applyBorder="1" applyAlignment="1">
      <alignment vertical="center" wrapText="1"/>
    </xf>
    <xf numFmtId="0" fontId="167" fillId="0" borderId="81" xfId="57" applyFont="1" applyBorder="1" applyAlignment="1">
      <alignment vertical="center" wrapText="1"/>
    </xf>
    <xf numFmtId="0" fontId="167" fillId="0" borderId="26" xfId="57" applyFont="1" applyBorder="1" applyAlignment="1">
      <alignment horizontal="left" vertical="center" wrapText="1"/>
    </xf>
    <xf numFmtId="0" fontId="167" fillId="0" borderId="28" xfId="57" applyFont="1" applyBorder="1" applyAlignment="1">
      <alignment horizontal="left" vertical="center" wrapText="1"/>
    </xf>
    <xf numFmtId="0" fontId="167" fillId="0" borderId="81" xfId="57" applyFont="1" applyBorder="1" applyAlignment="1">
      <alignment horizontal="left" vertical="center" wrapText="1"/>
    </xf>
    <xf numFmtId="0" fontId="121" fillId="0" borderId="81" xfId="57" applyFont="1" applyBorder="1" applyAlignment="1">
      <alignment horizontal="center" vertical="center" wrapText="1"/>
    </xf>
    <xf numFmtId="0" fontId="167" fillId="0" borderId="78" xfId="57" applyFont="1" applyBorder="1" applyAlignment="1">
      <alignment horizontal="center" vertical="center" wrapText="1"/>
    </xf>
    <xf numFmtId="0" fontId="167" fillId="0" borderId="27" xfId="57" applyFont="1" applyBorder="1" applyAlignment="1">
      <alignment horizontal="center" vertical="center" wrapText="1"/>
    </xf>
    <xf numFmtId="0" fontId="167" fillId="0" borderId="28" xfId="57" applyFont="1" applyBorder="1" applyAlignment="1">
      <alignment horizontal="center" vertical="center" wrapText="1"/>
    </xf>
    <xf numFmtId="0" fontId="167" fillId="0" borderId="26" xfId="57" applyFont="1" applyBorder="1" applyAlignment="1">
      <alignment horizontal="center" vertical="center" wrapText="1"/>
    </xf>
    <xf numFmtId="0" fontId="0" fillId="0" borderId="3" xfId="11" applyFont="1" applyFill="1" applyBorder="1" applyAlignment="1">
      <alignment horizontal="center" vertical="center"/>
    </xf>
    <xf numFmtId="0" fontId="0" fillId="0" borderId="4" xfId="11" applyFont="1" applyFill="1" applyBorder="1" applyAlignment="1">
      <alignment horizontal="center" vertical="center"/>
    </xf>
    <xf numFmtId="0" fontId="0" fillId="0" borderId="10" xfId="11" applyFont="1" applyFill="1" applyBorder="1" applyAlignment="1">
      <alignment horizontal="center" vertical="center"/>
    </xf>
    <xf numFmtId="180" fontId="25" fillId="0" borderId="3" xfId="0" applyNumberFormat="1" applyFont="1" applyFill="1" applyBorder="1" applyAlignment="1">
      <alignment horizontal="center" vertical="center"/>
    </xf>
    <xf numFmtId="180" fontId="25" fillId="0" borderId="4" xfId="0" applyNumberFormat="1" applyFont="1" applyFill="1" applyBorder="1" applyAlignment="1">
      <alignment horizontal="center" vertical="center"/>
    </xf>
    <xf numFmtId="180" fontId="25" fillId="0" borderId="10" xfId="0" applyNumberFormat="1" applyFont="1" applyFill="1" applyBorder="1" applyAlignment="1">
      <alignment horizontal="center" vertical="center"/>
    </xf>
    <xf numFmtId="181" fontId="25" fillId="0" borderId="3" xfId="11" applyNumberFormat="1" applyFont="1" applyFill="1" applyBorder="1" applyAlignment="1">
      <alignment horizontal="right" vertical="center"/>
    </xf>
    <xf numFmtId="181" fontId="25" fillId="0" borderId="4" xfId="11" applyNumberFormat="1" applyFont="1" applyFill="1" applyBorder="1" applyAlignment="1">
      <alignment horizontal="right" vertical="center"/>
    </xf>
    <xf numFmtId="181" fontId="25" fillId="0" borderId="10" xfId="11" applyNumberFormat="1" applyFont="1" applyFill="1" applyBorder="1" applyAlignment="1">
      <alignment horizontal="right" vertical="center"/>
    </xf>
    <xf numFmtId="0" fontId="14" fillId="0" borderId="3" xfId="11" applyFill="1" applyBorder="1" applyAlignment="1">
      <alignment horizontal="center" vertical="center"/>
    </xf>
    <xf numFmtId="0" fontId="14" fillId="0" borderId="4" xfId="11" applyFill="1" applyBorder="1" applyAlignment="1">
      <alignment horizontal="center" vertical="center"/>
    </xf>
    <xf numFmtId="0" fontId="14" fillId="0" borderId="10" xfId="11" applyFill="1" applyBorder="1" applyAlignment="1">
      <alignment horizontal="center" vertical="center"/>
    </xf>
    <xf numFmtId="181" fontId="25" fillId="0" borderId="3" xfId="0" applyNumberFormat="1" applyFont="1" applyFill="1" applyBorder="1" applyAlignment="1">
      <alignment horizontal="right" vertical="center"/>
    </xf>
    <xf numFmtId="181" fontId="25" fillId="0" borderId="4" xfId="0" applyNumberFormat="1" applyFont="1" applyFill="1" applyBorder="1" applyAlignment="1">
      <alignment horizontal="right" vertical="center"/>
    </xf>
    <xf numFmtId="181" fontId="25" fillId="0" borderId="10" xfId="0" applyNumberFormat="1" applyFont="1" applyFill="1" applyBorder="1" applyAlignment="1">
      <alignment horizontal="right" vertical="center"/>
    </xf>
    <xf numFmtId="0" fontId="101" fillId="0" borderId="0" xfId="11" applyFont="1" applyFill="1" applyBorder="1" applyAlignment="1">
      <alignment horizontal="center" vertical="center"/>
    </xf>
    <xf numFmtId="0" fontId="0" fillId="0" borderId="1" xfId="11" applyFont="1" applyFill="1" applyBorder="1" applyAlignment="1">
      <alignment horizontal="left"/>
    </xf>
    <xf numFmtId="0" fontId="101" fillId="0" borderId="2" xfId="11" applyFont="1" applyFill="1" applyBorder="1" applyAlignment="1">
      <alignment horizontal="center"/>
    </xf>
    <xf numFmtId="0" fontId="101" fillId="0" borderId="3" xfId="11" applyFont="1" applyFill="1" applyBorder="1" applyAlignment="1">
      <alignment horizontal="center" vertical="center"/>
    </xf>
    <xf numFmtId="0" fontId="101" fillId="0" borderId="4" xfId="11" applyFont="1" applyFill="1" applyBorder="1" applyAlignment="1">
      <alignment horizontal="center" vertical="center"/>
    </xf>
    <xf numFmtId="0" fontId="101" fillId="0" borderId="10" xfId="11" applyFont="1" applyFill="1" applyBorder="1" applyAlignment="1">
      <alignment horizontal="center" vertical="center"/>
    </xf>
    <xf numFmtId="0" fontId="101" fillId="0" borderId="2" xfId="11" applyFont="1" applyFill="1" applyBorder="1" applyAlignment="1">
      <alignment horizontal="center" vertical="center"/>
    </xf>
    <xf numFmtId="0" fontId="101" fillId="0" borderId="5" xfId="11" applyFont="1" applyFill="1" applyBorder="1" applyAlignment="1">
      <alignment horizontal="center" vertical="center"/>
    </xf>
    <xf numFmtId="0" fontId="101" fillId="0" borderId="8" xfId="11" applyFont="1" applyFill="1" applyBorder="1" applyAlignment="1">
      <alignment horizontal="center" vertical="center"/>
    </xf>
    <xf numFmtId="0" fontId="101" fillId="0" borderId="9" xfId="11" applyFont="1" applyFill="1" applyBorder="1" applyAlignment="1">
      <alignment horizontal="center" vertical="center"/>
    </xf>
    <xf numFmtId="0" fontId="101" fillId="0" borderId="11" xfId="11" applyFont="1" applyFill="1" applyBorder="1" applyAlignment="1">
      <alignment horizontal="center" vertical="center"/>
    </xf>
    <xf numFmtId="0" fontId="101" fillId="0" borderId="1" xfId="11" applyFont="1" applyFill="1" applyBorder="1" applyAlignment="1">
      <alignment horizontal="center" vertical="center"/>
    </xf>
    <xf numFmtId="0" fontId="101" fillId="0" borderId="12" xfId="11" applyFont="1" applyFill="1" applyBorder="1" applyAlignment="1">
      <alignment horizontal="center" vertical="center"/>
    </xf>
    <xf numFmtId="0" fontId="101" fillId="0" borderId="3" xfId="0" applyFont="1" applyFill="1" applyBorder="1" applyAlignment="1">
      <alignment horizontal="center" vertical="center"/>
    </xf>
    <xf numFmtId="0" fontId="101" fillId="0" borderId="10" xfId="0" applyFont="1" applyFill="1" applyBorder="1" applyAlignment="1">
      <alignment horizontal="center" vertical="center"/>
    </xf>
    <xf numFmtId="20" fontId="101" fillId="0" borderId="3" xfId="0" applyNumberFormat="1" applyFont="1" applyFill="1" applyBorder="1" applyAlignment="1" applyProtection="1">
      <alignment horizontal="center" vertical="center"/>
      <protection locked="0"/>
    </xf>
    <xf numFmtId="0" fontId="101" fillId="0" borderId="4" xfId="0" applyFont="1" applyFill="1" applyBorder="1" applyAlignment="1" applyProtection="1">
      <alignment horizontal="center" vertical="center"/>
      <protection locked="0"/>
    </xf>
    <xf numFmtId="20" fontId="101" fillId="0" borderId="4" xfId="0" applyNumberFormat="1" applyFont="1" applyFill="1" applyBorder="1" applyAlignment="1" applyProtection="1">
      <alignment horizontal="center" vertical="center"/>
      <protection locked="0"/>
    </xf>
    <xf numFmtId="0" fontId="101" fillId="0" borderId="10" xfId="0" applyFont="1" applyFill="1" applyBorder="1" applyAlignment="1" applyProtection="1">
      <alignment horizontal="center" vertical="center"/>
      <protection locked="0"/>
    </xf>
    <xf numFmtId="58" fontId="101" fillId="0" borderId="3" xfId="11" applyNumberFormat="1" applyFont="1" applyFill="1" applyBorder="1" applyAlignment="1">
      <alignment horizontal="center" vertical="center"/>
    </xf>
    <xf numFmtId="58" fontId="101" fillId="0" borderId="4" xfId="11" applyNumberFormat="1" applyFont="1" applyFill="1" applyBorder="1" applyAlignment="1">
      <alignment horizontal="center" vertical="center"/>
    </xf>
    <xf numFmtId="58" fontId="101" fillId="0" borderId="10" xfId="11" applyNumberFormat="1" applyFont="1" applyFill="1" applyBorder="1" applyAlignment="1">
      <alignment horizontal="center" vertical="center"/>
    </xf>
    <xf numFmtId="0" fontId="101" fillId="0" borderId="2" xfId="11" applyFont="1" applyFill="1" applyBorder="1" applyAlignment="1">
      <alignment horizontal="center" vertical="center" shrinkToFit="1"/>
    </xf>
    <xf numFmtId="179" fontId="101" fillId="0" borderId="0" xfId="11" applyNumberFormat="1" applyFont="1" applyFill="1" applyBorder="1" applyAlignment="1">
      <alignment horizontal="center" vertical="center"/>
    </xf>
    <xf numFmtId="0" fontId="101" fillId="0" borderId="3" xfId="11" applyFont="1" applyFill="1" applyBorder="1" applyAlignment="1">
      <alignment horizontal="left" vertical="center" shrinkToFit="1"/>
    </xf>
    <xf numFmtId="0" fontId="101" fillId="0" borderId="4" xfId="11" applyFont="1" applyFill="1" applyBorder="1" applyAlignment="1">
      <alignment horizontal="left" vertical="center" shrinkToFit="1"/>
    </xf>
    <xf numFmtId="0" fontId="101" fillId="0" borderId="10" xfId="11" applyFont="1" applyFill="1" applyBorder="1" applyAlignment="1">
      <alignment horizontal="left" vertical="center" shrinkToFit="1"/>
    </xf>
    <xf numFmtId="0" fontId="101" fillId="0" borderId="1" xfId="0" applyFont="1" applyFill="1" applyBorder="1" applyAlignment="1">
      <alignment horizontal="center" vertical="center"/>
    </xf>
    <xf numFmtId="0" fontId="101" fillId="0" borderId="1" xfId="11" applyFont="1" applyFill="1" applyBorder="1" applyAlignment="1">
      <alignment horizontal="left"/>
    </xf>
    <xf numFmtId="0" fontId="101" fillId="0" borderId="2" xfId="0" applyFont="1" applyFill="1" applyBorder="1" applyAlignment="1">
      <alignment horizontal="center" vertical="center"/>
    </xf>
    <xf numFmtId="0" fontId="101" fillId="0" borderId="4" xfId="0" applyFont="1" applyFill="1" applyBorder="1" applyAlignment="1">
      <alignment horizontal="center" vertical="center"/>
    </xf>
    <xf numFmtId="0" fontId="39" fillId="13" borderId="1" xfId="51" applyFont="1" applyFill="1" applyBorder="1" applyAlignment="1">
      <alignment horizontal="center" vertical="center"/>
    </xf>
    <xf numFmtId="0" fontId="0" fillId="0" borderId="7" xfId="51" applyFont="1" applyFill="1" applyBorder="1" applyAlignment="1">
      <alignment horizontal="center" vertical="center" textRotation="255"/>
    </xf>
    <xf numFmtId="0" fontId="0" fillId="0" borderId="0" xfId="51" applyFont="1" applyFill="1" applyBorder="1" applyAlignment="1">
      <alignment horizontal="center" vertical="center" textRotation="255"/>
    </xf>
    <xf numFmtId="0" fontId="14" fillId="0" borderId="0" xfId="51" applyBorder="1" applyAlignment="1">
      <alignment horizontal="center" vertical="center" textRotation="255"/>
    </xf>
    <xf numFmtId="0" fontId="0" fillId="0" borderId="26" xfId="51" applyFont="1" applyFill="1" applyBorder="1" applyAlignment="1">
      <alignment horizontal="center" vertical="center" wrapText="1"/>
    </xf>
    <xf numFmtId="0" fontId="0" fillId="0" borderId="27" xfId="51" applyFont="1" applyFill="1" applyBorder="1" applyAlignment="1">
      <alignment horizontal="center" vertical="center" wrapText="1"/>
    </xf>
    <xf numFmtId="0" fontId="0" fillId="0" borderId="28" xfId="51" applyFont="1" applyFill="1" applyBorder="1" applyAlignment="1">
      <alignment horizontal="center" vertical="center" wrapText="1"/>
    </xf>
    <xf numFmtId="0" fontId="0" fillId="0" borderId="0" xfId="11" applyFont="1" applyFill="1" applyAlignment="1">
      <alignment horizontal="left" vertical="center"/>
    </xf>
    <xf numFmtId="0" fontId="0" fillId="0" borderId="0" xfId="11" applyFont="1" applyAlignment="1"/>
    <xf numFmtId="0" fontId="35" fillId="0" borderId="53" xfId="11" applyFont="1" applyFill="1" applyBorder="1" applyAlignment="1">
      <alignment horizontal="center" vertical="center" wrapText="1"/>
    </xf>
    <xf numFmtId="0" fontId="35" fillId="0" borderId="54" xfId="11" applyFont="1" applyFill="1" applyBorder="1" applyAlignment="1">
      <alignment horizontal="center" vertical="center" wrapText="1"/>
    </xf>
    <xf numFmtId="0" fontId="35" fillId="0" borderId="57" xfId="11" applyFont="1" applyFill="1" applyBorder="1" applyAlignment="1">
      <alignment horizontal="center" vertical="center" wrapText="1"/>
    </xf>
    <xf numFmtId="179" fontId="0" fillId="0" borderId="53" xfId="11" applyNumberFormat="1" applyFont="1" applyFill="1" applyBorder="1" applyAlignment="1">
      <alignment horizontal="center" vertical="center"/>
    </xf>
    <xf numFmtId="179" fontId="0" fillId="0" borderId="57" xfId="11" applyNumberFormat="1" applyFont="1" applyFill="1" applyBorder="1" applyAlignment="1">
      <alignment horizontal="center" vertical="center"/>
    </xf>
    <xf numFmtId="182" fontId="0" fillId="0" borderId="54" xfId="11" applyNumberFormat="1" applyFont="1" applyFill="1" applyBorder="1" applyAlignment="1">
      <alignment horizontal="center" vertical="center"/>
    </xf>
    <xf numFmtId="182" fontId="0" fillId="0" borderId="57" xfId="11" applyNumberFormat="1" applyFont="1" applyFill="1" applyBorder="1" applyAlignment="1">
      <alignment horizontal="center" vertical="center"/>
    </xf>
    <xf numFmtId="0" fontId="21" fillId="0" borderId="0" xfId="51" applyFont="1" applyFill="1" applyAlignment="1">
      <alignment horizontal="center" vertical="center"/>
    </xf>
    <xf numFmtId="0" fontId="14" fillId="0" borderId="0" xfId="51" applyFill="1" applyBorder="1" applyAlignment="1">
      <alignment horizontal="center" vertical="center"/>
    </xf>
    <xf numFmtId="184" fontId="25" fillId="0" borderId="0" xfId="51" applyNumberFormat="1" applyFont="1" applyFill="1" applyBorder="1" applyAlignment="1">
      <alignment horizontal="left" vertical="center" shrinkToFit="1"/>
    </xf>
    <xf numFmtId="184" fontId="25" fillId="0" borderId="1" xfId="51" applyNumberFormat="1" applyFont="1" applyFill="1" applyBorder="1" applyAlignment="1">
      <alignment horizontal="left" vertical="center"/>
    </xf>
    <xf numFmtId="180" fontId="98" fillId="0" borderId="3" xfId="11" applyNumberFormat="1" applyFont="1" applyFill="1" applyBorder="1" applyAlignment="1">
      <alignment horizontal="center" vertical="center"/>
    </xf>
    <xf numFmtId="180" fontId="98" fillId="0" borderId="4" xfId="11" applyNumberFormat="1" applyFont="1" applyFill="1" applyBorder="1" applyAlignment="1">
      <alignment horizontal="center" vertical="center"/>
    </xf>
    <xf numFmtId="180" fontId="98" fillId="0" borderId="10" xfId="11" applyNumberFormat="1" applyFont="1" applyFill="1" applyBorder="1" applyAlignment="1">
      <alignment horizontal="center" vertical="center"/>
    </xf>
    <xf numFmtId="181" fontId="98" fillId="0" borderId="3" xfId="11" applyNumberFormat="1" applyFont="1" applyFill="1" applyBorder="1" applyAlignment="1">
      <alignment horizontal="right" vertical="center"/>
    </xf>
    <xf numFmtId="181" fontId="98" fillId="0" borderId="4" xfId="11" applyNumberFormat="1" applyFont="1" applyFill="1" applyBorder="1" applyAlignment="1">
      <alignment horizontal="right" vertical="center"/>
    </xf>
    <xf numFmtId="181" fontId="98" fillId="0" borderId="10" xfId="11" applyNumberFormat="1" applyFont="1" applyFill="1" applyBorder="1" applyAlignment="1">
      <alignment horizontal="right" vertical="center"/>
    </xf>
    <xf numFmtId="0" fontId="101" fillId="0" borderId="3" xfId="11" applyFont="1" applyFill="1" applyBorder="1" applyAlignment="1">
      <alignment horizontal="left" vertical="center"/>
    </xf>
    <xf numFmtId="0" fontId="101" fillId="0" borderId="4" xfId="11" applyFont="1" applyFill="1" applyBorder="1" applyAlignment="1">
      <alignment horizontal="left" vertical="center"/>
    </xf>
    <xf numFmtId="0" fontId="101" fillId="0" borderId="10" xfId="11" applyFont="1" applyFill="1" applyBorder="1" applyAlignment="1">
      <alignment horizontal="left" vertical="center"/>
    </xf>
    <xf numFmtId="0" fontId="79" fillId="0" borderId="53" xfId="11" applyFont="1" applyFill="1" applyBorder="1" applyAlignment="1">
      <alignment horizontal="center" vertical="center" wrapText="1"/>
    </xf>
    <xf numFmtId="0" fontId="79" fillId="0" borderId="54" xfId="11" applyFont="1" applyFill="1" applyBorder="1" applyAlignment="1">
      <alignment horizontal="center" vertical="center" wrapText="1"/>
    </xf>
    <xf numFmtId="0" fontId="79" fillId="0" borderId="57" xfId="11" applyFont="1" applyFill="1" applyBorder="1" applyAlignment="1">
      <alignment horizontal="center" vertical="center" wrapText="1"/>
    </xf>
    <xf numFmtId="179" fontId="101" fillId="0" borderId="53" xfId="11" applyNumberFormat="1" applyFont="1" applyFill="1" applyBorder="1" applyAlignment="1">
      <alignment horizontal="center" vertical="center"/>
    </xf>
    <xf numFmtId="179" fontId="101" fillId="0" borderId="57" xfId="11" applyNumberFormat="1" applyFont="1" applyFill="1" applyBorder="1" applyAlignment="1">
      <alignment horizontal="center" vertical="center"/>
    </xf>
    <xf numFmtId="182" fontId="101" fillId="0" borderId="53" xfId="11" applyNumberFormat="1" applyFont="1" applyFill="1" applyBorder="1" applyAlignment="1">
      <alignment horizontal="center" vertical="center"/>
    </xf>
    <xf numFmtId="182" fontId="101" fillId="0" borderId="57" xfId="11" applyNumberFormat="1" applyFont="1" applyFill="1" applyBorder="1" applyAlignment="1">
      <alignment horizontal="center" vertical="center"/>
    </xf>
    <xf numFmtId="0" fontId="25" fillId="0" borderId="0" xfId="51" applyFont="1" applyFill="1" applyBorder="1" applyAlignment="1">
      <alignment horizontal="left" vertical="center" shrinkToFit="1"/>
    </xf>
    <xf numFmtId="0" fontId="25" fillId="0" borderId="1" xfId="51" applyFont="1" applyFill="1" applyBorder="1" applyAlignment="1">
      <alignment horizontal="left" vertical="center"/>
    </xf>
    <xf numFmtId="0" fontId="14" fillId="0" borderId="0" xfId="11" applyBorder="1" applyAlignment="1">
      <alignment horizontal="center" vertical="center" textRotation="255"/>
    </xf>
    <xf numFmtId="0" fontId="25" fillId="0" borderId="0" xfId="0" applyFont="1" applyFill="1" applyBorder="1" applyAlignment="1">
      <alignment horizontal="left" vertical="center" wrapText="1"/>
    </xf>
    <xf numFmtId="0" fontId="98" fillId="0" borderId="0" xfId="0" applyFont="1" applyFill="1" applyBorder="1" applyAlignment="1">
      <alignment horizontal="left" vertical="center" wrapText="1"/>
    </xf>
    <xf numFmtId="0" fontId="25" fillId="0" borderId="143" xfId="0" applyNumberFormat="1" applyFont="1" applyFill="1" applyBorder="1" applyAlignment="1" applyProtection="1">
      <alignment horizontal="center" vertical="center" shrinkToFit="1"/>
      <protection locked="0"/>
    </xf>
    <xf numFmtId="0" fontId="25" fillId="0" borderId="67" xfId="0" applyNumberFormat="1" applyFont="1" applyFill="1" applyBorder="1" applyAlignment="1" applyProtection="1">
      <alignment horizontal="center" vertical="center" shrinkToFit="1"/>
      <protection locked="0"/>
    </xf>
    <xf numFmtId="0" fontId="25" fillId="0" borderId="79" xfId="0" applyFont="1" applyFill="1" applyBorder="1" applyAlignment="1">
      <alignment horizontal="center" vertical="center"/>
    </xf>
    <xf numFmtId="0" fontId="25" fillId="0" borderId="71" xfId="0" applyFont="1" applyFill="1" applyBorder="1" applyAlignment="1">
      <alignment horizontal="center" vertical="center"/>
    </xf>
    <xf numFmtId="0" fontId="25" fillId="0" borderId="80" xfId="0" applyFont="1" applyFill="1" applyBorder="1" applyAlignment="1">
      <alignment horizontal="center" vertical="center"/>
    </xf>
    <xf numFmtId="0" fontId="25" fillId="0" borderId="8" xfId="0" applyFont="1" applyFill="1" applyBorder="1" applyAlignment="1" applyProtection="1">
      <alignment horizontal="left" vertical="center"/>
      <protection locked="0"/>
    </xf>
    <xf numFmtId="0" fontId="25" fillId="0" borderId="9" xfId="0" applyFont="1" applyFill="1" applyBorder="1" applyAlignment="1" applyProtection="1">
      <alignment horizontal="left" vertical="center"/>
      <protection locked="0"/>
    </xf>
    <xf numFmtId="0" fontId="25" fillId="0" borderId="6" xfId="0" applyFont="1" applyFill="1" applyBorder="1" applyAlignment="1" applyProtection="1">
      <alignment horizontal="left" vertical="center"/>
      <protection locked="0"/>
    </xf>
    <xf numFmtId="0" fontId="25" fillId="0" borderId="7" xfId="0" applyFont="1" applyFill="1" applyBorder="1" applyAlignment="1" applyProtection="1">
      <alignment horizontal="left" vertical="center"/>
      <protection locked="0"/>
    </xf>
    <xf numFmtId="0" fontId="25" fillId="0" borderId="51" xfId="0" applyFont="1" applyFill="1" applyBorder="1" applyAlignment="1" applyProtection="1">
      <alignment horizontal="left" vertical="center"/>
      <protection locked="0"/>
    </xf>
    <xf numFmtId="0" fontId="25" fillId="0" borderId="42" xfId="0" applyFont="1" applyFill="1" applyBorder="1" applyAlignment="1" applyProtection="1">
      <alignment horizontal="left" vertical="center"/>
      <protection locked="0"/>
    </xf>
    <xf numFmtId="0" fontId="0" fillId="0" borderId="26"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xf numFmtId="0" fontId="0" fillId="0" borderId="81" xfId="0" applyFill="1" applyBorder="1" applyAlignment="1" applyProtection="1">
      <alignment horizontal="center" vertical="center" shrinkToFit="1"/>
      <protection locked="0"/>
    </xf>
    <xf numFmtId="0" fontId="25" fillId="0" borderId="8" xfId="0" applyFont="1" applyFill="1" applyBorder="1" applyAlignment="1" applyProtection="1">
      <alignment horizontal="left" vertical="center" shrinkToFit="1"/>
      <protection locked="0"/>
    </xf>
    <xf numFmtId="0" fontId="25" fillId="0" borderId="5" xfId="0" applyFont="1" applyFill="1" applyBorder="1" applyAlignment="1" applyProtection="1">
      <alignment horizontal="left" vertical="center" shrinkToFit="1"/>
      <protection locked="0"/>
    </xf>
    <xf numFmtId="0" fontId="25" fillId="0" borderId="9" xfId="0" applyFont="1" applyFill="1" applyBorder="1" applyAlignment="1" applyProtection="1">
      <alignment horizontal="left" vertical="center" shrinkToFit="1"/>
      <protection locked="0"/>
    </xf>
    <xf numFmtId="0" fontId="25" fillId="0" borderId="6" xfId="0" applyFont="1" applyFill="1" applyBorder="1" applyAlignment="1" applyProtection="1">
      <alignment horizontal="left" vertical="center" shrinkToFit="1"/>
      <protection locked="0"/>
    </xf>
    <xf numFmtId="0" fontId="25" fillId="0" borderId="0" xfId="0" applyFont="1" applyFill="1" applyBorder="1" applyAlignment="1" applyProtection="1">
      <alignment horizontal="left" vertical="center" shrinkToFit="1"/>
      <protection locked="0"/>
    </xf>
    <xf numFmtId="0" fontId="25" fillId="0" borderId="7" xfId="0" applyFont="1" applyFill="1" applyBorder="1" applyAlignment="1" applyProtection="1">
      <alignment horizontal="left" vertical="center" shrinkToFit="1"/>
      <protection locked="0"/>
    </xf>
    <xf numFmtId="0" fontId="25" fillId="0" borderId="51" xfId="0" applyFont="1" applyFill="1" applyBorder="1" applyAlignment="1" applyProtection="1">
      <alignment horizontal="left" vertical="center" shrinkToFit="1"/>
      <protection locked="0"/>
    </xf>
    <xf numFmtId="0" fontId="25" fillId="0" borderId="41" xfId="0" applyFont="1" applyFill="1" applyBorder="1" applyAlignment="1" applyProtection="1">
      <alignment horizontal="left" vertical="center" shrinkToFit="1"/>
      <protection locked="0"/>
    </xf>
    <xf numFmtId="0" fontId="25" fillId="0" borderId="42" xfId="0" applyFont="1" applyFill="1" applyBorder="1" applyAlignment="1" applyProtection="1">
      <alignment horizontal="left" vertical="center" shrinkToFit="1"/>
      <protection locked="0"/>
    </xf>
    <xf numFmtId="0" fontId="21" fillId="0" borderId="26" xfId="0" applyFont="1" applyFill="1" applyBorder="1" applyAlignment="1" applyProtection="1">
      <alignment horizontal="center" vertical="center" shrinkToFit="1"/>
      <protection locked="0"/>
    </xf>
    <xf numFmtId="0" fontId="21" fillId="0" borderId="27" xfId="0" applyFont="1" applyFill="1" applyBorder="1" applyAlignment="1" applyProtection="1">
      <alignment horizontal="center" vertical="center" shrinkToFit="1"/>
      <protection locked="0"/>
    </xf>
    <xf numFmtId="0" fontId="21" fillId="0" borderId="81" xfId="0" applyFont="1" applyFill="1" applyBorder="1" applyAlignment="1" applyProtection="1">
      <alignment horizontal="center" vertical="center" shrinkToFit="1"/>
      <protection locked="0"/>
    </xf>
    <xf numFmtId="0" fontId="25" fillId="0" borderId="144" xfId="0" applyNumberFormat="1" applyFont="1" applyFill="1" applyBorder="1" applyAlignment="1" applyProtection="1">
      <alignment horizontal="center" vertical="center" shrinkToFit="1"/>
      <protection locked="0"/>
    </xf>
    <xf numFmtId="0" fontId="25" fillId="0" borderId="11" xfId="0" applyFont="1" applyFill="1" applyBorder="1" applyAlignment="1" applyProtection="1">
      <alignment horizontal="left" vertical="center"/>
      <protection locked="0"/>
    </xf>
    <xf numFmtId="0" fontId="25" fillId="0" borderId="12" xfId="0" applyFont="1" applyFill="1" applyBorder="1" applyAlignment="1" applyProtection="1">
      <alignment horizontal="left" vertical="center"/>
      <protection locked="0"/>
    </xf>
    <xf numFmtId="0" fontId="0" fillId="0" borderId="28" xfId="0" applyFill="1" applyBorder="1" applyAlignment="1" applyProtection="1">
      <alignment horizontal="center" vertical="center" shrinkToFit="1"/>
      <protection locked="0"/>
    </xf>
    <xf numFmtId="0" fontId="25" fillId="0" borderId="11" xfId="0" applyFont="1" applyFill="1" applyBorder="1" applyAlignment="1" applyProtection="1">
      <alignment horizontal="left" vertical="center" shrinkToFit="1"/>
      <protection locked="0"/>
    </xf>
    <xf numFmtId="0" fontId="25" fillId="0" borderId="1" xfId="0" applyFont="1" applyFill="1" applyBorder="1" applyAlignment="1" applyProtection="1">
      <alignment horizontal="left" vertical="center" shrinkToFit="1"/>
      <protection locked="0"/>
    </xf>
    <xf numFmtId="0" fontId="25" fillId="0" borderId="12" xfId="0" applyFont="1" applyFill="1" applyBorder="1" applyAlignment="1" applyProtection="1">
      <alignment horizontal="left" vertical="center" shrinkToFit="1"/>
      <protection locked="0"/>
    </xf>
    <xf numFmtId="0" fontId="21" fillId="0" borderId="28" xfId="0" applyFont="1" applyFill="1" applyBorder="1" applyAlignment="1" applyProtection="1">
      <alignment horizontal="center" vertical="center" shrinkToFit="1"/>
      <protection locked="0"/>
    </xf>
    <xf numFmtId="0" fontId="21" fillId="0" borderId="8" xfId="0" applyFont="1" applyFill="1" applyBorder="1" applyAlignment="1" applyProtection="1">
      <alignment horizontal="center" vertical="center" shrinkToFit="1"/>
      <protection locked="0"/>
    </xf>
    <xf numFmtId="0" fontId="21" fillId="0" borderId="6" xfId="0" applyFont="1" applyFill="1" applyBorder="1" applyAlignment="1" applyProtection="1">
      <alignment horizontal="center" vertical="center" shrinkToFit="1"/>
      <protection locked="0"/>
    </xf>
    <xf numFmtId="0" fontId="21" fillId="0" borderId="11" xfId="0" applyFont="1" applyFill="1" applyBorder="1" applyAlignment="1" applyProtection="1">
      <alignment horizontal="center" vertical="center" shrinkToFit="1"/>
      <protection locked="0"/>
    </xf>
    <xf numFmtId="0" fontId="25" fillId="0" borderId="66" xfId="0" applyNumberFormat="1" applyFont="1" applyFill="1" applyBorder="1" applyAlignment="1" applyProtection="1">
      <alignment horizontal="center" vertical="center" shrinkToFit="1"/>
      <protection locked="0"/>
    </xf>
    <xf numFmtId="0" fontId="25" fillId="0" borderId="47"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9" fillId="0" borderId="0" xfId="0" applyFont="1" applyFill="1" applyAlignment="1">
      <alignment horizontal="center" vertical="center"/>
    </xf>
    <xf numFmtId="0" fontId="25" fillId="0" borderId="0" xfId="0" applyNumberFormat="1" applyFont="1" applyFill="1" applyBorder="1" applyAlignment="1">
      <alignment horizontal="left"/>
    </xf>
    <xf numFmtId="0" fontId="25" fillId="0" borderId="1" xfId="0" applyFont="1" applyFill="1" applyBorder="1" applyAlignment="1">
      <alignment horizontal="left"/>
    </xf>
    <xf numFmtId="0" fontId="25" fillId="0" borderId="1" xfId="0" applyFont="1" applyFill="1" applyBorder="1" applyAlignment="1">
      <alignment horizontal="left" shrinkToFit="1"/>
    </xf>
    <xf numFmtId="0" fontId="25" fillId="0" borderId="77"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78" xfId="0" applyFont="1" applyFill="1" applyBorder="1" applyAlignment="1">
      <alignment horizontal="center" vertical="center" wrapText="1" shrinkToFit="1"/>
    </xf>
    <xf numFmtId="0" fontId="25" fillId="0" borderId="28" xfId="0" applyFont="1" applyFill="1" applyBorder="1" applyAlignment="1">
      <alignment horizontal="center" vertical="center" shrinkToFit="1"/>
    </xf>
    <xf numFmtId="0" fontId="25" fillId="0" borderId="47" xfId="0" applyFont="1" applyFill="1" applyBorder="1" applyAlignment="1">
      <alignment horizontal="center" vertical="center" shrinkToFit="1"/>
    </xf>
    <xf numFmtId="0" fontId="25" fillId="0" borderId="36" xfId="0" applyFont="1" applyFill="1" applyBorder="1" applyAlignment="1">
      <alignment horizontal="center" vertical="center" shrinkToFit="1"/>
    </xf>
    <xf numFmtId="0" fontId="25" fillId="0" borderId="37"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0" fillId="0" borderId="78" xfId="0" applyFont="1" applyFill="1" applyBorder="1" applyAlignment="1">
      <alignment horizontal="center" vertical="center" shrinkToFit="1"/>
    </xf>
    <xf numFmtId="0" fontId="50" fillId="0" borderId="2" xfId="0" applyFont="1" applyFill="1" applyBorder="1" applyAlignment="1">
      <alignment horizontal="left" vertical="center"/>
    </xf>
    <xf numFmtId="0" fontId="25" fillId="0" borderId="8" xfId="0" applyFont="1" applyFill="1" applyBorder="1" applyAlignment="1" applyProtection="1">
      <alignment horizontal="left" vertical="center" wrapText="1" shrinkToFit="1"/>
      <protection locked="0"/>
    </xf>
    <xf numFmtId="0" fontId="25" fillId="0" borderId="5" xfId="0" applyFont="1" applyFill="1" applyBorder="1" applyAlignment="1" applyProtection="1">
      <alignment horizontal="left" vertical="center" wrapText="1" shrinkToFit="1"/>
      <protection locked="0"/>
    </xf>
    <xf numFmtId="0" fontId="25" fillId="0" borderId="9" xfId="0" applyFont="1" applyFill="1" applyBorder="1" applyAlignment="1" applyProtection="1">
      <alignment horizontal="left" vertical="center" wrapText="1" shrinkToFit="1"/>
      <protection locked="0"/>
    </xf>
    <xf numFmtId="0" fontId="25" fillId="0" borderId="6" xfId="0" applyFont="1" applyFill="1" applyBorder="1" applyAlignment="1" applyProtection="1">
      <alignment horizontal="left" vertical="center" wrapText="1" shrinkToFit="1"/>
      <protection locked="0"/>
    </xf>
    <xf numFmtId="0" fontId="25" fillId="0" borderId="0" xfId="0" applyFont="1" applyFill="1" applyBorder="1" applyAlignment="1" applyProtection="1">
      <alignment horizontal="left" vertical="center" wrapText="1" shrinkToFit="1"/>
      <protection locked="0"/>
    </xf>
    <xf numFmtId="0" fontId="25" fillId="0" borderId="7" xfId="0" applyFont="1" applyFill="1" applyBorder="1" applyAlignment="1" applyProtection="1">
      <alignment horizontal="left" vertical="center" wrapText="1" shrinkToFit="1"/>
      <protection locked="0"/>
    </xf>
    <xf numFmtId="0" fontId="25" fillId="0" borderId="51" xfId="0" applyFont="1" applyFill="1" applyBorder="1" applyAlignment="1" applyProtection="1">
      <alignment horizontal="left" vertical="center" wrapText="1" shrinkToFit="1"/>
      <protection locked="0"/>
    </xf>
    <xf numFmtId="0" fontId="25" fillId="0" borderId="41" xfId="0" applyFont="1" applyFill="1" applyBorder="1" applyAlignment="1" applyProtection="1">
      <alignment horizontal="left" vertical="center" wrapText="1" shrinkToFit="1"/>
      <protection locked="0"/>
    </xf>
    <xf numFmtId="0" fontId="25" fillId="0" borderId="42"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9"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11" xfId="0" applyFont="1" applyFill="1" applyBorder="1" applyAlignment="1" applyProtection="1">
      <alignment horizontal="left" vertical="center" wrapText="1" shrinkToFit="1"/>
      <protection locked="0"/>
    </xf>
    <xf numFmtId="0" fontId="39" fillId="0" borderId="1" xfId="0" applyFont="1" applyFill="1" applyBorder="1" applyAlignment="1" applyProtection="1">
      <alignment horizontal="left" vertical="center" wrapText="1" shrinkToFit="1"/>
      <protection locked="0"/>
    </xf>
    <xf numFmtId="0" fontId="39" fillId="0" borderId="12"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protection locked="0"/>
    </xf>
    <xf numFmtId="0" fontId="25" fillId="0" borderId="11" xfId="0" applyFont="1" applyFill="1" applyBorder="1" applyAlignment="1" applyProtection="1">
      <alignment horizontal="left" vertical="center" wrapText="1" shrinkToFit="1"/>
      <protection locked="0"/>
    </xf>
    <xf numFmtId="0" fontId="25" fillId="0" borderId="1" xfId="0" applyFont="1" applyFill="1" applyBorder="1" applyAlignment="1" applyProtection="1">
      <alignment horizontal="left" vertical="center" wrapText="1" shrinkToFit="1"/>
      <protection locked="0"/>
    </xf>
    <xf numFmtId="0" fontId="25" fillId="0" borderId="12" xfId="0" applyFont="1" applyFill="1" applyBorder="1" applyAlignment="1" applyProtection="1">
      <alignment horizontal="left" vertical="center" wrapText="1" shrinkToFit="1"/>
      <protection locked="0"/>
    </xf>
    <xf numFmtId="0" fontId="183" fillId="0" borderId="8" xfId="0" applyFont="1" applyFill="1" applyBorder="1" applyAlignment="1" applyProtection="1">
      <alignment horizontal="left" vertical="center" wrapText="1" shrinkToFit="1"/>
      <protection locked="0"/>
    </xf>
    <xf numFmtId="0" fontId="98" fillId="0" borderId="5" xfId="0" applyFont="1" applyFill="1" applyBorder="1" applyAlignment="1" applyProtection="1">
      <alignment horizontal="left" vertical="center" wrapText="1" shrinkToFit="1"/>
      <protection locked="0"/>
    </xf>
    <xf numFmtId="0" fontId="98" fillId="0" borderId="9" xfId="0" applyFont="1" applyFill="1" applyBorder="1" applyAlignment="1" applyProtection="1">
      <alignment horizontal="left" vertical="center" wrapText="1" shrinkToFit="1"/>
      <protection locked="0"/>
    </xf>
    <xf numFmtId="0" fontId="98" fillId="0" borderId="6" xfId="0" applyFont="1" applyFill="1" applyBorder="1" applyAlignment="1" applyProtection="1">
      <alignment horizontal="left" vertical="center" wrapText="1" shrinkToFit="1"/>
      <protection locked="0"/>
    </xf>
    <xf numFmtId="0" fontId="98" fillId="0" borderId="0" xfId="0" applyFont="1" applyFill="1" applyBorder="1" applyAlignment="1" applyProtection="1">
      <alignment horizontal="left" vertical="center" wrapText="1" shrinkToFit="1"/>
      <protection locked="0"/>
    </xf>
    <xf numFmtId="0" fontId="98" fillId="0" borderId="7" xfId="0" applyFont="1" applyFill="1" applyBorder="1" applyAlignment="1" applyProtection="1">
      <alignment horizontal="left" vertical="center" wrapText="1" shrinkToFit="1"/>
      <protection locked="0"/>
    </xf>
    <xf numFmtId="0" fontId="98" fillId="0" borderId="11" xfId="0" applyFont="1" applyFill="1" applyBorder="1" applyAlignment="1" applyProtection="1">
      <alignment horizontal="left" vertical="center" wrapText="1" shrinkToFit="1"/>
      <protection locked="0"/>
    </xf>
    <xf numFmtId="0" fontId="98" fillId="0" borderId="1" xfId="0" applyFont="1" applyFill="1" applyBorder="1" applyAlignment="1" applyProtection="1">
      <alignment horizontal="left" vertical="center" wrapText="1" shrinkToFit="1"/>
      <protection locked="0"/>
    </xf>
    <xf numFmtId="0" fontId="98" fillId="0" borderId="12" xfId="0" applyFont="1" applyFill="1" applyBorder="1" applyAlignment="1" applyProtection="1">
      <alignment horizontal="left" vertical="center" wrapText="1" shrinkToFit="1"/>
      <protection locked="0"/>
    </xf>
    <xf numFmtId="0" fontId="171" fillId="0" borderId="8" xfId="0" applyFont="1" applyFill="1" applyBorder="1" applyAlignment="1" applyProtection="1">
      <alignment horizontal="left" vertical="center"/>
      <protection locked="0"/>
    </xf>
    <xf numFmtId="0" fontId="171" fillId="0" borderId="9" xfId="0" applyFont="1" applyFill="1" applyBorder="1" applyAlignment="1" applyProtection="1">
      <alignment horizontal="left" vertical="center"/>
      <protection locked="0"/>
    </xf>
    <xf numFmtId="0" fontId="171" fillId="0" borderId="6" xfId="0" applyFont="1" applyFill="1" applyBorder="1" applyAlignment="1" applyProtection="1">
      <alignment horizontal="left" vertical="center"/>
      <protection locked="0"/>
    </xf>
    <xf numFmtId="0" fontId="171" fillId="0" borderId="7" xfId="0" applyFont="1" applyFill="1" applyBorder="1" applyAlignment="1" applyProtection="1">
      <alignment horizontal="left" vertical="center"/>
      <protection locked="0"/>
    </xf>
    <xf numFmtId="0" fontId="171" fillId="0" borderId="11" xfId="0" applyFont="1" applyFill="1" applyBorder="1" applyAlignment="1" applyProtection="1">
      <alignment horizontal="left" vertical="center"/>
      <protection locked="0"/>
    </xf>
    <xf numFmtId="0" fontId="171" fillId="0" borderId="12" xfId="0" applyFont="1" applyFill="1" applyBorder="1" applyAlignment="1" applyProtection="1">
      <alignment horizontal="left" vertical="center"/>
      <protection locked="0"/>
    </xf>
    <xf numFmtId="0" fontId="182" fillId="0" borderId="26" xfId="0" applyFont="1" applyFill="1" applyBorder="1" applyAlignment="1" applyProtection="1">
      <alignment horizontal="center" vertical="center" shrinkToFit="1"/>
      <protection locked="0"/>
    </xf>
    <xf numFmtId="0" fontId="182" fillId="0" borderId="27" xfId="0" applyFont="1" applyFill="1" applyBorder="1" applyAlignment="1" applyProtection="1">
      <alignment horizontal="center" vertical="center" shrinkToFit="1"/>
      <protection locked="0"/>
    </xf>
    <xf numFmtId="0" fontId="182" fillId="0" borderId="28" xfId="0" applyFont="1" applyFill="1" applyBorder="1" applyAlignment="1" applyProtection="1">
      <alignment horizontal="center" vertical="center" shrinkToFit="1"/>
      <protection locked="0"/>
    </xf>
    <xf numFmtId="0" fontId="171" fillId="0" borderId="8" xfId="0" applyFont="1" applyFill="1" applyBorder="1" applyAlignment="1" applyProtection="1">
      <alignment horizontal="left" vertical="center" wrapText="1" shrinkToFit="1"/>
      <protection locked="0"/>
    </xf>
    <xf numFmtId="0" fontId="171" fillId="0" borderId="5" xfId="0" applyFont="1" applyFill="1" applyBorder="1" applyAlignment="1" applyProtection="1">
      <alignment horizontal="left" vertical="center" wrapText="1" shrinkToFit="1"/>
      <protection locked="0"/>
    </xf>
    <xf numFmtId="0" fontId="171" fillId="0" borderId="9" xfId="0" applyFont="1" applyFill="1" applyBorder="1" applyAlignment="1" applyProtection="1">
      <alignment horizontal="left" vertical="center" wrapText="1" shrinkToFit="1"/>
      <protection locked="0"/>
    </xf>
    <xf numFmtId="0" fontId="171" fillId="0" borderId="6" xfId="0" applyFont="1" applyFill="1" applyBorder="1" applyAlignment="1" applyProtection="1">
      <alignment horizontal="left" vertical="center" wrapText="1" shrinkToFit="1"/>
      <protection locked="0"/>
    </xf>
    <xf numFmtId="0" fontId="171" fillId="0" borderId="0" xfId="0" applyFont="1" applyFill="1" applyBorder="1" applyAlignment="1" applyProtection="1">
      <alignment horizontal="left" vertical="center" wrapText="1" shrinkToFit="1"/>
      <protection locked="0"/>
    </xf>
    <xf numFmtId="0" fontId="171" fillId="0" borderId="7" xfId="0" applyFont="1" applyFill="1" applyBorder="1" applyAlignment="1" applyProtection="1">
      <alignment horizontal="left" vertical="center" wrapText="1" shrinkToFit="1"/>
      <protection locked="0"/>
    </xf>
    <xf numFmtId="0" fontId="171" fillId="0" borderId="11" xfId="0" applyFont="1" applyFill="1" applyBorder="1" applyAlignment="1" applyProtection="1">
      <alignment horizontal="left" vertical="center" wrapText="1" shrinkToFit="1"/>
      <protection locked="0"/>
    </xf>
    <xf numFmtId="0" fontId="171" fillId="0" borderId="1" xfId="0" applyFont="1" applyFill="1" applyBorder="1" applyAlignment="1" applyProtection="1">
      <alignment horizontal="left" vertical="center" wrapText="1" shrinkToFit="1"/>
      <protection locked="0"/>
    </xf>
    <xf numFmtId="0" fontId="171" fillId="0" borderId="12" xfId="0" applyFont="1" applyFill="1" applyBorder="1" applyAlignment="1" applyProtection="1">
      <alignment horizontal="left" vertical="center" wrapText="1" shrinkToFit="1"/>
      <protection locked="0"/>
    </xf>
    <xf numFmtId="0" fontId="182" fillId="0" borderId="5" xfId="0" applyFont="1" applyFill="1" applyBorder="1" applyAlignment="1" applyProtection="1">
      <alignment horizontal="left" vertical="center" wrapText="1" shrinkToFit="1"/>
      <protection locked="0"/>
    </xf>
    <xf numFmtId="0" fontId="182" fillId="0" borderId="9" xfId="0" applyFont="1" applyFill="1" applyBorder="1" applyAlignment="1" applyProtection="1">
      <alignment horizontal="left" vertical="center" wrapText="1" shrinkToFit="1"/>
      <protection locked="0"/>
    </xf>
    <xf numFmtId="0" fontId="182" fillId="0" borderId="6" xfId="0" applyFont="1" applyFill="1" applyBorder="1" applyAlignment="1" applyProtection="1">
      <alignment horizontal="left" vertical="center" wrapText="1" shrinkToFit="1"/>
      <protection locked="0"/>
    </xf>
    <xf numFmtId="0" fontId="182" fillId="0" borderId="0" xfId="0" applyFont="1" applyFill="1" applyBorder="1" applyAlignment="1" applyProtection="1">
      <alignment horizontal="left" vertical="center" wrapText="1" shrinkToFit="1"/>
      <protection locked="0"/>
    </xf>
    <xf numFmtId="0" fontId="182" fillId="0" borderId="7" xfId="0" applyFont="1" applyFill="1" applyBorder="1" applyAlignment="1" applyProtection="1">
      <alignment horizontal="left" vertical="center" wrapText="1" shrinkToFit="1"/>
      <protection locked="0"/>
    </xf>
    <xf numFmtId="0" fontId="182" fillId="0" borderId="11" xfId="0" applyFont="1" applyFill="1" applyBorder="1" applyAlignment="1" applyProtection="1">
      <alignment horizontal="left" vertical="center" wrapText="1" shrinkToFit="1"/>
      <protection locked="0"/>
    </xf>
    <xf numFmtId="0" fontId="182" fillId="0" borderId="1" xfId="0" applyFont="1" applyFill="1" applyBorder="1" applyAlignment="1" applyProtection="1">
      <alignment horizontal="left" vertical="center" wrapText="1" shrinkToFit="1"/>
      <protection locked="0"/>
    </xf>
    <xf numFmtId="0" fontId="182" fillId="0" borderId="12" xfId="0" applyFont="1" applyFill="1" applyBorder="1" applyAlignment="1" applyProtection="1">
      <alignment horizontal="left" vertical="center" wrapText="1" shrinkToFit="1"/>
      <protection locked="0"/>
    </xf>
    <xf numFmtId="0" fontId="39" fillId="0" borderId="1" xfId="0" applyFont="1" applyFill="1" applyBorder="1" applyAlignment="1">
      <alignment horizontal="left"/>
    </xf>
    <xf numFmtId="0" fontId="39" fillId="0" borderId="1" xfId="0" applyFont="1" applyFill="1" applyBorder="1" applyAlignment="1">
      <alignment horizontal="left" shrinkToFit="1"/>
    </xf>
    <xf numFmtId="0" fontId="40" fillId="0" borderId="27" xfId="3" applyFont="1" applyFill="1" applyBorder="1" applyAlignment="1">
      <alignment horizontal="center" vertical="center" textRotation="255"/>
    </xf>
    <xf numFmtId="0" fontId="40" fillId="0" borderId="3" xfId="3" applyFont="1" applyFill="1" applyBorder="1" applyAlignment="1">
      <alignment horizontal="center" vertical="center" wrapText="1"/>
    </xf>
    <xf numFmtId="0" fontId="40" fillId="0" borderId="10" xfId="3" applyFont="1" applyFill="1" applyBorder="1" applyAlignment="1">
      <alignment horizontal="center" vertical="center"/>
    </xf>
    <xf numFmtId="0" fontId="40" fillId="0" borderId="3" xfId="3" applyFont="1" applyFill="1" applyBorder="1" applyAlignment="1">
      <alignment horizontal="center" vertical="center"/>
    </xf>
    <xf numFmtId="0" fontId="40" fillId="0" borderId="4" xfId="3" applyFont="1" applyFill="1" applyBorder="1" applyAlignment="1">
      <alignment horizontal="center" vertical="center"/>
    </xf>
    <xf numFmtId="0" fontId="40" fillId="0" borderId="3" xfId="3" applyFont="1" applyFill="1" applyBorder="1" applyAlignment="1" applyProtection="1">
      <alignment horizontal="left" vertical="center" wrapText="1"/>
      <protection locked="0"/>
    </xf>
    <xf numFmtId="0" fontId="40" fillId="0" borderId="10" xfId="3" applyFont="1" applyFill="1" applyBorder="1" applyAlignment="1" applyProtection="1">
      <alignment horizontal="left" vertical="center" wrapText="1"/>
      <protection locked="0"/>
    </xf>
    <xf numFmtId="0" fontId="40" fillId="0" borderId="3" xfId="3" applyFont="1" applyFill="1" applyBorder="1" applyAlignment="1" applyProtection="1">
      <alignment horizontal="center" vertical="center" wrapText="1"/>
      <protection locked="0"/>
    </xf>
    <xf numFmtId="0" fontId="40" fillId="0" borderId="4" xfId="3" applyFont="1" applyFill="1" applyBorder="1" applyAlignment="1" applyProtection="1">
      <alignment horizontal="center" vertical="center" wrapText="1"/>
      <protection locked="0"/>
    </xf>
    <xf numFmtId="0" fontId="40" fillId="0" borderId="10" xfId="3" applyFont="1" applyFill="1" applyBorder="1" applyAlignment="1" applyProtection="1">
      <alignment horizontal="center" vertical="center" wrapText="1"/>
      <protection locked="0"/>
    </xf>
    <xf numFmtId="0" fontId="40" fillId="6" borderId="3" xfId="3" applyFont="1" applyFill="1" applyBorder="1" applyAlignment="1" applyProtection="1">
      <alignment horizontal="center" vertical="center" wrapText="1"/>
      <protection locked="0"/>
    </xf>
    <xf numFmtId="0" fontId="40" fillId="6" borderId="4" xfId="3" applyFont="1" applyFill="1" applyBorder="1" applyAlignment="1" applyProtection="1">
      <alignment horizontal="center" vertical="center" wrapText="1"/>
      <protection locked="0"/>
    </xf>
    <xf numFmtId="0" fontId="40" fillId="6" borderId="10" xfId="3" applyFont="1" applyFill="1" applyBorder="1" applyAlignment="1" applyProtection="1">
      <alignment horizontal="center" vertical="center" wrapText="1"/>
      <protection locked="0"/>
    </xf>
    <xf numFmtId="0" fontId="173" fillId="0" borderId="0" xfId="3" applyFont="1" applyFill="1" applyAlignment="1">
      <alignment horizontal="center" vertical="center"/>
    </xf>
    <xf numFmtId="0" fontId="40" fillId="0" borderId="1" xfId="3" applyFont="1" applyFill="1" applyBorder="1" applyAlignment="1">
      <alignment horizontal="center" vertical="center"/>
    </xf>
    <xf numFmtId="0" fontId="40" fillId="0" borderId="29" xfId="3" applyFont="1" applyFill="1" applyBorder="1" applyAlignment="1">
      <alignment horizontal="center" vertical="center"/>
    </xf>
    <xf numFmtId="0" fontId="40" fillId="0" borderId="31" xfId="3" applyFont="1" applyFill="1" applyBorder="1" applyAlignment="1">
      <alignment horizontal="center" vertical="center"/>
    </xf>
    <xf numFmtId="0" fontId="40" fillId="0" borderId="29" xfId="3" applyFont="1" applyFill="1" applyBorder="1" applyAlignment="1" applyProtection="1">
      <alignment horizontal="left" vertical="center" wrapText="1"/>
      <protection locked="0"/>
    </xf>
    <xf numFmtId="0" fontId="40" fillId="0" borderId="30" xfId="3" applyFont="1" applyFill="1" applyBorder="1" applyAlignment="1" applyProtection="1">
      <alignment horizontal="left" vertical="center" wrapText="1"/>
      <protection locked="0"/>
    </xf>
    <xf numFmtId="0" fontId="40" fillId="0" borderId="31" xfId="3" applyFont="1" applyFill="1" applyBorder="1" applyAlignment="1" applyProtection="1">
      <alignment horizontal="left" vertical="center" wrapText="1"/>
      <protection locked="0"/>
    </xf>
    <xf numFmtId="0" fontId="40" fillId="0" borderId="107" xfId="3" applyFont="1" applyFill="1" applyBorder="1" applyAlignment="1">
      <alignment horizontal="center" vertical="center"/>
    </xf>
    <xf numFmtId="0" fontId="40" fillId="0" borderId="179" xfId="3" applyFont="1" applyFill="1" applyBorder="1" applyAlignment="1">
      <alignment horizontal="center" vertical="center"/>
    </xf>
    <xf numFmtId="0" fontId="40" fillId="0" borderId="6" xfId="3" applyFont="1" applyFill="1" applyBorder="1" applyAlignment="1">
      <alignment horizontal="center" vertical="center"/>
    </xf>
    <xf numFmtId="0" fontId="40" fillId="0" borderId="7" xfId="3" applyFont="1" applyFill="1" applyBorder="1" applyAlignment="1">
      <alignment horizontal="center" vertical="center"/>
    </xf>
    <xf numFmtId="0" fontId="40" fillId="0" borderId="11" xfId="3" applyFont="1" applyFill="1" applyBorder="1" applyAlignment="1">
      <alignment horizontal="center" vertical="center"/>
    </xf>
    <xf numFmtId="0" fontId="40" fillId="0" borderId="12" xfId="3" applyFont="1" applyFill="1" applyBorder="1" applyAlignment="1">
      <alignment horizontal="center" vertical="center"/>
    </xf>
    <xf numFmtId="0" fontId="174" fillId="0" borderId="107" xfId="3" applyFont="1" applyFill="1" applyBorder="1" applyAlignment="1" applyProtection="1">
      <alignment horizontal="left" vertical="center" wrapText="1"/>
      <protection locked="0"/>
    </xf>
    <xf numFmtId="0" fontId="174" fillId="0" borderId="14" xfId="3" applyFont="1" applyFill="1" applyBorder="1" applyAlignment="1" applyProtection="1">
      <alignment horizontal="left" vertical="center" wrapText="1"/>
      <protection locked="0"/>
    </xf>
    <xf numFmtId="0" fontId="174" fillId="0" borderId="179" xfId="3" applyFont="1" applyFill="1" applyBorder="1" applyAlignment="1" applyProtection="1">
      <alignment horizontal="left" vertical="center" wrapText="1"/>
      <protection locked="0"/>
    </xf>
    <xf numFmtId="0" fontId="174" fillId="0" borderId="6" xfId="3" applyFont="1" applyFill="1" applyBorder="1" applyAlignment="1" applyProtection="1">
      <alignment horizontal="left" vertical="center" wrapText="1"/>
      <protection locked="0"/>
    </xf>
    <xf numFmtId="0" fontId="174" fillId="0" borderId="0" xfId="3" applyFont="1" applyFill="1" applyBorder="1" applyAlignment="1" applyProtection="1">
      <alignment horizontal="left" vertical="center" wrapText="1"/>
      <protection locked="0"/>
    </xf>
    <xf numFmtId="0" fontId="174" fillId="0" borderId="7" xfId="3" applyFont="1" applyFill="1" applyBorder="1" applyAlignment="1" applyProtection="1">
      <alignment horizontal="left" vertical="center" wrapText="1"/>
      <protection locked="0"/>
    </xf>
    <xf numFmtId="0" fontId="174" fillId="0" borderId="11" xfId="3" applyFont="1" applyFill="1" applyBorder="1" applyAlignment="1" applyProtection="1">
      <alignment horizontal="left" vertical="center" wrapText="1"/>
      <protection locked="0"/>
    </xf>
    <xf numFmtId="0" fontId="174" fillId="0" borderId="1" xfId="3" applyFont="1" applyFill="1" applyBorder="1" applyAlignment="1" applyProtection="1">
      <alignment horizontal="left" vertical="center" wrapText="1"/>
      <protection locked="0"/>
    </xf>
    <xf numFmtId="0" fontId="174" fillId="0" borderId="12" xfId="3" applyFont="1" applyFill="1" applyBorder="1" applyAlignment="1" applyProtection="1">
      <alignment horizontal="left" vertical="center" wrapText="1"/>
      <protection locked="0"/>
    </xf>
    <xf numFmtId="0" fontId="40" fillId="0" borderId="0" xfId="3" applyFont="1" applyFill="1" applyBorder="1" applyAlignment="1">
      <alignment horizontal="center" vertical="center"/>
    </xf>
    <xf numFmtId="0" fontId="40" fillId="0" borderId="17" xfId="3" applyFont="1" applyFill="1" applyBorder="1" applyAlignment="1">
      <alignment horizontal="center" vertical="center"/>
    </xf>
    <xf numFmtId="0" fontId="174" fillId="0" borderId="16" xfId="3" applyFont="1" applyFill="1" applyBorder="1" applyAlignment="1" applyProtection="1">
      <alignment horizontal="center" vertical="center"/>
      <protection locked="0"/>
    </xf>
    <xf numFmtId="0" fontId="174" fillId="0" borderId="0" xfId="3" applyFont="1" applyFill="1" applyBorder="1" applyAlignment="1" applyProtection="1">
      <alignment horizontal="center" vertical="center"/>
      <protection locked="0"/>
    </xf>
    <xf numFmtId="0" fontId="40" fillId="0" borderId="4" xfId="3" applyFont="1" applyFill="1" applyBorder="1" applyAlignment="1" applyProtection="1">
      <alignment horizontal="left" vertical="center" wrapText="1"/>
      <protection locked="0"/>
    </xf>
    <xf numFmtId="0" fontId="178" fillId="0" borderId="107" xfId="3" applyFont="1" applyFill="1" applyBorder="1" applyAlignment="1" applyProtection="1">
      <alignment horizontal="left" vertical="center" wrapText="1"/>
      <protection locked="0"/>
    </xf>
    <xf numFmtId="0" fontId="178" fillId="0" borderId="14" xfId="3" applyFont="1" applyFill="1" applyBorder="1" applyAlignment="1" applyProtection="1">
      <alignment horizontal="left" vertical="center" wrapText="1"/>
      <protection locked="0"/>
    </xf>
    <xf numFmtId="0" fontId="40" fillId="0" borderId="3" xfId="0" applyFont="1" applyFill="1" applyBorder="1" applyAlignment="1">
      <alignment horizontal="center" vertical="center"/>
    </xf>
    <xf numFmtId="0" fontId="40" fillId="0" borderId="10" xfId="0" applyFont="1" applyFill="1" applyBorder="1" applyAlignment="1">
      <alignment horizontal="center" vertical="center"/>
    </xf>
    <xf numFmtId="0" fontId="175" fillId="0" borderId="3" xfId="0" applyFont="1" applyFill="1" applyBorder="1" applyAlignment="1">
      <alignment horizontal="center" vertical="center" wrapText="1"/>
    </xf>
    <xf numFmtId="0" fontId="175" fillId="0" borderId="10" xfId="0" applyFont="1" applyFill="1" applyBorder="1" applyAlignment="1">
      <alignment horizontal="center" vertical="center"/>
    </xf>
    <xf numFmtId="0" fontId="40" fillId="0" borderId="6" xfId="0" applyFont="1" applyFill="1" applyBorder="1" applyAlignment="1">
      <alignment horizontal="center" vertical="center"/>
    </xf>
    <xf numFmtId="0" fontId="40" fillId="0" borderId="0" xfId="0" applyFont="1" applyFill="1" applyAlignment="1">
      <alignment horizontal="center" vertical="center"/>
    </xf>
    <xf numFmtId="0" fontId="40" fillId="0" borderId="0" xfId="0" applyFont="1" applyFill="1" applyBorder="1" applyAlignment="1">
      <alignment horizontal="center" vertical="center"/>
    </xf>
    <xf numFmtId="0" fontId="40" fillId="0" borderId="7" xfId="0" applyFont="1" applyFill="1" applyBorder="1" applyAlignment="1">
      <alignment horizontal="center" vertical="center"/>
    </xf>
    <xf numFmtId="0" fontId="174" fillId="0" borderId="0" xfId="0" applyFont="1" applyFill="1" applyAlignment="1">
      <alignment horizontal="right" vertical="center"/>
    </xf>
    <xf numFmtId="0" fontId="40" fillId="0" borderId="1" xfId="0" applyFont="1" applyFill="1" applyBorder="1" applyAlignment="1">
      <alignment horizontal="right" vertical="center"/>
    </xf>
    <xf numFmtId="0" fontId="40" fillId="0" borderId="0" xfId="0" applyFont="1" applyFill="1" applyBorder="1" applyAlignment="1">
      <alignment horizontal="right" vertical="center"/>
    </xf>
    <xf numFmtId="0" fontId="175" fillId="0" borderId="29" xfId="0" applyFont="1" applyFill="1" applyBorder="1" applyAlignment="1">
      <alignment horizontal="left" vertical="center"/>
    </xf>
    <xf numFmtId="0" fontId="40" fillId="0" borderId="30" xfId="0" applyFont="1" applyFill="1" applyBorder="1" applyAlignment="1">
      <alignment horizontal="left" vertical="center"/>
    </xf>
    <xf numFmtId="0" fontId="40" fillId="0" borderId="31" xfId="0" applyFont="1" applyFill="1" applyBorder="1" applyAlignment="1">
      <alignment horizontal="left" vertical="center"/>
    </xf>
    <xf numFmtId="0" fontId="40" fillId="0" borderId="3" xfId="0" applyFont="1" applyFill="1" applyBorder="1" applyAlignment="1">
      <alignment horizontal="left" vertical="center"/>
    </xf>
    <xf numFmtId="0" fontId="40" fillId="0" borderId="10" xfId="0" applyFont="1" applyFill="1" applyBorder="1" applyAlignment="1">
      <alignment horizontal="left" vertical="center"/>
    </xf>
    <xf numFmtId="0" fontId="40" fillId="0" borderId="3" xfId="0" applyFont="1" applyFill="1" applyBorder="1" applyAlignment="1">
      <alignment horizontal="left" vertical="center" wrapText="1"/>
    </xf>
    <xf numFmtId="0" fontId="175" fillId="0" borderId="30" xfId="0" applyFont="1" applyFill="1" applyBorder="1" applyAlignment="1">
      <alignment horizontal="left" vertical="center"/>
    </xf>
    <xf numFmtId="0" fontId="175" fillId="0" borderId="31" xfId="0" applyFont="1" applyFill="1" applyBorder="1" applyAlignment="1">
      <alignment horizontal="left" vertical="center"/>
    </xf>
    <xf numFmtId="0" fontId="24" fillId="0" borderId="93" xfId="0" applyFont="1" applyFill="1" applyBorder="1" applyAlignment="1">
      <alignment horizontal="left" vertical="center"/>
    </xf>
    <xf numFmtId="0" fontId="24" fillId="0" borderId="75" xfId="0" applyFont="1" applyFill="1" applyBorder="1" applyAlignment="1">
      <alignment horizontal="left" vertical="center"/>
    </xf>
    <xf numFmtId="0" fontId="24" fillId="0" borderId="73" xfId="0" applyFont="1" applyFill="1" applyBorder="1" applyAlignment="1">
      <alignment horizontal="left" vertical="center"/>
    </xf>
    <xf numFmtId="0" fontId="24" fillId="0" borderId="74" xfId="0" applyFont="1" applyFill="1" applyBorder="1" applyAlignment="1">
      <alignment horizontal="left" vertical="center"/>
    </xf>
    <xf numFmtId="0" fontId="24" fillId="0" borderId="92" xfId="0" applyFont="1" applyFill="1" applyBorder="1" applyAlignment="1">
      <alignment horizontal="left" vertical="center"/>
    </xf>
    <xf numFmtId="0" fontId="24" fillId="0" borderId="10" xfId="0" applyFont="1" applyFill="1" applyBorder="1" applyAlignment="1">
      <alignment horizontal="lef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91" xfId="0" applyFont="1" applyFill="1" applyBorder="1" applyAlignment="1">
      <alignment horizontal="left" vertical="center"/>
    </xf>
    <xf numFmtId="0" fontId="24" fillId="0" borderId="61" xfId="0" applyFont="1" applyFill="1" applyBorder="1" applyAlignment="1">
      <alignment horizontal="left" vertical="center"/>
    </xf>
    <xf numFmtId="0" fontId="24" fillId="0" borderId="60" xfId="0" applyFont="1" applyFill="1" applyBorder="1" applyAlignment="1">
      <alignment horizontal="left" vertical="center"/>
    </xf>
    <xf numFmtId="0" fontId="24" fillId="0" borderId="63" xfId="0" applyFont="1" applyFill="1" applyBorder="1" applyAlignment="1">
      <alignment horizontal="left" vertical="center"/>
    </xf>
    <xf numFmtId="0" fontId="24" fillId="0" borderId="48" xfId="0" applyFont="1" applyFill="1" applyBorder="1" applyAlignment="1">
      <alignment horizontal="left" vertical="center"/>
    </xf>
    <xf numFmtId="0" fontId="24" fillId="0" borderId="5" xfId="0" applyFont="1" applyFill="1" applyBorder="1" applyAlignment="1">
      <alignment horizontal="left" vertical="center"/>
    </xf>
    <xf numFmtId="0" fontId="24" fillId="0" borderId="9" xfId="0" applyFont="1" applyFill="1" applyBorder="1" applyAlignment="1">
      <alignment horizontal="left" vertical="center"/>
    </xf>
    <xf numFmtId="0" fontId="24" fillId="0" borderId="45" xfId="0" applyFont="1" applyFill="1" applyBorder="1" applyAlignment="1">
      <alignment horizontal="left" vertical="center"/>
    </xf>
    <xf numFmtId="0" fontId="24" fillId="0" borderId="1" xfId="0" applyFont="1" applyFill="1" applyBorder="1" applyAlignment="1">
      <alignment horizontal="left" vertical="center"/>
    </xf>
    <xf numFmtId="0" fontId="24" fillId="0" borderId="12" xfId="0" applyFont="1" applyFill="1" applyBorder="1" applyAlignment="1">
      <alignment horizontal="left" vertical="center"/>
    </xf>
    <xf numFmtId="178" fontId="24" fillId="0" borderId="26" xfId="0" applyNumberFormat="1" applyFont="1" applyFill="1" applyBorder="1" applyAlignment="1">
      <alignment horizontal="right" vertical="center" shrinkToFit="1"/>
    </xf>
    <xf numFmtId="178" fontId="24" fillId="0" borderId="28" xfId="0" applyNumberFormat="1" applyFont="1" applyFill="1" applyBorder="1" applyAlignment="1">
      <alignment horizontal="right" vertical="center" shrinkToFit="1"/>
    </xf>
    <xf numFmtId="0" fontId="24" fillId="0" borderId="68" xfId="0" applyFont="1" applyFill="1" applyBorder="1" applyAlignment="1">
      <alignment horizontal="left" vertical="center"/>
    </xf>
    <xf numFmtId="0" fontId="24" fillId="0" borderId="40" xfId="0" applyFont="1" applyFill="1" applyBorder="1" applyAlignment="1">
      <alignment horizontal="left" vertical="center"/>
    </xf>
    <xf numFmtId="0" fontId="24" fillId="0" borderId="41" xfId="0" applyFont="1" applyFill="1" applyBorder="1" applyAlignment="1">
      <alignment horizontal="left" vertical="center"/>
    </xf>
    <xf numFmtId="0" fontId="24" fillId="0" borderId="42" xfId="0" applyFont="1" applyFill="1" applyBorder="1" applyAlignment="1">
      <alignment horizontal="left" vertical="center"/>
    </xf>
    <xf numFmtId="178" fontId="24" fillId="0" borderId="81" xfId="0" applyNumberFormat="1" applyFont="1" applyFill="1" applyBorder="1" applyAlignment="1">
      <alignment horizontal="right" vertical="center" shrinkToFit="1"/>
    </xf>
    <xf numFmtId="0" fontId="24" fillId="0" borderId="65" xfId="0" applyFont="1" applyFill="1" applyBorder="1" applyAlignment="1">
      <alignment horizontal="left" vertical="center"/>
    </xf>
    <xf numFmtId="0" fontId="10" fillId="0" borderId="5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2" xfId="0" applyFont="1" applyFill="1" applyBorder="1" applyAlignment="1">
      <alignment horizontal="center" vertical="center"/>
    </xf>
    <xf numFmtId="178" fontId="24" fillId="0" borderId="78" xfId="0" applyNumberFormat="1" applyFont="1" applyFill="1" applyBorder="1" applyAlignment="1">
      <alignment horizontal="right" vertical="center" shrinkToFit="1"/>
    </xf>
    <xf numFmtId="0" fontId="13" fillId="0" borderId="89" xfId="0" applyFont="1" applyFill="1" applyBorder="1" applyAlignment="1">
      <alignment horizontal="center" vertical="center"/>
    </xf>
    <xf numFmtId="0" fontId="13" fillId="0" borderId="90" xfId="0" applyFont="1" applyFill="1" applyBorder="1" applyAlignment="1">
      <alignment horizontal="center" vertical="center"/>
    </xf>
    <xf numFmtId="0" fontId="43" fillId="0" borderId="53" xfId="0" applyFont="1" applyFill="1" applyBorder="1" applyAlignment="1">
      <alignment horizontal="center" vertical="center"/>
    </xf>
    <xf numFmtId="0" fontId="43" fillId="0" borderId="55" xfId="0" applyFont="1" applyFill="1" applyBorder="1" applyAlignment="1">
      <alignment horizontal="center" vertical="center"/>
    </xf>
    <xf numFmtId="0" fontId="43" fillId="0" borderId="56" xfId="0" applyFont="1" applyFill="1" applyBorder="1" applyAlignment="1">
      <alignment horizontal="center" vertical="center" shrinkToFit="1"/>
    </xf>
    <xf numFmtId="0" fontId="43" fillId="0" borderId="54" xfId="0" applyFont="1" applyFill="1" applyBorder="1" applyAlignment="1">
      <alignment horizontal="center" vertical="center" shrinkToFit="1"/>
    </xf>
    <xf numFmtId="0" fontId="43" fillId="0" borderId="55" xfId="0" applyFont="1" applyFill="1" applyBorder="1" applyAlignment="1">
      <alignment horizontal="center" vertical="center" shrinkToFit="1"/>
    </xf>
    <xf numFmtId="0" fontId="24" fillId="0" borderId="53" xfId="0" applyFont="1" applyFill="1" applyBorder="1" applyAlignment="1">
      <alignment horizontal="center" vertical="center"/>
    </xf>
    <xf numFmtId="0" fontId="24" fillId="0" borderId="54" xfId="0" applyFont="1" applyFill="1" applyBorder="1" applyAlignment="1">
      <alignment horizontal="center" vertical="center"/>
    </xf>
    <xf numFmtId="0" fontId="24" fillId="0" borderId="55" xfId="0" applyFont="1" applyFill="1" applyBorder="1" applyAlignment="1">
      <alignment horizontal="center" vertical="center"/>
    </xf>
    <xf numFmtId="0" fontId="24" fillId="0" borderId="35" xfId="0" applyFont="1" applyFill="1" applyBorder="1" applyAlignment="1">
      <alignment horizontal="left" vertical="center"/>
    </xf>
    <xf numFmtId="0" fontId="24" fillId="0" borderId="36" xfId="0" applyFont="1" applyFill="1" applyBorder="1" applyAlignment="1">
      <alignment horizontal="left" vertical="center"/>
    </xf>
    <xf numFmtId="0" fontId="24" fillId="0" borderId="37" xfId="0" applyFont="1" applyFill="1" applyBorder="1" applyAlignment="1">
      <alignment horizontal="left" vertical="center"/>
    </xf>
    <xf numFmtId="0" fontId="24" fillId="0" borderId="8" xfId="0" applyFont="1" applyFill="1" applyBorder="1" applyAlignment="1">
      <alignment horizontal="left" vertical="center"/>
    </xf>
    <xf numFmtId="0" fontId="24" fillId="0" borderId="9" xfId="0" applyFont="1" applyFill="1" applyBorder="1" applyAlignment="1">
      <alignment horizontal="left"/>
    </xf>
    <xf numFmtId="0" fontId="24" fillId="0" borderId="11" xfId="0" applyFont="1" applyFill="1" applyBorder="1" applyAlignment="1">
      <alignment horizontal="left"/>
    </xf>
    <xf numFmtId="0" fontId="24" fillId="0" borderId="12" xfId="0" applyFont="1" applyFill="1" applyBorder="1" applyAlignment="1">
      <alignment horizontal="left"/>
    </xf>
    <xf numFmtId="0" fontId="24" fillId="0" borderId="51" xfId="0" applyFont="1" applyFill="1" applyBorder="1" applyAlignment="1">
      <alignment horizontal="left"/>
    </xf>
    <xf numFmtId="0" fontId="24" fillId="0" borderId="42" xfId="0" applyFont="1" applyFill="1" applyBorder="1" applyAlignment="1">
      <alignment horizontal="left"/>
    </xf>
    <xf numFmtId="0" fontId="42" fillId="0" borderId="0" xfId="0" applyFont="1" applyFill="1" applyAlignment="1">
      <alignment horizontal="center" vertical="center"/>
    </xf>
    <xf numFmtId="0" fontId="24" fillId="0" borderId="41" xfId="0" applyFont="1" applyFill="1" applyBorder="1" applyAlignment="1">
      <alignment horizontal="left"/>
    </xf>
    <xf numFmtId="0" fontId="43" fillId="0" borderId="56" xfId="0" applyFont="1" applyFill="1" applyBorder="1" applyAlignment="1">
      <alignment horizontal="center" vertical="center"/>
    </xf>
    <xf numFmtId="0" fontId="24" fillId="0" borderId="6" xfId="0" applyFont="1" applyFill="1" applyBorder="1" applyAlignment="1">
      <alignment horizontal="left" vertical="center"/>
    </xf>
    <xf numFmtId="0" fontId="24" fillId="0" borderId="7" xfId="0" applyFont="1" applyFill="1" applyBorder="1" applyAlignment="1">
      <alignment horizontal="left"/>
    </xf>
    <xf numFmtId="0" fontId="24" fillId="0" borderId="67" xfId="0" applyFont="1" applyFill="1" applyBorder="1" applyAlignment="1">
      <alignment horizontal="left" vertical="center"/>
    </xf>
    <xf numFmtId="0" fontId="131" fillId="0" borderId="35" xfId="0" applyFont="1" applyFill="1" applyBorder="1" applyAlignment="1">
      <alignment horizontal="left" vertical="center"/>
    </xf>
    <xf numFmtId="0" fontId="131" fillId="0" borderId="36" xfId="0" applyFont="1" applyFill="1" applyBorder="1" applyAlignment="1">
      <alignment horizontal="left" vertical="center"/>
    </xf>
    <xf numFmtId="0" fontId="131" fillId="0" borderId="37" xfId="0" applyFont="1" applyFill="1" applyBorder="1" applyAlignment="1">
      <alignment horizontal="left" vertical="center"/>
    </xf>
    <xf numFmtId="0" fontId="131" fillId="0" borderId="45" xfId="0" applyFont="1" applyFill="1" applyBorder="1" applyAlignment="1">
      <alignment horizontal="left" vertical="center"/>
    </xf>
    <xf numFmtId="0" fontId="131" fillId="0" borderId="1" xfId="0" applyFont="1" applyFill="1" applyBorder="1" applyAlignment="1">
      <alignment horizontal="left" vertical="center"/>
    </xf>
    <xf numFmtId="0" fontId="131" fillId="0" borderId="12" xfId="0" applyFont="1" applyFill="1" applyBorder="1" applyAlignment="1">
      <alignment horizontal="left" vertical="center"/>
    </xf>
    <xf numFmtId="178" fontId="131" fillId="0" borderId="78" xfId="0" applyNumberFormat="1" applyFont="1" applyFill="1" applyBorder="1" applyAlignment="1">
      <alignment horizontal="right" vertical="center" shrinkToFit="1"/>
    </xf>
    <xf numFmtId="178" fontId="131" fillId="0" borderId="28" xfId="0" applyNumberFormat="1" applyFont="1" applyFill="1" applyBorder="1" applyAlignment="1">
      <alignment horizontal="right" vertical="center" shrinkToFit="1"/>
    </xf>
    <xf numFmtId="0" fontId="131" fillId="0" borderId="175" xfId="0" applyFont="1" applyFill="1" applyBorder="1" applyAlignment="1">
      <alignment horizontal="left" vertical="center"/>
    </xf>
    <xf numFmtId="0" fontId="131" fillId="0" borderId="67" xfId="0" applyFont="1" applyFill="1" applyBorder="1" applyAlignment="1">
      <alignment horizontal="left" vertical="center"/>
    </xf>
    <xf numFmtId="0" fontId="131" fillId="0" borderId="48" xfId="0" applyFont="1" applyFill="1" applyBorder="1" applyAlignment="1">
      <alignment horizontal="left" vertical="center"/>
    </xf>
    <xf numFmtId="0" fontId="131" fillId="0" borderId="5" xfId="0" applyFont="1" applyFill="1" applyBorder="1" applyAlignment="1">
      <alignment horizontal="left" vertical="center"/>
    </xf>
    <xf numFmtId="0" fontId="131" fillId="0" borderId="9" xfId="0" applyFont="1" applyFill="1" applyBorder="1" applyAlignment="1">
      <alignment horizontal="left" vertical="center"/>
    </xf>
    <xf numFmtId="178" fontId="131" fillId="0" borderId="26" xfId="0" applyNumberFormat="1" applyFont="1" applyFill="1" applyBorder="1" applyAlignment="1">
      <alignment horizontal="right" vertical="center" shrinkToFit="1"/>
    </xf>
    <xf numFmtId="0" fontId="131" fillId="0" borderId="68" xfId="0" applyFont="1" applyFill="1" applyBorder="1" applyAlignment="1">
      <alignment horizontal="left" vertical="center"/>
    </xf>
    <xf numFmtId="0" fontId="151" fillId="0" borderId="48" xfId="0" applyFont="1" applyFill="1" applyBorder="1" applyAlignment="1">
      <alignment horizontal="left" vertical="center"/>
    </xf>
    <xf numFmtId="0" fontId="151" fillId="0" borderId="5" xfId="0" applyFont="1" applyFill="1" applyBorder="1" applyAlignment="1">
      <alignment horizontal="left" vertical="center"/>
    </xf>
    <xf numFmtId="0" fontId="151" fillId="0" borderId="9" xfId="0" applyFont="1" applyFill="1" applyBorder="1" applyAlignment="1">
      <alignment horizontal="left" vertical="center"/>
    </xf>
    <xf numFmtId="0" fontId="151" fillId="0" borderId="45" xfId="0" applyFont="1" applyFill="1" applyBorder="1" applyAlignment="1">
      <alignment horizontal="left" vertical="center"/>
    </xf>
    <xf numFmtId="0" fontId="151" fillId="0" borderId="1" xfId="0" applyFont="1" applyFill="1" applyBorder="1" applyAlignment="1">
      <alignment horizontal="left" vertical="center"/>
    </xf>
    <xf numFmtId="0" fontId="151" fillId="0" borderId="12" xfId="0" applyFont="1" applyFill="1" applyBorder="1" applyAlignment="1">
      <alignment horizontal="left" vertical="center"/>
    </xf>
    <xf numFmtId="178" fontId="151" fillId="0" borderId="26" xfId="0" applyNumberFormat="1" applyFont="1" applyFill="1" applyBorder="1" applyAlignment="1">
      <alignment horizontal="right" vertical="center" shrinkToFit="1"/>
    </xf>
    <xf numFmtId="178" fontId="151" fillId="0" borderId="28" xfId="0" applyNumberFormat="1" applyFont="1" applyFill="1" applyBorder="1" applyAlignment="1">
      <alignment horizontal="right" vertical="center" shrinkToFit="1"/>
    </xf>
    <xf numFmtId="0" fontId="151" fillId="0" borderId="68" xfId="0" applyFont="1" applyFill="1" applyBorder="1" applyAlignment="1">
      <alignment horizontal="left" vertical="center"/>
    </xf>
    <xf numFmtId="0" fontId="53" fillId="0" borderId="48" xfId="0" applyFont="1" applyFill="1" applyBorder="1" applyAlignment="1">
      <alignment horizontal="left" vertical="center"/>
    </xf>
    <xf numFmtId="0" fontId="53" fillId="0" borderId="5" xfId="0" applyFont="1" applyFill="1" applyBorder="1" applyAlignment="1">
      <alignment horizontal="left" vertical="center"/>
    </xf>
    <xf numFmtId="0" fontId="53" fillId="0" borderId="9" xfId="0" applyFont="1" applyFill="1" applyBorder="1" applyAlignment="1">
      <alignment horizontal="left" vertical="center"/>
    </xf>
    <xf numFmtId="0" fontId="53" fillId="0" borderId="45" xfId="0" applyFont="1" applyFill="1" applyBorder="1" applyAlignment="1">
      <alignment horizontal="left" vertical="center"/>
    </xf>
    <xf numFmtId="0" fontId="53" fillId="0" borderId="1" xfId="0" applyFont="1" applyFill="1" applyBorder="1" applyAlignment="1">
      <alignment horizontal="left" vertical="center"/>
    </xf>
    <xf numFmtId="0" fontId="53" fillId="0" borderId="12" xfId="0" applyFont="1" applyFill="1" applyBorder="1" applyAlignment="1">
      <alignment horizontal="left" vertical="center"/>
    </xf>
    <xf numFmtId="178" fontId="53" fillId="0" borderId="26" xfId="0" applyNumberFormat="1" applyFont="1" applyFill="1" applyBorder="1" applyAlignment="1">
      <alignment horizontal="right" vertical="center" shrinkToFit="1"/>
    </xf>
    <xf numFmtId="178" fontId="53" fillId="0" borderId="28" xfId="0" applyNumberFormat="1" applyFont="1" applyFill="1" applyBorder="1" applyAlignment="1">
      <alignment horizontal="right" vertical="center" shrinkToFit="1"/>
    </xf>
    <xf numFmtId="0" fontId="53" fillId="0" borderId="68" xfId="0" applyFont="1" applyFill="1" applyBorder="1" applyAlignment="1">
      <alignment horizontal="left" vertical="center"/>
    </xf>
    <xf numFmtId="0" fontId="53" fillId="0" borderId="40" xfId="0" applyFont="1" applyFill="1" applyBorder="1" applyAlignment="1">
      <alignment horizontal="left" vertical="center"/>
    </xf>
    <xf numFmtId="0" fontId="53" fillId="0" borderId="41" xfId="0" applyFont="1" applyFill="1" applyBorder="1" applyAlignment="1">
      <alignment horizontal="left" vertical="center"/>
    </xf>
    <xf numFmtId="0" fontId="53" fillId="0" borderId="42" xfId="0" applyFont="1" applyFill="1" applyBorder="1" applyAlignment="1">
      <alignment horizontal="left" vertical="center"/>
    </xf>
    <xf numFmtId="178" fontId="53" fillId="0" borderId="81" xfId="0" applyNumberFormat="1" applyFont="1" applyFill="1" applyBorder="1" applyAlignment="1">
      <alignment horizontal="right" vertical="center" shrinkToFit="1"/>
    </xf>
    <xf numFmtId="0" fontId="53" fillId="0" borderId="65" xfId="0" applyFont="1" applyFill="1" applyBorder="1" applyAlignment="1">
      <alignment horizontal="left" vertical="center"/>
    </xf>
    <xf numFmtId="0" fontId="65" fillId="0" borderId="50" xfId="0" applyFont="1" applyFill="1" applyBorder="1" applyAlignment="1">
      <alignment horizontal="center" vertical="center"/>
    </xf>
    <xf numFmtId="0" fontId="65" fillId="0" borderId="0" xfId="0" applyFont="1" applyFill="1" applyBorder="1" applyAlignment="1">
      <alignment horizontal="center" vertical="center"/>
    </xf>
    <xf numFmtId="0" fontId="65" fillId="0" borderId="7" xfId="0" applyFont="1" applyFill="1" applyBorder="1" applyAlignment="1">
      <alignment horizontal="center" vertical="center"/>
    </xf>
    <xf numFmtId="0" fontId="65" fillId="0" borderId="40" xfId="0" applyFont="1" applyFill="1" applyBorder="1" applyAlignment="1">
      <alignment horizontal="center" vertical="center"/>
    </xf>
    <xf numFmtId="0" fontId="65" fillId="0" borderId="41" xfId="0" applyFont="1" applyFill="1" applyBorder="1" applyAlignment="1">
      <alignment horizontal="center" vertical="center"/>
    </xf>
    <xf numFmtId="0" fontId="65" fillId="0" borderId="42" xfId="0" applyFont="1" applyFill="1" applyBorder="1" applyAlignment="1">
      <alignment horizontal="center" vertical="center"/>
    </xf>
    <xf numFmtId="178" fontId="53" fillId="0" borderId="78" xfId="0" applyNumberFormat="1" applyFont="1" applyFill="1" applyBorder="1" applyAlignment="1">
      <alignment horizontal="right" vertical="center" shrinkToFit="1"/>
    </xf>
    <xf numFmtId="0" fontId="54" fillId="0" borderId="89" xfId="0" applyFont="1" applyFill="1" applyBorder="1" applyAlignment="1">
      <alignment horizontal="center" vertical="center"/>
    </xf>
    <xf numFmtId="0" fontId="54" fillId="0" borderId="90" xfId="0" applyFont="1" applyFill="1" applyBorder="1" applyAlignment="1">
      <alignment horizontal="center" vertical="center"/>
    </xf>
    <xf numFmtId="0" fontId="24" fillId="0" borderId="93" xfId="0" applyFont="1" applyFill="1" applyBorder="1" applyAlignment="1">
      <alignment horizontal="center" vertical="center"/>
    </xf>
    <xf numFmtId="0" fontId="24" fillId="0" borderId="74"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44" xfId="0" applyFont="1" applyFill="1" applyBorder="1" applyAlignment="1">
      <alignment horizontal="center" vertical="center"/>
    </xf>
    <xf numFmtId="0" fontId="24" fillId="0" borderId="53" xfId="0" applyFont="1" applyFill="1" applyBorder="1" applyAlignment="1">
      <alignment horizontal="left" vertical="center" wrapText="1"/>
    </xf>
    <xf numFmtId="0" fontId="24" fillId="0" borderId="54" xfId="0" applyFont="1" applyFill="1" applyBorder="1" applyAlignment="1">
      <alignment horizontal="left" vertical="center" wrapText="1"/>
    </xf>
    <xf numFmtId="0" fontId="24" fillId="0" borderId="57" xfId="0" applyFont="1" applyFill="1" applyBorder="1" applyAlignment="1">
      <alignment horizontal="left" vertical="center" wrapText="1"/>
    </xf>
    <xf numFmtId="0" fontId="18" fillId="0" borderId="35" xfId="0" applyFont="1" applyFill="1" applyBorder="1" applyAlignment="1">
      <alignment horizontal="left" vertical="top" wrapText="1"/>
    </xf>
    <xf numFmtId="0" fontId="18" fillId="0" borderId="36" xfId="0" applyFont="1" applyFill="1" applyBorder="1" applyAlignment="1">
      <alignment horizontal="left" vertical="top" wrapText="1"/>
    </xf>
    <xf numFmtId="0" fontId="18" fillId="0" borderId="39" xfId="0" applyFont="1" applyFill="1" applyBorder="1" applyAlignment="1">
      <alignment horizontal="left" vertical="top" wrapText="1"/>
    </xf>
    <xf numFmtId="0" fontId="18" fillId="0" borderId="5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52" xfId="0" applyFont="1" applyFill="1" applyBorder="1" applyAlignment="1">
      <alignment horizontal="left" vertical="top" wrapText="1"/>
    </xf>
    <xf numFmtId="0" fontId="18" fillId="0" borderId="40" xfId="0" applyFont="1" applyFill="1" applyBorder="1" applyAlignment="1">
      <alignment horizontal="left" vertical="top" wrapText="1"/>
    </xf>
    <xf numFmtId="0" fontId="18" fillId="0" borderId="41" xfId="0" applyFont="1" applyFill="1" applyBorder="1" applyAlignment="1">
      <alignment horizontal="left" vertical="top" wrapText="1"/>
    </xf>
    <xf numFmtId="0" fontId="18" fillId="0" borderId="44" xfId="0" applyFont="1" applyFill="1" applyBorder="1" applyAlignment="1">
      <alignment horizontal="left" vertical="top" wrapText="1"/>
    </xf>
    <xf numFmtId="0" fontId="25" fillId="0" borderId="100" xfId="0" applyFont="1" applyFill="1" applyBorder="1" applyAlignment="1">
      <alignment horizontal="center" vertical="center" wrapText="1"/>
    </xf>
    <xf numFmtId="0" fontId="25" fillId="0" borderId="102" xfId="0" applyFont="1" applyFill="1" applyBorder="1" applyAlignment="1">
      <alignment horizontal="center" vertical="center" wrapText="1"/>
    </xf>
    <xf numFmtId="0" fontId="25" fillId="0" borderId="103" xfId="0" applyFont="1" applyFill="1" applyBorder="1" applyAlignment="1">
      <alignment horizontal="center" vertical="center" wrapText="1"/>
    </xf>
    <xf numFmtId="0" fontId="24" fillId="0" borderId="54" xfId="0" applyFont="1" applyFill="1" applyBorder="1" applyAlignment="1">
      <alignment horizontal="left" vertical="center" shrinkToFit="1"/>
    </xf>
    <xf numFmtId="0" fontId="24" fillId="0" borderId="57" xfId="0" applyFont="1" applyFill="1" applyBorder="1" applyAlignment="1">
      <alignment horizontal="left" vertical="center" shrinkToFit="1"/>
    </xf>
    <xf numFmtId="0" fontId="10" fillId="0" borderId="53" xfId="0" applyFont="1" applyFill="1" applyBorder="1" applyAlignment="1">
      <alignment horizontal="left" vertical="top" wrapText="1"/>
    </xf>
    <xf numFmtId="0" fontId="10" fillId="0" borderId="54" xfId="0" applyFont="1" applyFill="1" applyBorder="1" applyAlignment="1">
      <alignment horizontal="left" vertical="top" wrapText="1"/>
    </xf>
    <xf numFmtId="0" fontId="10" fillId="0" borderId="57" xfId="0" applyFont="1" applyFill="1" applyBorder="1" applyAlignment="1">
      <alignment horizontal="left" vertical="top" wrapText="1"/>
    </xf>
    <xf numFmtId="0" fontId="24" fillId="0" borderId="57"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0" xfId="0" applyFont="1" applyFill="1" applyBorder="1" applyAlignment="1">
      <alignment horizontal="center" vertical="center"/>
    </xf>
    <xf numFmtId="0" fontId="24" fillId="0" borderId="2" xfId="0" applyFont="1" applyFill="1" applyBorder="1" applyAlignment="1">
      <alignment horizontal="left" vertical="center"/>
    </xf>
    <xf numFmtId="0" fontId="10" fillId="0" borderId="97" xfId="0" applyFont="1" applyFill="1" applyBorder="1" applyAlignment="1">
      <alignment horizontal="center" vertical="center"/>
    </xf>
    <xf numFmtId="0" fontId="10" fillId="0" borderId="98" xfId="0" applyFont="1" applyFill="1" applyBorder="1" applyAlignment="1">
      <alignment horizontal="center" vertical="center"/>
    </xf>
    <xf numFmtId="0" fontId="10" fillId="0" borderId="99" xfId="0" applyFont="1" applyFill="1" applyBorder="1" applyAlignment="1">
      <alignment horizontal="center" vertical="center"/>
    </xf>
    <xf numFmtId="0" fontId="24" fillId="0" borderId="70" xfId="0" applyFont="1" applyFill="1" applyBorder="1" applyAlignment="1">
      <alignment horizontal="center" vertical="center" textRotation="255"/>
    </xf>
    <xf numFmtId="0" fontId="24" fillId="0" borderId="79" xfId="0" applyFont="1" applyFill="1" applyBorder="1" applyAlignment="1">
      <alignment horizontal="center" vertical="center" textRotation="255"/>
    </xf>
    <xf numFmtId="0" fontId="24" fillId="0" borderId="28" xfId="0" applyFont="1" applyFill="1" applyBorder="1" applyAlignment="1">
      <alignment horizontal="left" vertical="center"/>
    </xf>
    <xf numFmtId="0" fontId="24" fillId="0" borderId="96" xfId="0" applyFont="1" applyFill="1" applyBorder="1" applyAlignment="1">
      <alignment horizontal="left" vertical="center"/>
    </xf>
    <xf numFmtId="0" fontId="24" fillId="0" borderId="3" xfId="0" applyFont="1" applyFill="1" applyBorder="1" applyAlignment="1">
      <alignment horizontal="center" vertical="center" shrinkToFit="1"/>
    </xf>
    <xf numFmtId="0" fontId="24" fillId="0" borderId="4" xfId="0" applyFont="1" applyFill="1" applyBorder="1" applyAlignment="1">
      <alignment horizontal="center" vertical="center" shrinkToFit="1"/>
    </xf>
    <xf numFmtId="0" fontId="26" fillId="0" borderId="4" xfId="0" applyFont="1" applyFill="1" applyBorder="1" applyAlignment="1">
      <alignment vertical="center" wrapText="1" shrinkToFit="1"/>
    </xf>
    <xf numFmtId="0" fontId="26" fillId="0" borderId="10" xfId="0" applyFont="1" applyFill="1" applyBorder="1" applyAlignment="1">
      <alignment vertical="center" wrapText="1" shrinkToFit="1"/>
    </xf>
    <xf numFmtId="0" fontId="24" fillId="0" borderId="71" xfId="0" applyFont="1" applyFill="1" applyBorder="1" applyAlignment="1">
      <alignment horizontal="center" vertical="center" textRotation="255"/>
    </xf>
    <xf numFmtId="0" fontId="24" fillId="0" borderId="62" xfId="0" applyFont="1" applyFill="1" applyBorder="1" applyAlignment="1">
      <alignment horizontal="center" vertical="center" textRotation="255"/>
    </xf>
    <xf numFmtId="0" fontId="24" fillId="0" borderId="95" xfId="0" applyFont="1" applyFill="1" applyBorder="1" applyAlignment="1">
      <alignment horizontal="center" vertical="center" textRotation="255"/>
    </xf>
    <xf numFmtId="0" fontId="24" fillId="0" borderId="2" xfId="0" applyFont="1" applyFill="1" applyBorder="1" applyAlignment="1">
      <alignment horizontal="center" vertical="center"/>
    </xf>
    <xf numFmtId="0" fontId="26" fillId="0" borderId="4" xfId="0" applyFont="1" applyFill="1" applyBorder="1" applyAlignment="1">
      <alignment horizontal="center" vertical="center" wrapText="1" shrinkToFit="1"/>
    </xf>
    <xf numFmtId="0" fontId="26" fillId="0" borderId="10" xfId="0" applyFont="1" applyFill="1" applyBorder="1" applyAlignment="1">
      <alignment horizontal="center" vertical="center" wrapText="1" shrinkToFit="1"/>
    </xf>
    <xf numFmtId="0" fontId="24" fillId="0" borderId="5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52"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0" xfId="0" applyFont="1" applyFill="1" applyBorder="1" applyAlignment="1">
      <alignment horizontal="center"/>
    </xf>
    <xf numFmtId="0" fontId="24" fillId="0" borderId="52" xfId="0" applyFont="1" applyFill="1" applyBorder="1" applyAlignment="1">
      <alignment horizontal="center"/>
    </xf>
    <xf numFmtId="0" fontId="24" fillId="0" borderId="0" xfId="0" applyFont="1" applyFill="1" applyBorder="1" applyAlignment="1">
      <alignment horizontal="left" vertical="center"/>
    </xf>
    <xf numFmtId="0" fontId="24" fillId="0" borderId="52" xfId="0" applyFont="1" applyFill="1" applyBorder="1" applyAlignment="1">
      <alignment horizontal="left" vertical="center"/>
    </xf>
    <xf numFmtId="0" fontId="24" fillId="0" borderId="50" xfId="0" applyFont="1" applyFill="1" applyBorder="1" applyAlignment="1">
      <alignment horizontal="center" vertical="center" wrapText="1"/>
    </xf>
    <xf numFmtId="0" fontId="24" fillId="0" borderId="0" xfId="0" applyFont="1" applyFill="1" applyBorder="1" applyAlignment="1">
      <alignment vertical="center" shrinkToFit="1"/>
    </xf>
    <xf numFmtId="0" fontId="24" fillId="0" borderId="0" xfId="0" applyFont="1" applyFill="1" applyBorder="1" applyAlignment="1">
      <alignment horizontal="right" vertical="center" wrapText="1"/>
    </xf>
    <xf numFmtId="1" fontId="24" fillId="0" borderId="0" xfId="0" applyNumberFormat="1" applyFont="1" applyFill="1" applyBorder="1" applyAlignment="1">
      <alignment horizontal="left" vertical="center" shrinkToFit="1"/>
    </xf>
    <xf numFmtId="1" fontId="24" fillId="0" borderId="52" xfId="0" applyNumberFormat="1" applyFont="1" applyFill="1" applyBorder="1" applyAlignment="1">
      <alignment horizontal="left" vertical="center" shrinkToFit="1"/>
    </xf>
    <xf numFmtId="0" fontId="53" fillId="0" borderId="0" xfId="0" applyFont="1" applyFill="1" applyBorder="1" applyAlignment="1">
      <alignment horizontal="left" vertical="center" wrapText="1"/>
    </xf>
    <xf numFmtId="0" fontId="101" fillId="0" borderId="0" xfId="0" applyFont="1" applyBorder="1" applyAlignment="1">
      <alignment horizontal="left" vertical="center" wrapText="1"/>
    </xf>
    <xf numFmtId="0" fontId="101" fillId="0" borderId="52" xfId="0" applyFont="1" applyBorder="1" applyAlignment="1">
      <alignment horizontal="left" vertical="center" wrapText="1"/>
    </xf>
    <xf numFmtId="0" fontId="53" fillId="0" borderId="50" xfId="0" applyFont="1" applyFill="1" applyBorder="1" applyAlignment="1">
      <alignment horizontal="left" vertical="center" wrapText="1"/>
    </xf>
    <xf numFmtId="0" fontId="24" fillId="0" borderId="54" xfId="0" applyFont="1" applyFill="1" applyBorder="1" applyAlignment="1">
      <alignment horizontal="center"/>
    </xf>
    <xf numFmtId="0" fontId="24" fillId="0" borderId="39" xfId="0" applyFont="1" applyFill="1" applyBorder="1" applyAlignment="1">
      <alignment horizontal="left" vertical="center"/>
    </xf>
    <xf numFmtId="0" fontId="41" fillId="0" borderId="0" xfId="0" applyFont="1" applyFill="1" applyAlignment="1">
      <alignment horizontal="center" vertical="center"/>
    </xf>
    <xf numFmtId="0" fontId="24" fillId="0" borderId="0" xfId="0" applyFont="1" applyFill="1" applyAlignment="1">
      <alignment horizontal="center"/>
    </xf>
    <xf numFmtId="0" fontId="10" fillId="0" borderId="41" xfId="0" applyFont="1" applyFill="1" applyBorder="1" applyAlignment="1">
      <alignment horizontal="left" vertical="center" shrinkToFit="1"/>
    </xf>
    <xf numFmtId="0" fontId="10" fillId="0" borderId="41" xfId="0" applyFont="1" applyFill="1" applyBorder="1" applyAlignment="1">
      <alignment horizontal="center" vertical="center" shrinkToFit="1"/>
    </xf>
    <xf numFmtId="0" fontId="0" fillId="0" borderId="81" xfId="0" applyFont="1" applyFill="1" applyBorder="1" applyAlignment="1">
      <alignment horizontal="center" vertical="center"/>
    </xf>
    <xf numFmtId="0" fontId="25" fillId="0" borderId="26" xfId="0" applyFont="1" applyFill="1" applyBorder="1" applyAlignment="1">
      <alignment vertical="center" wrapText="1"/>
    </xf>
    <xf numFmtId="0" fontId="25" fillId="0" borderId="28" xfId="0" applyFont="1" applyFill="1" applyBorder="1" applyAlignment="1">
      <alignment vertical="center" wrapText="1"/>
    </xf>
    <xf numFmtId="0" fontId="25" fillId="0" borderId="132" xfId="0" applyFont="1" applyFill="1" applyBorder="1" applyAlignment="1">
      <alignment horizontal="center" vertical="center" wrapText="1"/>
    </xf>
    <xf numFmtId="0" fontId="25" fillId="0" borderId="133" xfId="0" applyFont="1" applyFill="1" applyBorder="1" applyAlignment="1">
      <alignment horizontal="center" vertical="center" wrapText="1"/>
    </xf>
    <xf numFmtId="0" fontId="25" fillId="0" borderId="13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4" xfId="0" applyFont="1" applyFill="1" applyBorder="1" applyAlignment="1">
      <alignment horizontal="left" vertical="center" wrapText="1"/>
    </xf>
    <xf numFmtId="0" fontId="25" fillId="0" borderId="10" xfId="0" applyFont="1" applyFill="1" applyBorder="1" applyAlignment="1">
      <alignment horizontal="left" vertical="center" wrapText="1"/>
    </xf>
    <xf numFmtId="58" fontId="25" fillId="0" borderId="131" xfId="0" applyNumberFormat="1" applyFont="1" applyFill="1" applyBorder="1" applyAlignment="1">
      <alignment horizontal="center" vertical="center" wrapText="1"/>
    </xf>
    <xf numFmtId="58" fontId="25" fillId="0" borderId="4" xfId="0" applyNumberFormat="1" applyFont="1" applyFill="1" applyBorder="1" applyAlignment="1">
      <alignment horizontal="center" vertical="center" wrapText="1"/>
    </xf>
    <xf numFmtId="58" fontId="25" fillId="0" borderId="10" xfId="0" applyNumberFormat="1" applyFont="1" applyFill="1" applyBorder="1" applyAlignment="1">
      <alignment horizontal="center" vertical="center" wrapText="1"/>
    </xf>
    <xf numFmtId="0" fontId="25" fillId="7" borderId="27" xfId="0" applyFont="1" applyFill="1" applyBorder="1" applyAlignment="1">
      <alignment horizontal="center" vertical="center"/>
    </xf>
    <xf numFmtId="0" fontId="25" fillId="7" borderId="28"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2" xfId="0" applyFont="1" applyFill="1" applyBorder="1" applyAlignment="1">
      <alignment horizontal="center" vertical="center"/>
    </xf>
    <xf numFmtId="0" fontId="25" fillId="7" borderId="1" xfId="0" applyFont="1" applyFill="1" applyBorder="1" applyAlignment="1">
      <alignment horizontal="center" vertical="center"/>
    </xf>
    <xf numFmtId="0" fontId="25" fillId="0" borderId="8" xfId="0" applyFont="1" applyFill="1" applyBorder="1" applyAlignment="1">
      <alignment vertical="center" wrapText="1"/>
    </xf>
    <xf numFmtId="0" fontId="25" fillId="0" borderId="9" xfId="0" applyFont="1" applyFill="1" applyBorder="1" applyAlignment="1">
      <alignment vertical="center" wrapText="1"/>
    </xf>
    <xf numFmtId="0" fontId="25" fillId="0" borderId="11" xfId="0" applyFont="1" applyFill="1" applyBorder="1" applyAlignment="1">
      <alignment vertical="center" wrapText="1"/>
    </xf>
    <xf numFmtId="0" fontId="25" fillId="0" borderId="12" xfId="0" applyFont="1" applyFill="1" applyBorder="1" applyAlignment="1">
      <alignment vertical="center" wrapText="1"/>
    </xf>
    <xf numFmtId="0" fontId="25" fillId="0" borderId="5" xfId="0" applyFont="1" applyFill="1" applyBorder="1" applyAlignment="1">
      <alignment vertical="center" wrapText="1"/>
    </xf>
    <xf numFmtId="0" fontId="25" fillId="7" borderId="78" xfId="0" applyFont="1" applyFill="1" applyBorder="1" applyAlignment="1">
      <alignment horizontal="center" vertical="center"/>
    </xf>
    <xf numFmtId="0" fontId="25" fillId="7" borderId="81" xfId="0" applyFont="1" applyFill="1" applyBorder="1" applyAlignment="1">
      <alignment horizontal="center" vertical="center"/>
    </xf>
    <xf numFmtId="0" fontId="25" fillId="0" borderId="124"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7" borderId="33" xfId="0" applyFont="1" applyFill="1" applyBorder="1" applyAlignment="1">
      <alignment horizontal="center" vertical="center" wrapText="1"/>
    </xf>
    <xf numFmtId="0" fontId="25" fillId="7" borderId="123"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5" fillId="7" borderId="3" xfId="0" applyFont="1" applyFill="1" applyBorder="1" applyAlignment="1">
      <alignment horizontal="center" vertical="center"/>
    </xf>
    <xf numFmtId="0" fontId="25" fillId="7" borderId="10" xfId="0" applyFont="1" applyFill="1" applyBorder="1" applyAlignment="1">
      <alignment horizontal="center" vertical="center"/>
    </xf>
    <xf numFmtId="0" fontId="25" fillId="7" borderId="4" xfId="0" applyFont="1" applyFill="1" applyBorder="1" applyAlignment="1">
      <alignment horizontal="center" vertical="center"/>
    </xf>
    <xf numFmtId="0" fontId="25" fillId="0" borderId="81" xfId="0" applyFont="1" applyFill="1" applyBorder="1" applyAlignment="1">
      <alignment vertical="center" wrapText="1"/>
    </xf>
    <xf numFmtId="0" fontId="25" fillId="0" borderId="134" xfId="0" applyFont="1" applyFill="1" applyBorder="1" applyAlignment="1">
      <alignment horizontal="center" vertical="center" wrapText="1"/>
    </xf>
    <xf numFmtId="0" fontId="25" fillId="0" borderId="135" xfId="0" applyFont="1" applyFill="1" applyBorder="1" applyAlignment="1">
      <alignment horizontal="center" vertical="center" wrapText="1"/>
    </xf>
    <xf numFmtId="0" fontId="25" fillId="0" borderId="137" xfId="0" applyFont="1" applyFill="1" applyBorder="1" applyAlignment="1">
      <alignment horizontal="center" vertical="center" wrapText="1"/>
    </xf>
    <xf numFmtId="0" fontId="25" fillId="0" borderId="74" xfId="0" applyFont="1" applyFill="1" applyBorder="1" applyAlignment="1">
      <alignment horizontal="center" vertical="center" wrapText="1"/>
    </xf>
    <xf numFmtId="0" fontId="25" fillId="7" borderId="60" xfId="0" applyFont="1" applyFill="1" applyBorder="1" applyAlignment="1">
      <alignment horizontal="center" vertical="center"/>
    </xf>
    <xf numFmtId="0" fontId="25" fillId="7" borderId="61" xfId="0" applyFont="1" applyFill="1" applyBorder="1" applyAlignment="1">
      <alignment horizontal="center" vertical="center"/>
    </xf>
    <xf numFmtId="0" fontId="25" fillId="7" borderId="63" xfId="0" applyFont="1" applyFill="1" applyBorder="1" applyAlignment="1">
      <alignment horizontal="center" vertical="center"/>
    </xf>
    <xf numFmtId="0" fontId="25" fillId="0" borderId="27" xfId="0" applyFont="1" applyFill="1" applyBorder="1" applyAlignment="1">
      <alignment vertical="center" wrapText="1"/>
    </xf>
    <xf numFmtId="0" fontId="25" fillId="0" borderId="138" xfId="0" applyFont="1" applyFill="1" applyBorder="1" applyAlignment="1">
      <alignment horizontal="center" vertical="center" wrapText="1"/>
    </xf>
    <xf numFmtId="0" fontId="25" fillId="0" borderId="139" xfId="0" applyFont="1" applyFill="1" applyBorder="1" applyAlignment="1">
      <alignment horizontal="center" vertical="center" wrapText="1"/>
    </xf>
    <xf numFmtId="0" fontId="25" fillId="0" borderId="141"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92" fillId="0" borderId="0" xfId="0" applyFont="1" applyFill="1" applyAlignment="1">
      <alignment horizontal="center" vertical="center"/>
    </xf>
    <xf numFmtId="0" fontId="18"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5" fillId="7" borderId="26" xfId="0" applyFont="1" applyFill="1" applyBorder="1" applyAlignment="1">
      <alignment horizontal="center" vertical="center"/>
    </xf>
    <xf numFmtId="0" fontId="0" fillId="0" borderId="6" xfId="0" applyFill="1" applyBorder="1" applyAlignment="1">
      <alignment horizontal="left" vertical="center" wrapText="1" shrinkToFit="1"/>
    </xf>
    <xf numFmtId="0" fontId="0" fillId="0" borderId="0" xfId="0" applyFill="1" applyBorder="1" applyAlignment="1">
      <alignment horizontal="left" vertical="center" wrapText="1" shrinkToFit="1"/>
    </xf>
    <xf numFmtId="0" fontId="0" fillId="0" borderId="7" xfId="0" applyFill="1" applyBorder="1" applyAlignment="1">
      <alignment horizontal="left" vertical="center" wrapText="1" shrinkToFit="1"/>
    </xf>
    <xf numFmtId="0" fontId="0" fillId="0" borderId="6" xfId="0" applyFill="1" applyBorder="1" applyAlignment="1">
      <alignment horizontal="left" vertical="center" wrapText="1"/>
    </xf>
    <xf numFmtId="0" fontId="0" fillId="0" borderId="0" xfId="0" applyFill="1" applyBorder="1" applyAlignment="1">
      <alignment horizontal="left" vertical="center" wrapText="1"/>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xf numFmtId="0" fontId="0" fillId="0" borderId="8" xfId="0" applyFill="1" applyBorder="1" applyAlignment="1">
      <alignment horizontal="left" vertical="center" wrapText="1" shrinkToFit="1"/>
    </xf>
    <xf numFmtId="0" fontId="0" fillId="0" borderId="5" xfId="0" applyFill="1" applyBorder="1" applyAlignment="1">
      <alignment horizontal="left" vertical="center" wrapText="1" shrinkToFit="1"/>
    </xf>
    <xf numFmtId="0" fontId="0" fillId="0" borderId="9" xfId="0" applyFill="1" applyBorder="1" applyAlignment="1">
      <alignment horizontal="left" vertical="center" wrapText="1" shrinkToFi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11" xfId="0" applyFill="1" applyBorder="1" applyAlignment="1">
      <alignment horizontal="left" vertical="center" wrapText="1" shrinkToFit="1"/>
    </xf>
    <xf numFmtId="0" fontId="0" fillId="0" borderId="1" xfId="0" applyFill="1" applyBorder="1" applyAlignment="1">
      <alignment horizontal="left" vertical="center" wrapText="1" shrinkToFit="1"/>
    </xf>
    <xf numFmtId="0" fontId="0" fillId="0" borderId="12" xfId="0" applyFill="1" applyBorder="1" applyAlignment="1">
      <alignment horizontal="left" vertical="center" wrapText="1" shrinkToFit="1"/>
    </xf>
    <xf numFmtId="0" fontId="0" fillId="0" borderId="11" xfId="0" applyFill="1" applyBorder="1" applyAlignment="1">
      <alignment horizontal="left" vertical="center" wrapText="1"/>
    </xf>
    <xf numFmtId="0" fontId="0" fillId="0" borderId="1" xfId="0" applyFill="1" applyBorder="1" applyAlignment="1">
      <alignment horizontal="left" vertical="center" wrapText="1"/>
    </xf>
    <xf numFmtId="0" fontId="0" fillId="0" borderId="62" xfId="0" applyFill="1" applyBorder="1" applyAlignment="1">
      <alignment horizontal="center" vertical="center" textRotation="255"/>
    </xf>
    <xf numFmtId="0" fontId="0" fillId="0" borderId="72" xfId="0" applyFill="1" applyBorder="1" applyAlignment="1">
      <alignment horizontal="center" vertical="center" textRotation="255"/>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12" xfId="0" applyFill="1" applyBorder="1" applyAlignment="1">
      <alignment horizontal="center" vertical="center"/>
    </xf>
    <xf numFmtId="0" fontId="0" fillId="0" borderId="7" xfId="0" applyFill="1" applyBorder="1" applyAlignment="1">
      <alignment horizontal="left" vertical="center"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18" fillId="0" borderId="0" xfId="0" applyFont="1"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shrinkToFit="1"/>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left" vertical="top" wrapText="1"/>
    </xf>
    <xf numFmtId="0" fontId="0" fillId="0" borderId="54" xfId="0" applyFill="1" applyBorder="1" applyAlignment="1">
      <alignment horizontal="left" vertical="top" wrapText="1"/>
    </xf>
    <xf numFmtId="0" fontId="0" fillId="0" borderId="57" xfId="0" applyFill="1" applyBorder="1" applyAlignment="1">
      <alignment horizontal="left" vertical="top" wrapText="1"/>
    </xf>
    <xf numFmtId="0" fontId="0" fillId="0" borderId="56" xfId="0" applyBorder="1" applyAlignment="1">
      <alignment horizontal="left" vertical="center"/>
    </xf>
    <xf numFmtId="0" fontId="0" fillId="0" borderId="54" xfId="0" applyBorder="1" applyAlignment="1">
      <alignment horizontal="left" vertical="center"/>
    </xf>
    <xf numFmtId="0" fontId="0" fillId="0" borderId="57" xfId="0" applyBorder="1" applyAlignment="1">
      <alignment horizontal="left" vertical="center"/>
    </xf>
    <xf numFmtId="0" fontId="16" fillId="0" borderId="71" xfId="41" applyFont="1" applyBorder="1" applyAlignment="1">
      <alignment vertical="center" textRotation="255" shrinkToFit="1"/>
    </xf>
    <xf numFmtId="0" fontId="16" fillId="0" borderId="62" xfId="41" applyFont="1" applyBorder="1" applyAlignment="1">
      <alignment vertical="center" textRotation="255" shrinkToFit="1"/>
    </xf>
    <xf numFmtId="0" fontId="16" fillId="0" borderId="70" xfId="41" applyFont="1" applyBorder="1" applyAlignment="1">
      <alignment vertical="center" textRotation="255" shrinkToFit="1"/>
    </xf>
    <xf numFmtId="0" fontId="35" fillId="0" borderId="8" xfId="41" applyFont="1" applyBorder="1">
      <alignment vertical="center"/>
    </xf>
    <xf numFmtId="0" fontId="35" fillId="0" borderId="5" xfId="41" applyFont="1" applyBorder="1">
      <alignment vertical="center"/>
    </xf>
    <xf numFmtId="0" fontId="35" fillId="0" borderId="9" xfId="41" applyFont="1" applyBorder="1">
      <alignment vertical="center"/>
    </xf>
    <xf numFmtId="0" fontId="35" fillId="0" borderId="6" xfId="41" applyFont="1" applyBorder="1">
      <alignment vertical="center"/>
    </xf>
    <xf numFmtId="0" fontId="35" fillId="0" borderId="0" xfId="41" applyFont="1" applyBorder="1">
      <alignment vertical="center"/>
    </xf>
    <xf numFmtId="0" fontId="35" fillId="0" borderId="7" xfId="41" applyFont="1" applyBorder="1">
      <alignment vertical="center"/>
    </xf>
    <xf numFmtId="0" fontId="35" fillId="0" borderId="11" xfId="41" applyFont="1" applyBorder="1">
      <alignment vertical="center"/>
    </xf>
    <xf numFmtId="0" fontId="35" fillId="0" borderId="1" xfId="41" applyFont="1" applyBorder="1">
      <alignment vertical="center"/>
    </xf>
    <xf numFmtId="0" fontId="35" fillId="0" borderId="12" xfId="41" applyFont="1" applyBorder="1">
      <alignment vertical="center"/>
    </xf>
    <xf numFmtId="0" fontId="16" fillId="0" borderId="30" xfId="41" applyFont="1" applyBorder="1" applyAlignment="1">
      <alignment vertical="center" wrapText="1"/>
    </xf>
    <xf numFmtId="0" fontId="16" fillId="0" borderId="31" xfId="41" applyFont="1" applyBorder="1" applyAlignment="1">
      <alignment vertical="center" wrapText="1"/>
    </xf>
    <xf numFmtId="0" fontId="16" fillId="0" borderId="29" xfId="41" applyFont="1" applyBorder="1" applyAlignment="1">
      <alignment horizontal="center" vertical="center" shrinkToFit="1"/>
    </xf>
    <xf numFmtId="0" fontId="16" fillId="0" borderId="30" xfId="41" applyFont="1" applyBorder="1" applyAlignment="1">
      <alignment horizontal="center" vertical="center" shrinkToFit="1"/>
    </xf>
    <xf numFmtId="0" fontId="16" fillId="0" borderId="126" xfId="41" applyFont="1" applyBorder="1" applyAlignment="1">
      <alignment horizontal="center" vertical="center" shrinkToFit="1"/>
    </xf>
    <xf numFmtId="0" fontId="16" fillId="0" borderId="22" xfId="41" applyFont="1" applyBorder="1" applyAlignment="1">
      <alignment vertical="center" wrapText="1"/>
    </xf>
    <xf numFmtId="0" fontId="16" fillId="0" borderId="120" xfId="41" applyFont="1" applyBorder="1" applyAlignment="1">
      <alignment vertical="center" wrapText="1"/>
    </xf>
    <xf numFmtId="0" fontId="16" fillId="0" borderId="116" xfId="41" applyFont="1" applyBorder="1" applyAlignment="1">
      <alignment horizontal="center" vertical="center" shrinkToFit="1"/>
    </xf>
    <xf numFmtId="0" fontId="16" fillId="0" borderId="22" xfId="41" applyFont="1" applyBorder="1" applyAlignment="1">
      <alignment horizontal="center" vertical="center" shrinkToFit="1"/>
    </xf>
    <xf numFmtId="0" fontId="16" fillId="0" borderId="125" xfId="41" applyFont="1" applyBorder="1" applyAlignment="1">
      <alignment horizontal="center" vertical="center" shrinkToFit="1"/>
    </xf>
    <xf numFmtId="0" fontId="16" fillId="0" borderId="33" xfId="41" applyFont="1" applyBorder="1" applyAlignment="1">
      <alignment vertical="center" wrapText="1"/>
    </xf>
    <xf numFmtId="0" fontId="16" fillId="0" borderId="34" xfId="41" applyFont="1" applyBorder="1" applyAlignment="1">
      <alignment vertical="center" wrapText="1"/>
    </xf>
    <xf numFmtId="0" fontId="16" fillId="0" borderId="32" xfId="41" applyFont="1" applyBorder="1" applyAlignment="1">
      <alignment horizontal="center" vertical="center" shrinkToFit="1"/>
    </xf>
    <xf numFmtId="0" fontId="16" fillId="0" borderId="33" xfId="41" applyFont="1" applyBorder="1" applyAlignment="1">
      <alignment horizontal="center" vertical="center" shrinkToFit="1"/>
    </xf>
    <xf numFmtId="0" fontId="16" fillId="0" borderId="127" xfId="41" applyFont="1" applyBorder="1" applyAlignment="1">
      <alignment horizontal="center" vertical="center" shrinkToFit="1"/>
    </xf>
    <xf numFmtId="0" fontId="35" fillId="0" borderId="0" xfId="41" applyFont="1" applyAlignment="1">
      <alignment horizontal="left" vertical="center"/>
    </xf>
    <xf numFmtId="0" fontId="39" fillId="0" borderId="0" xfId="41" applyFont="1" applyAlignment="1">
      <alignment horizontal="center" vertical="center" wrapText="1"/>
    </xf>
    <xf numFmtId="0" fontId="39" fillId="0" borderId="0" xfId="41" applyFont="1" applyAlignment="1">
      <alignment horizontal="center" vertical="center"/>
    </xf>
    <xf numFmtId="0" fontId="35" fillId="0" borderId="0" xfId="41" applyFont="1" applyAlignment="1">
      <alignment horizontal="center" vertical="center"/>
    </xf>
    <xf numFmtId="0" fontId="35" fillId="0" borderId="0" xfId="41" applyFont="1" applyAlignment="1">
      <alignment horizontal="left" vertical="center" indent="1"/>
    </xf>
    <xf numFmtId="58" fontId="35" fillId="0" borderId="0" xfId="41" applyNumberFormat="1" applyFont="1">
      <alignment vertical="center"/>
    </xf>
    <xf numFmtId="0" fontId="35" fillId="0" borderId="0" xfId="41" applyFont="1" applyAlignment="1">
      <alignment horizontal="center" vertical="center" wrapText="1"/>
    </xf>
    <xf numFmtId="0" fontId="35" fillId="0" borderId="0" xfId="41" applyFont="1" applyAlignment="1">
      <alignment horizontal="left" vertical="center" shrinkToFit="1"/>
    </xf>
    <xf numFmtId="0" fontId="35" fillId="0" borderId="0" xfId="41" applyFont="1" applyAlignment="1">
      <alignment horizontal="right" vertical="center" indent="1"/>
    </xf>
    <xf numFmtId="0" fontId="35" fillId="0" borderId="0" xfId="41" applyFont="1">
      <alignment vertical="center"/>
    </xf>
    <xf numFmtId="0" fontId="35" fillId="0" borderId="91" xfId="41" applyFont="1" applyBorder="1" applyAlignment="1">
      <alignment horizontal="center" vertical="center"/>
    </xf>
    <xf numFmtId="0" fontId="35" fillId="0" borderId="63" xfId="41" applyFont="1" applyBorder="1" applyAlignment="1">
      <alignment horizontal="center" vertical="center"/>
    </xf>
    <xf numFmtId="0" fontId="35" fillId="0" borderId="60" xfId="41" applyFont="1" applyBorder="1" applyAlignment="1">
      <alignment horizontal="center" vertical="center"/>
    </xf>
    <xf numFmtId="0" fontId="35" fillId="0" borderId="61" xfId="41" applyFont="1" applyBorder="1" applyAlignment="1">
      <alignment horizontal="center" vertical="center"/>
    </xf>
    <xf numFmtId="0" fontId="35" fillId="0" borderId="104" xfId="41" applyFont="1" applyBorder="1" applyAlignment="1">
      <alignment horizontal="center" vertical="center"/>
    </xf>
    <xf numFmtId="58" fontId="35" fillId="0" borderId="48" xfId="15" applyNumberFormat="1" applyFont="1" applyBorder="1" applyAlignment="1">
      <alignment horizontal="center" vertical="center" wrapText="1"/>
    </xf>
    <xf numFmtId="58" fontId="35" fillId="0" borderId="5" xfId="15" applyNumberFormat="1" applyFont="1" applyBorder="1" applyAlignment="1">
      <alignment horizontal="center" vertical="center" wrapText="1"/>
    </xf>
    <xf numFmtId="58" fontId="35" fillId="0" borderId="9" xfId="15" applyNumberFormat="1" applyFont="1" applyBorder="1" applyAlignment="1">
      <alignment horizontal="center" vertical="center" wrapText="1"/>
    </xf>
    <xf numFmtId="177" fontId="35" fillId="0" borderId="6" xfId="41" applyNumberFormat="1" applyFont="1" applyBorder="1" applyAlignment="1">
      <alignment horizontal="center" vertical="center"/>
    </xf>
    <xf numFmtId="177" fontId="35" fillId="0" borderId="0" xfId="41" applyNumberFormat="1" applyFont="1" applyBorder="1" applyAlignment="1">
      <alignment horizontal="center" vertical="center"/>
    </xf>
    <xf numFmtId="177" fontId="35" fillId="0" borderId="7" xfId="41" applyNumberFormat="1" applyFont="1" applyBorder="1" applyAlignment="1">
      <alignment horizontal="center" vertical="center"/>
    </xf>
    <xf numFmtId="177" fontId="35" fillId="0" borderId="51" xfId="41" applyNumberFormat="1" applyFont="1" applyBorder="1" applyAlignment="1">
      <alignment horizontal="center" vertical="center"/>
    </xf>
    <xf numFmtId="177" fontId="35" fillId="0" borderId="41" xfId="41" applyNumberFormat="1" applyFont="1" applyBorder="1" applyAlignment="1">
      <alignment horizontal="center" vertical="center"/>
    </xf>
    <xf numFmtId="177" fontId="35" fillId="0" borderId="42" xfId="41" applyNumberFormat="1" applyFont="1" applyBorder="1" applyAlignment="1">
      <alignment horizontal="center" vertical="center"/>
    </xf>
    <xf numFmtId="0" fontId="35" fillId="0" borderId="8" xfId="41" applyFont="1" applyBorder="1" applyAlignment="1">
      <alignment vertical="center" wrapText="1"/>
    </xf>
    <xf numFmtId="0" fontId="35" fillId="0" borderId="5" xfId="41" applyFont="1" applyBorder="1" applyAlignment="1">
      <alignment vertical="center" wrapText="1"/>
    </xf>
    <xf numFmtId="0" fontId="35" fillId="0" borderId="49" xfId="41" applyFont="1" applyBorder="1" applyAlignment="1">
      <alignment vertical="center" wrapText="1"/>
    </xf>
    <xf numFmtId="0" fontId="35" fillId="0" borderId="6" xfId="41" applyFont="1" applyBorder="1" applyAlignment="1">
      <alignment vertical="center" wrapText="1"/>
    </xf>
    <xf numFmtId="0" fontId="35" fillId="0" borderId="0" xfId="41" applyFont="1" applyBorder="1" applyAlignment="1">
      <alignment vertical="center" wrapText="1"/>
    </xf>
    <xf numFmtId="0" fontId="35" fillId="0" borderId="52" xfId="41" applyFont="1" applyBorder="1" applyAlignment="1">
      <alignment vertical="center" wrapText="1"/>
    </xf>
    <xf numFmtId="0" fontId="35" fillId="0" borderId="51" xfId="41" applyFont="1" applyBorder="1" applyAlignment="1">
      <alignment vertical="center" wrapText="1"/>
    </xf>
    <xf numFmtId="0" fontId="35" fillId="0" borderId="41" xfId="41" applyFont="1" applyBorder="1" applyAlignment="1">
      <alignment vertical="center" wrapText="1"/>
    </xf>
    <xf numFmtId="0" fontId="35" fillId="0" borderId="44" xfId="41" applyFont="1" applyBorder="1" applyAlignment="1">
      <alignment vertical="center" wrapText="1"/>
    </xf>
    <xf numFmtId="0" fontId="35" fillId="0" borderId="35" xfId="41" applyFont="1" applyBorder="1" applyAlignment="1">
      <alignment horizontal="center" vertical="center"/>
    </xf>
    <xf numFmtId="0" fontId="35" fillId="0" borderId="36" xfId="41" applyFont="1" applyBorder="1" applyAlignment="1">
      <alignment horizontal="center" vertical="center"/>
    </xf>
    <xf numFmtId="0" fontId="35" fillId="0" borderId="37" xfId="41" applyFont="1" applyBorder="1" applyAlignment="1">
      <alignment horizontal="center" vertical="center"/>
    </xf>
    <xf numFmtId="0" fontId="35" fillId="0" borderId="45" xfId="41" applyFont="1" applyBorder="1" applyAlignment="1">
      <alignment horizontal="center" vertical="center"/>
    </xf>
    <xf numFmtId="0" fontId="35" fillId="0" borderId="1" xfId="41" applyFont="1" applyBorder="1" applyAlignment="1">
      <alignment horizontal="center" vertical="center"/>
    </xf>
    <xf numFmtId="0" fontId="35" fillId="0" borderId="12" xfId="41" applyFont="1" applyBorder="1" applyAlignment="1">
      <alignment horizontal="center" vertical="center"/>
    </xf>
    <xf numFmtId="0" fontId="35" fillId="0" borderId="47" xfId="41" applyFont="1" applyBorder="1" applyAlignment="1">
      <alignment horizontal="center" vertical="center"/>
    </xf>
    <xf numFmtId="0" fontId="35" fillId="0" borderId="11" xfId="41" applyFont="1" applyBorder="1" applyAlignment="1">
      <alignment horizontal="center" vertical="center"/>
    </xf>
    <xf numFmtId="0" fontId="35" fillId="0" borderId="39" xfId="41" applyFont="1" applyBorder="1" applyAlignment="1">
      <alignment horizontal="center" vertical="center"/>
    </xf>
    <xf numFmtId="0" fontId="35" fillId="0" borderId="46" xfId="41" applyFont="1" applyBorder="1" applyAlignment="1">
      <alignment horizontal="center" vertical="center"/>
    </xf>
    <xf numFmtId="0" fontId="35" fillId="0" borderId="50" xfId="15" applyFont="1" applyBorder="1" applyAlignment="1">
      <alignment horizontal="center" vertical="center" wrapText="1"/>
    </xf>
    <xf numFmtId="0" fontId="35" fillId="0" borderId="0" xfId="15" applyFont="1" applyBorder="1" applyAlignment="1">
      <alignment horizontal="center" vertical="center" wrapText="1"/>
    </xf>
    <xf numFmtId="0" fontId="35" fillId="0" borderId="7" xfId="15" applyFont="1" applyBorder="1" applyAlignment="1">
      <alignment horizontal="center" vertical="center" wrapText="1"/>
    </xf>
    <xf numFmtId="58" fontId="35" fillId="0" borderId="40" xfId="15" applyNumberFormat="1" applyFont="1" applyBorder="1" applyAlignment="1">
      <alignment horizontal="center" vertical="center" wrapText="1"/>
    </xf>
    <xf numFmtId="58" fontId="35" fillId="0" borderId="41" xfId="15" applyNumberFormat="1" applyFont="1" applyBorder="1" applyAlignment="1">
      <alignment horizontal="center" vertical="center" wrapText="1"/>
    </xf>
    <xf numFmtId="58" fontId="35" fillId="0" borderId="42" xfId="15" applyNumberFormat="1" applyFont="1" applyBorder="1" applyAlignment="1">
      <alignment horizontal="center" vertical="center" wrapText="1"/>
    </xf>
    <xf numFmtId="58" fontId="35" fillId="0" borderId="0" xfId="41" applyNumberFormat="1" applyFont="1" applyAlignment="1">
      <alignment horizontal="center" vertical="center"/>
    </xf>
    <xf numFmtId="0" fontId="16" fillId="0" borderId="0" xfId="41" applyFont="1" applyAlignment="1">
      <alignment vertical="center" wrapText="1"/>
    </xf>
    <xf numFmtId="0" fontId="16" fillId="0" borderId="45" xfId="41" applyFont="1" applyBorder="1" applyAlignment="1">
      <alignment vertical="center" wrapText="1"/>
    </xf>
    <xf numFmtId="0" fontId="16" fillId="0" borderId="1" xfId="41" applyFont="1" applyBorder="1" applyAlignment="1">
      <alignment vertical="center" wrapText="1"/>
    </xf>
    <xf numFmtId="0" fontId="16" fillId="0" borderId="46" xfId="41" applyFont="1" applyBorder="1" applyAlignment="1">
      <alignment vertical="center" wrapText="1"/>
    </xf>
    <xf numFmtId="0" fontId="16" fillId="0" borderId="50" xfId="41" applyFont="1" applyBorder="1" applyAlignment="1">
      <alignment vertical="center" wrapText="1"/>
    </xf>
    <xf numFmtId="0" fontId="16" fillId="0" borderId="0" xfId="41" applyFont="1" applyBorder="1" applyAlignment="1">
      <alignment vertical="center" wrapText="1"/>
    </xf>
    <xf numFmtId="0" fontId="16" fillId="0" borderId="52" xfId="41" applyFont="1" applyBorder="1" applyAlignment="1">
      <alignment vertical="center" wrapText="1"/>
    </xf>
    <xf numFmtId="0" fontId="16" fillId="0" borderId="40" xfId="41" applyFont="1" applyBorder="1" applyAlignment="1">
      <alignment vertical="center" wrapText="1"/>
    </xf>
    <xf numFmtId="0" fontId="16" fillId="0" borderId="41" xfId="41" applyFont="1" applyBorder="1" applyAlignment="1">
      <alignment vertical="center" wrapText="1"/>
    </xf>
    <xf numFmtId="0" fontId="16" fillId="0" borderId="44" xfId="41" applyFont="1" applyBorder="1" applyAlignment="1">
      <alignment vertical="center" wrapText="1"/>
    </xf>
    <xf numFmtId="0" fontId="38" fillId="0" borderId="0" xfId="5" applyFont="1" applyAlignment="1">
      <alignment horizontal="center"/>
    </xf>
    <xf numFmtId="0" fontId="14" fillId="0" borderId="1" xfId="9" applyFont="1" applyFill="1" applyBorder="1" applyAlignment="1">
      <alignment horizontal="left" vertical="center" shrinkToFit="1"/>
    </xf>
    <xf numFmtId="0" fontId="14" fillId="0" borderId="1" xfId="7" applyFont="1" applyFill="1" applyBorder="1" applyAlignment="1">
      <alignment horizontal="left" vertical="center" shrinkToFit="1"/>
    </xf>
    <xf numFmtId="0" fontId="14" fillId="0" borderId="4" xfId="9" applyFont="1" applyFill="1" applyBorder="1" applyAlignment="1">
      <alignment horizontal="left" vertical="center" shrinkToFit="1"/>
    </xf>
    <xf numFmtId="0" fontId="14" fillId="0" borderId="4" xfId="7" applyFont="1" applyFill="1" applyBorder="1" applyAlignment="1">
      <alignment horizontal="left" vertical="center" shrinkToFit="1"/>
    </xf>
    <xf numFmtId="0" fontId="14" fillId="0" borderId="26" xfId="5" applyFont="1" applyFill="1" applyBorder="1" applyAlignment="1">
      <alignment horizontal="center" vertical="top" wrapText="1" shrinkToFit="1"/>
    </xf>
    <xf numFmtId="0" fontId="14" fillId="0" borderId="27" xfId="5" applyFont="1" applyFill="1" applyBorder="1" applyAlignment="1">
      <alignment horizontal="center" vertical="top" wrapText="1" shrinkToFit="1"/>
    </xf>
    <xf numFmtId="0" fontId="14" fillId="0" borderId="28" xfId="5" applyFont="1" applyFill="1" applyBorder="1" applyAlignment="1">
      <alignment horizontal="center" vertical="top" shrinkToFit="1"/>
    </xf>
    <xf numFmtId="0" fontId="14" fillId="0" borderId="26" xfId="5" applyFont="1" applyBorder="1" applyAlignment="1">
      <alignment horizontal="center" vertical="top" wrapText="1" shrinkToFit="1"/>
    </xf>
    <xf numFmtId="0" fontId="25" fillId="0" borderId="27" xfId="9" applyFont="1" applyBorder="1" applyAlignment="1">
      <alignment horizontal="center" vertical="top" shrinkToFit="1"/>
    </xf>
    <xf numFmtId="0" fontId="25" fillId="0" borderId="28" xfId="9" applyFont="1" applyBorder="1" applyAlignment="1">
      <alignment horizontal="center" vertical="top" shrinkToFit="1"/>
    </xf>
    <xf numFmtId="0" fontId="14" fillId="0" borderId="8" xfId="5" applyFont="1" applyFill="1" applyBorder="1" applyAlignment="1">
      <alignment horizontal="center" vertical="top" wrapText="1"/>
    </xf>
    <xf numFmtId="0" fontId="25" fillId="0" borderId="5" xfId="9" applyFont="1" applyBorder="1" applyAlignment="1">
      <alignment horizontal="center" vertical="top"/>
    </xf>
    <xf numFmtId="0" fontId="25" fillId="0" borderId="9" xfId="9" applyFont="1" applyBorder="1" applyAlignment="1">
      <alignment horizontal="center" vertical="top"/>
    </xf>
    <xf numFmtId="0" fontId="14" fillId="0" borderId="6" xfId="5" applyFont="1" applyFill="1" applyBorder="1" applyAlignment="1">
      <alignment horizontal="center" vertical="top"/>
    </xf>
    <xf numFmtId="0" fontId="25" fillId="0" borderId="0" xfId="9" applyFont="1" applyBorder="1" applyAlignment="1">
      <alignment horizontal="center" vertical="top"/>
    </xf>
    <xf numFmtId="0" fontId="25" fillId="0" borderId="7" xfId="9" applyFont="1" applyBorder="1" applyAlignment="1">
      <alignment horizontal="center" vertical="top"/>
    </xf>
    <xf numFmtId="0" fontId="25" fillId="0" borderId="11" xfId="9" applyFont="1" applyBorder="1" applyAlignment="1">
      <alignment horizontal="center" vertical="top"/>
    </xf>
    <xf numFmtId="0" fontId="25" fillId="0" borderId="1" xfId="9" applyFont="1" applyBorder="1" applyAlignment="1">
      <alignment horizontal="center" vertical="top"/>
    </xf>
    <xf numFmtId="0" fontId="25" fillId="0" borderId="12" xfId="9" applyFont="1" applyBorder="1" applyAlignment="1">
      <alignment horizontal="center" vertical="top"/>
    </xf>
    <xf numFmtId="0" fontId="14" fillId="0" borderId="8" xfId="5" applyFont="1" applyFill="1" applyBorder="1" applyAlignment="1">
      <alignment horizontal="left" vertical="center" shrinkToFit="1"/>
    </xf>
    <xf numFmtId="0" fontId="14" fillId="0" borderId="5" xfId="5" applyFont="1" applyFill="1" applyBorder="1" applyAlignment="1">
      <alignment horizontal="left" vertical="center" shrinkToFit="1"/>
    </xf>
    <xf numFmtId="0" fontId="14" fillId="0" borderId="109" xfId="5" applyFont="1" applyBorder="1" applyAlignment="1">
      <alignment horizontal="center" vertical="center"/>
    </xf>
    <xf numFmtId="0" fontId="25" fillId="0" borderId="109" xfId="9" applyFont="1" applyBorder="1" applyAlignment="1">
      <alignment horizontal="center" vertical="center"/>
    </xf>
    <xf numFmtId="0" fontId="25" fillId="0" borderId="110" xfId="9" applyFont="1" applyBorder="1" applyAlignment="1">
      <alignment horizontal="center" vertical="center"/>
    </xf>
    <xf numFmtId="0" fontId="14" fillId="0" borderId="97" xfId="5" applyFont="1" applyFill="1" applyBorder="1" applyAlignment="1">
      <alignment horizontal="right" vertical="center" shrinkToFit="1"/>
    </xf>
    <xf numFmtId="0" fontId="25" fillId="0" borderId="98" xfId="9" applyFont="1" applyBorder="1" applyAlignment="1">
      <alignment horizontal="right" vertical="center"/>
    </xf>
    <xf numFmtId="0" fontId="14" fillId="0" borderId="2" xfId="5" applyFont="1" applyFill="1" applyBorder="1" applyAlignment="1">
      <alignment horizontal="left" vertical="top" wrapText="1" shrinkToFit="1"/>
    </xf>
    <xf numFmtId="0" fontId="14" fillId="0" borderId="2" xfId="9" applyFont="1" applyBorder="1" applyAlignment="1">
      <alignment horizontal="left" vertical="top" wrapText="1" shrinkToFit="1"/>
    </xf>
    <xf numFmtId="0" fontId="14" fillId="0" borderId="26" xfId="5" applyFont="1" applyBorder="1" applyAlignment="1">
      <alignment horizontal="left" vertical="top" wrapText="1" shrinkToFit="1"/>
    </xf>
    <xf numFmtId="0" fontId="14" fillId="0" borderId="27" xfId="5" applyFont="1" applyBorder="1" applyAlignment="1">
      <alignment horizontal="left" vertical="top" shrinkToFit="1"/>
    </xf>
    <xf numFmtId="0" fontId="14" fillId="0" borderId="28" xfId="5" applyFont="1" applyBorder="1" applyAlignment="1">
      <alignment horizontal="left" vertical="top" shrinkToFit="1"/>
    </xf>
    <xf numFmtId="0" fontId="14" fillId="0" borderId="8" xfId="5" applyFont="1" applyFill="1" applyBorder="1" applyAlignment="1">
      <alignment horizontal="left" vertical="top" wrapText="1" shrinkToFit="1"/>
    </xf>
    <xf numFmtId="0" fontId="14" fillId="0" borderId="27" xfId="9" applyFont="1" applyBorder="1" applyAlignment="1">
      <alignment vertical="top" shrinkToFit="1"/>
    </xf>
    <xf numFmtId="0" fontId="14" fillId="0" borderId="28" xfId="9" applyFont="1" applyBorder="1" applyAlignment="1">
      <alignment vertical="top" shrinkToFit="1"/>
    </xf>
    <xf numFmtId="0" fontId="0" fillId="0" borderId="8" xfId="5" applyFont="1" applyFill="1" applyBorder="1" applyAlignment="1">
      <alignment horizontal="left" vertical="top" wrapText="1" shrinkToFit="1"/>
    </xf>
    <xf numFmtId="0" fontId="14" fillId="0" borderId="6" xfId="9" applyFont="1" applyBorder="1" applyAlignment="1">
      <alignment horizontal="left" vertical="top" shrinkToFit="1"/>
    </xf>
    <xf numFmtId="0" fontId="14" fillId="0" borderId="11" xfId="9" applyFont="1" applyBorder="1" applyAlignment="1">
      <alignment horizontal="left" vertical="top" shrinkToFit="1"/>
    </xf>
    <xf numFmtId="0" fontId="54" fillId="3" borderId="1" xfId="10" applyFont="1" applyFill="1" applyBorder="1" applyAlignment="1">
      <alignment horizontal="left" vertical="center"/>
    </xf>
    <xf numFmtId="0" fontId="54" fillId="0" borderId="3" xfId="10" applyFont="1" applyBorder="1" applyAlignment="1">
      <alignment horizontal="left" vertical="center" wrapText="1"/>
    </xf>
    <xf numFmtId="0" fontId="54" fillId="0" borderId="4" xfId="10" applyFont="1" applyBorder="1" applyAlignment="1">
      <alignment horizontal="left" vertical="center" wrapText="1"/>
    </xf>
    <xf numFmtId="0" fontId="54" fillId="0" borderId="10" xfId="10" applyFont="1" applyBorder="1" applyAlignment="1">
      <alignment horizontal="left" vertical="center" wrapText="1"/>
    </xf>
    <xf numFmtId="0" fontId="56" fillId="0" borderId="11" xfId="10" applyFont="1" applyBorder="1" applyAlignment="1">
      <alignment horizontal="left" vertical="center" wrapText="1"/>
    </xf>
    <xf numFmtId="0" fontId="56" fillId="0" borderId="1" xfId="10" applyFont="1" applyBorder="1" applyAlignment="1">
      <alignment horizontal="left" vertical="center" wrapText="1"/>
    </xf>
    <xf numFmtId="0" fontId="56" fillId="0" borderId="12" xfId="10" applyFont="1" applyBorder="1" applyAlignment="1">
      <alignment horizontal="left" vertical="center" wrapText="1"/>
    </xf>
    <xf numFmtId="0" fontId="26" fillId="0" borderId="3" xfId="10" applyFont="1" applyBorder="1" applyAlignment="1">
      <alignment horizontal="left" vertical="center" wrapText="1"/>
    </xf>
    <xf numFmtId="0" fontId="26" fillId="0" borderId="4" xfId="10" applyFont="1" applyBorder="1" applyAlignment="1">
      <alignment horizontal="left" vertical="center" wrapText="1"/>
    </xf>
    <xf numFmtId="0" fontId="26" fillId="0" borderId="10" xfId="10" applyFont="1" applyBorder="1" applyAlignment="1">
      <alignment horizontal="left" vertical="center" wrapText="1"/>
    </xf>
    <xf numFmtId="0" fontId="13" fillId="0" borderId="8" xfId="10" applyFont="1" applyBorder="1" applyAlignment="1">
      <alignment horizontal="left" vertical="center" wrapText="1"/>
    </xf>
    <xf numFmtId="0" fontId="13" fillId="0" borderId="5" xfId="10" applyFont="1" applyBorder="1" applyAlignment="1">
      <alignment horizontal="left" vertical="center" wrapText="1"/>
    </xf>
    <xf numFmtId="0" fontId="13" fillId="0" borderId="9" xfId="10" applyFont="1" applyBorder="1" applyAlignment="1">
      <alignment horizontal="left" vertical="center" wrapText="1"/>
    </xf>
    <xf numFmtId="0" fontId="55" fillId="0" borderId="3" xfId="10" applyFont="1" applyBorder="1" applyAlignment="1">
      <alignment horizontal="center" vertical="center"/>
    </xf>
    <xf numFmtId="0" fontId="55" fillId="0" borderId="4" xfId="10" applyFont="1" applyBorder="1" applyAlignment="1">
      <alignment horizontal="center" vertical="center"/>
    </xf>
    <xf numFmtId="0" fontId="26" fillId="0" borderId="3" xfId="10" applyFont="1" applyBorder="1" applyAlignment="1">
      <alignment horizontal="left" vertical="center"/>
    </xf>
    <xf numFmtId="0" fontId="26" fillId="0" borderId="4" xfId="10" applyFont="1" applyBorder="1" applyAlignment="1">
      <alignment horizontal="left" vertical="center"/>
    </xf>
    <xf numFmtId="0" fontId="26" fillId="0" borderId="10" xfId="10" applyFont="1" applyBorder="1" applyAlignment="1">
      <alignment horizontal="left" vertical="center"/>
    </xf>
    <xf numFmtId="0" fontId="54" fillId="0" borderId="27" xfId="10" applyFont="1" applyBorder="1" applyAlignment="1">
      <alignment horizontal="center" vertical="center" textRotation="255"/>
    </xf>
    <xf numFmtId="0" fontId="54" fillId="0" borderId="28" xfId="10" applyFont="1" applyBorder="1" applyAlignment="1">
      <alignment horizontal="center" vertical="center" textRotation="255"/>
    </xf>
    <xf numFmtId="0" fontId="26" fillId="0" borderId="8" xfId="10" applyFont="1" applyBorder="1" applyAlignment="1">
      <alignment horizontal="left" vertical="center" wrapText="1"/>
    </xf>
    <xf numFmtId="0" fontId="26" fillId="0" borderId="5" xfId="10" applyFont="1" applyBorder="1" applyAlignment="1">
      <alignment horizontal="left" vertical="center" wrapText="1"/>
    </xf>
    <xf numFmtId="0" fontId="26" fillId="0" borderId="9" xfId="10" applyFont="1" applyBorder="1" applyAlignment="1">
      <alignment horizontal="left" vertical="center" wrapText="1"/>
    </xf>
    <xf numFmtId="0" fontId="56" fillId="0" borderId="11" xfId="10" applyFont="1" applyBorder="1" applyAlignment="1">
      <alignment horizontal="left" vertical="top"/>
    </xf>
    <xf numFmtId="0" fontId="56" fillId="0" borderId="1" xfId="10" applyFont="1" applyBorder="1" applyAlignment="1">
      <alignment horizontal="left" vertical="top"/>
    </xf>
    <xf numFmtId="0" fontId="56" fillId="0" borderId="12" xfId="10" applyFont="1" applyBorder="1" applyAlignment="1">
      <alignment horizontal="left" vertical="top"/>
    </xf>
    <xf numFmtId="0" fontId="56" fillId="0" borderId="3" xfId="10" applyFont="1" applyBorder="1" applyAlignment="1">
      <alignment horizontal="left" vertical="center"/>
    </xf>
    <xf numFmtId="0" fontId="56" fillId="0" borderId="4" xfId="10" applyFont="1" applyBorder="1" applyAlignment="1">
      <alignment horizontal="left" vertical="center"/>
    </xf>
    <xf numFmtId="0" fontId="56" fillId="0" borderId="10" xfId="10" applyFont="1" applyBorder="1" applyAlignment="1">
      <alignment horizontal="left" vertical="center"/>
    </xf>
    <xf numFmtId="0" fontId="54" fillId="0" borderId="2" xfId="10" applyFont="1" applyBorder="1" applyAlignment="1">
      <alignment horizontal="center" vertical="center"/>
    </xf>
    <xf numFmtId="0" fontId="26" fillId="0" borderId="4" xfId="0" applyFont="1" applyFill="1" applyBorder="1" applyAlignment="1">
      <alignment horizontal="center" vertical="center" shrinkToFit="1"/>
    </xf>
    <xf numFmtId="0" fontId="44" fillId="0" borderId="3" xfId="10" applyFont="1" applyBorder="1" applyAlignment="1">
      <alignment horizontal="center" vertical="center"/>
    </xf>
    <xf numFmtId="0" fontId="44" fillId="0" borderId="4" xfId="10" applyFont="1" applyBorder="1" applyAlignment="1">
      <alignment horizontal="center" vertical="center"/>
    </xf>
    <xf numFmtId="0" fontId="44" fillId="0" borderId="10" xfId="10" applyFont="1" applyBorder="1" applyAlignment="1">
      <alignment horizontal="center" vertical="center"/>
    </xf>
    <xf numFmtId="0" fontId="54" fillId="0" borderId="3" xfId="10" applyFont="1" applyBorder="1" applyAlignment="1">
      <alignment horizontal="center" vertical="center"/>
    </xf>
    <xf numFmtId="0" fontId="54" fillId="0" borderId="10" xfId="10" applyFont="1" applyBorder="1" applyAlignment="1">
      <alignment horizontal="center" vertical="center"/>
    </xf>
    <xf numFmtId="0" fontId="10" fillId="0" borderId="0" xfId="10" applyFont="1" applyAlignment="1">
      <alignment horizontal="center" vertical="center"/>
    </xf>
    <xf numFmtId="0" fontId="54" fillId="0" borderId="1" xfId="10" applyFont="1" applyBorder="1" applyAlignment="1">
      <alignment horizontal="center" vertical="center"/>
    </xf>
    <xf numFmtId="0" fontId="54" fillId="0" borderId="1" xfId="10" applyFont="1" applyBorder="1" applyAlignment="1">
      <alignment horizontal="left"/>
    </xf>
    <xf numFmtId="0" fontId="54" fillId="0" borderId="0" xfId="10" applyFont="1" applyBorder="1" applyAlignment="1">
      <alignment horizontal="center" vertical="center"/>
    </xf>
    <xf numFmtId="58" fontId="44" fillId="0" borderId="3" xfId="10" applyNumberFormat="1" applyFont="1" applyBorder="1" applyAlignment="1">
      <alignment horizontal="center" vertical="center"/>
    </xf>
    <xf numFmtId="58" fontId="44" fillId="0" borderId="4" xfId="10" applyNumberFormat="1" applyFont="1" applyBorder="1" applyAlignment="1">
      <alignment horizontal="center" vertical="center"/>
    </xf>
    <xf numFmtId="58" fontId="44" fillId="0" borderId="10" xfId="10" applyNumberFormat="1" applyFont="1" applyBorder="1" applyAlignment="1">
      <alignment horizontal="center" vertical="center"/>
    </xf>
    <xf numFmtId="0" fontId="57" fillId="0" borderId="5" xfId="10" applyFont="1" applyBorder="1" applyAlignment="1">
      <alignment horizontal="left" vertical="center"/>
    </xf>
    <xf numFmtId="0" fontId="56" fillId="0" borderId="2" xfId="10" applyFont="1" applyBorder="1" applyAlignment="1">
      <alignment horizontal="center" vertical="center"/>
    </xf>
    <xf numFmtId="0" fontId="56" fillId="0" borderId="3" xfId="10" applyFont="1" applyBorder="1" applyAlignment="1">
      <alignment horizontal="center" vertical="center"/>
    </xf>
    <xf numFmtId="0" fontId="15" fillId="0" borderId="4" xfId="0" applyFont="1" applyBorder="1"/>
    <xf numFmtId="0" fontId="56" fillId="0" borderId="4" xfId="10" applyFont="1" applyBorder="1" applyAlignment="1">
      <alignment horizontal="center" vertical="center"/>
    </xf>
    <xf numFmtId="0" fontId="56" fillId="0" borderId="10" xfId="10" applyFont="1" applyBorder="1" applyAlignment="1">
      <alignment horizontal="center" vertical="center"/>
    </xf>
    <xf numFmtId="0" fontId="26" fillId="0" borderId="6" xfId="10" applyFont="1" applyBorder="1" applyAlignment="1">
      <alignment horizontal="left" vertical="center" wrapText="1"/>
    </xf>
    <xf numFmtId="0" fontId="26" fillId="0" borderId="0" xfId="10" applyFont="1" applyBorder="1" applyAlignment="1">
      <alignment horizontal="left" vertical="center" wrapText="1"/>
    </xf>
    <xf numFmtId="0" fontId="26" fillId="0" borderId="7" xfId="10" applyFont="1" applyBorder="1" applyAlignment="1">
      <alignment horizontal="left" vertical="center" wrapText="1"/>
    </xf>
    <xf numFmtId="0" fontId="26" fillId="0" borderId="0" xfId="10" applyFont="1" applyFill="1" applyAlignment="1">
      <alignment horizontal="left" vertical="center" wrapText="1"/>
    </xf>
    <xf numFmtId="0" fontId="26" fillId="0" borderId="0" xfId="10" applyFont="1" applyFill="1" applyAlignment="1">
      <alignment horizontal="left" vertical="center"/>
    </xf>
    <xf numFmtId="0" fontId="26" fillId="0" borderId="1" xfId="10" applyFont="1" applyFill="1" applyBorder="1" applyAlignment="1">
      <alignment horizontal="left" vertical="center"/>
    </xf>
    <xf numFmtId="0" fontId="54" fillId="3" borderId="0" xfId="10" applyFont="1" applyFill="1" applyBorder="1" applyAlignment="1">
      <alignment horizontal="left" vertical="center"/>
    </xf>
    <xf numFmtId="0" fontId="54" fillId="0" borderId="2" xfId="10" applyFont="1" applyBorder="1" applyAlignment="1">
      <alignment horizontal="left" vertical="center" wrapText="1"/>
    </xf>
    <xf numFmtId="0" fontId="56" fillId="0" borderId="8" xfId="10" applyFont="1" applyBorder="1" applyAlignment="1">
      <alignment horizontal="left" vertical="center"/>
    </xf>
    <xf numFmtId="0" fontId="56" fillId="0" borderId="5" xfId="10" applyFont="1" applyBorder="1" applyAlignment="1">
      <alignment horizontal="left" vertical="center"/>
    </xf>
    <xf numFmtId="0" fontId="56" fillId="0" borderId="9" xfId="10" applyFont="1" applyBorder="1" applyAlignment="1">
      <alignment horizontal="left" vertical="center"/>
    </xf>
    <xf numFmtId="0" fontId="13" fillId="0" borderId="5" xfId="10" applyFont="1" applyBorder="1" applyAlignment="1">
      <alignment horizontal="left" vertical="center"/>
    </xf>
    <xf numFmtId="0" fontId="13" fillId="0" borderId="9" xfId="10" applyFont="1" applyBorder="1" applyAlignment="1">
      <alignment horizontal="left" vertical="center"/>
    </xf>
    <xf numFmtId="9" fontId="55" fillId="0" borderId="3" xfId="2" applyFont="1" applyBorder="1" applyAlignment="1">
      <alignment horizontal="center" vertical="center"/>
    </xf>
    <xf numFmtId="9" fontId="55" fillId="0" borderId="4" xfId="2" applyFont="1" applyBorder="1" applyAlignment="1">
      <alignment horizontal="center" vertical="center"/>
    </xf>
    <xf numFmtId="0" fontId="55" fillId="0" borderId="3" xfId="10" applyFont="1" applyFill="1" applyBorder="1" applyAlignment="1">
      <alignment horizontal="center" vertical="center"/>
    </xf>
    <xf numFmtId="0" fontId="55" fillId="0" borderId="4" xfId="10" applyFont="1" applyFill="1" applyBorder="1" applyAlignment="1">
      <alignment horizontal="center" vertical="center"/>
    </xf>
    <xf numFmtId="0" fontId="26" fillId="0" borderId="11" xfId="10" applyFont="1" applyFill="1" applyBorder="1" applyAlignment="1">
      <alignment horizontal="left" vertical="center" wrapText="1"/>
    </xf>
    <xf numFmtId="0" fontId="26" fillId="0" borderId="1" xfId="10" applyFont="1" applyFill="1" applyBorder="1" applyAlignment="1">
      <alignment horizontal="left" vertical="center" wrapText="1"/>
    </xf>
    <xf numFmtId="0" fontId="26" fillId="0" borderId="12" xfId="10" applyFont="1" applyFill="1" applyBorder="1" applyAlignment="1">
      <alignment horizontal="left" vertical="center" wrapText="1"/>
    </xf>
    <xf numFmtId="0" fontId="55" fillId="0" borderId="10" xfId="10" applyFont="1" applyBorder="1" applyAlignment="1">
      <alignment horizontal="center" vertical="center"/>
    </xf>
    <xf numFmtId="58" fontId="56" fillId="0" borderId="3" xfId="10" applyNumberFormat="1" applyFont="1" applyBorder="1" applyAlignment="1">
      <alignment horizontal="center" vertical="center"/>
    </xf>
    <xf numFmtId="58" fontId="15" fillId="0" borderId="4" xfId="0" applyNumberFormat="1" applyFont="1" applyBorder="1"/>
    <xf numFmtId="58" fontId="56" fillId="0" borderId="4" xfId="10" applyNumberFormat="1" applyFont="1" applyBorder="1" applyAlignment="1">
      <alignment horizontal="center" vertical="center"/>
    </xf>
    <xf numFmtId="58" fontId="56" fillId="0" borderId="10" xfId="10" applyNumberFormat="1" applyFont="1" applyBorder="1" applyAlignment="1">
      <alignment horizontal="center" vertical="center"/>
    </xf>
    <xf numFmtId="0" fontId="56" fillId="0" borderId="1" xfId="10" applyFont="1" applyBorder="1" applyAlignment="1">
      <alignment horizontal="center" vertical="center"/>
    </xf>
    <xf numFmtId="0" fontId="55" fillId="0" borderId="3" xfId="2" applyNumberFormat="1" applyFont="1" applyBorder="1" applyAlignment="1">
      <alignment horizontal="center" vertical="center"/>
    </xf>
    <xf numFmtId="0" fontId="55" fillId="0" borderId="4" xfId="2" applyNumberFormat="1" applyFont="1" applyBorder="1" applyAlignment="1">
      <alignment horizontal="center" vertical="center"/>
    </xf>
    <xf numFmtId="58" fontId="55" fillId="0" borderId="3" xfId="10" applyNumberFormat="1" applyFont="1" applyBorder="1" applyAlignment="1">
      <alignment horizontal="center" vertical="center"/>
    </xf>
    <xf numFmtId="58" fontId="55" fillId="0" borderId="4" xfId="10" applyNumberFormat="1" applyFont="1" applyBorder="1" applyAlignment="1">
      <alignment horizontal="center" vertical="center"/>
    </xf>
    <xf numFmtId="0" fontId="186" fillId="0" borderId="0" xfId="0" applyFont="1" applyAlignment="1">
      <alignment horizontal="left" vertical="center"/>
    </xf>
    <xf numFmtId="0" fontId="20" fillId="0" borderId="0" xfId="0" applyFont="1" applyAlignment="1">
      <alignment horizontal="left" vertical="center" wrapText="1"/>
    </xf>
    <xf numFmtId="0" fontId="63" fillId="0" borderId="8" xfId="0" applyFont="1" applyBorder="1" applyAlignment="1">
      <alignment horizontal="left" vertical="top" wrapText="1"/>
    </xf>
    <xf numFmtId="0" fontId="63" fillId="0" borderId="5" xfId="0" applyFont="1" applyBorder="1" applyAlignment="1">
      <alignment horizontal="left" vertical="top" wrapText="1"/>
    </xf>
    <xf numFmtId="0" fontId="63" fillId="0" borderId="9" xfId="0" applyFont="1" applyBorder="1" applyAlignment="1">
      <alignment horizontal="left" vertical="top" wrapText="1"/>
    </xf>
    <xf numFmtId="0" fontId="63" fillId="0" borderId="6" xfId="0" applyFont="1" applyBorder="1" applyAlignment="1">
      <alignment horizontal="left" vertical="top" wrapText="1"/>
    </xf>
    <xf numFmtId="0" fontId="63" fillId="0" borderId="0" xfId="0" applyFont="1" applyBorder="1" applyAlignment="1">
      <alignment horizontal="left" vertical="top" wrapText="1"/>
    </xf>
    <xf numFmtId="0" fontId="63" fillId="0" borderId="7" xfId="0" applyFont="1" applyBorder="1" applyAlignment="1">
      <alignment horizontal="left" vertical="top" wrapText="1"/>
    </xf>
    <xf numFmtId="0" fontId="63" fillId="0" borderId="11" xfId="0" applyFont="1" applyBorder="1" applyAlignment="1">
      <alignment horizontal="left" vertical="top" wrapText="1"/>
    </xf>
    <xf numFmtId="0" fontId="63" fillId="0" borderId="1" xfId="0" applyFont="1" applyBorder="1" applyAlignment="1">
      <alignment horizontal="left" vertical="top" wrapText="1"/>
    </xf>
    <xf numFmtId="0" fontId="63" fillId="0" borderId="12" xfId="0" applyFont="1" applyBorder="1" applyAlignment="1">
      <alignment horizontal="left" vertical="top" wrapText="1"/>
    </xf>
    <xf numFmtId="0" fontId="62" fillId="0" borderId="0" xfId="0" applyFont="1" applyAlignment="1">
      <alignment horizontal="center" vertical="center"/>
    </xf>
    <xf numFmtId="0" fontId="63" fillId="0" borderId="1" xfId="0" applyFont="1" applyBorder="1" applyAlignment="1">
      <alignment horizontal="left" vertical="center" wrapText="1"/>
    </xf>
    <xf numFmtId="0" fontId="48" fillId="0" borderId="0" xfId="0" applyFont="1" applyAlignment="1">
      <alignment horizontal="left" vertical="center"/>
    </xf>
    <xf numFmtId="0" fontId="187" fillId="0" borderId="1" xfId="0" applyFont="1" applyBorder="1" applyAlignment="1" applyProtection="1">
      <alignment horizontal="left" vertical="center" wrapText="1"/>
      <protection locked="0"/>
    </xf>
    <xf numFmtId="0" fontId="95" fillId="0" borderId="5" xfId="0" applyFont="1" applyFill="1" applyBorder="1" applyAlignment="1">
      <alignment horizontal="center" vertical="center"/>
    </xf>
    <xf numFmtId="0" fontId="95" fillId="0" borderId="4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41" xfId="0" applyFont="1" applyFill="1" applyBorder="1" applyAlignment="1">
      <alignment horizontal="center" vertical="center"/>
    </xf>
    <xf numFmtId="0" fontId="95" fillId="0" borderId="49" xfId="0" applyFont="1" applyFill="1" applyBorder="1" applyAlignment="1">
      <alignment horizontal="center" vertical="center"/>
    </xf>
    <xf numFmtId="0" fontId="95" fillId="0" borderId="44" xfId="0" applyFont="1" applyFill="1" applyBorder="1" applyAlignment="1">
      <alignment horizontal="center" vertical="center"/>
    </xf>
    <xf numFmtId="0" fontId="54" fillId="0" borderId="35" xfId="0" applyFont="1" applyFill="1" applyBorder="1" applyAlignment="1">
      <alignment horizontal="left" vertical="center"/>
    </xf>
    <xf numFmtId="0" fontId="54" fillId="0" borderId="36" xfId="0" applyFont="1" applyFill="1" applyBorder="1" applyAlignment="1">
      <alignment horizontal="left" vertical="center"/>
    </xf>
    <xf numFmtId="0" fontId="54" fillId="0" borderId="37" xfId="0" applyFont="1" applyFill="1" applyBorder="1" applyAlignment="1">
      <alignment horizontal="left" vertical="center"/>
    </xf>
    <xf numFmtId="0" fontId="54" fillId="0" borderId="50" xfId="0" applyFont="1" applyFill="1" applyBorder="1" applyAlignment="1">
      <alignment horizontal="left" vertical="center"/>
    </xf>
    <xf numFmtId="0" fontId="54" fillId="0" borderId="0" xfId="0" applyFont="1" applyFill="1" applyBorder="1" applyAlignment="1">
      <alignment horizontal="left" vertical="center"/>
    </xf>
    <xf numFmtId="0" fontId="54" fillId="0" borderId="7" xfId="0" applyFont="1" applyFill="1" applyBorder="1" applyAlignment="1">
      <alignment horizontal="left" vertical="center"/>
    </xf>
    <xf numFmtId="0" fontId="54" fillId="0" borderId="40" xfId="0" applyFont="1" applyFill="1" applyBorder="1" applyAlignment="1">
      <alignment horizontal="left" vertical="center"/>
    </xf>
    <xf numFmtId="0" fontId="54" fillId="0" borderId="41" xfId="0" applyFont="1" applyFill="1" applyBorder="1" applyAlignment="1">
      <alignment horizontal="left" vertical="center"/>
    </xf>
    <xf numFmtId="0" fontId="54" fillId="0" borderId="42" xfId="0" applyFont="1" applyFill="1" applyBorder="1" applyAlignment="1">
      <alignment horizontal="left" vertical="center"/>
    </xf>
    <xf numFmtId="0" fontId="54" fillId="0" borderId="47" xfId="0" applyFont="1" applyFill="1" applyBorder="1" applyAlignment="1">
      <alignment horizontal="left" vertical="center" wrapText="1"/>
    </xf>
    <xf numFmtId="0" fontId="54" fillId="0" borderId="36" xfId="0" applyFont="1" applyFill="1" applyBorder="1" applyAlignment="1">
      <alignment horizontal="left" vertical="center" wrapText="1"/>
    </xf>
    <xf numFmtId="0" fontId="54" fillId="0" borderId="37" xfId="0" applyFont="1" applyFill="1" applyBorder="1" applyAlignment="1">
      <alignment horizontal="left" vertical="center" wrapText="1"/>
    </xf>
    <xf numFmtId="0" fontId="54" fillId="0" borderId="6"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7" xfId="0" applyFont="1" applyFill="1" applyBorder="1" applyAlignment="1">
      <alignment horizontal="left" vertical="center" wrapText="1"/>
    </xf>
    <xf numFmtId="0" fontId="54" fillId="0" borderId="51" xfId="0" applyFont="1" applyFill="1" applyBorder="1" applyAlignment="1">
      <alignment horizontal="left" vertical="center" wrapText="1"/>
    </xf>
    <xf numFmtId="0" fontId="54" fillId="0" borderId="41" xfId="0" applyFont="1" applyFill="1" applyBorder="1" applyAlignment="1">
      <alignment horizontal="left" vertical="center" wrapText="1"/>
    </xf>
    <xf numFmtId="0" fontId="54" fillId="0" borderId="42" xfId="0" applyFont="1" applyFill="1" applyBorder="1" applyAlignment="1">
      <alignment horizontal="left" vertical="center" wrapText="1"/>
    </xf>
    <xf numFmtId="0" fontId="95" fillId="0" borderId="47" xfId="0" applyFont="1" applyFill="1" applyBorder="1" applyAlignment="1">
      <alignment horizontal="center" vertical="center"/>
    </xf>
    <xf numFmtId="0" fontId="95" fillId="0" borderId="36" xfId="0" applyFont="1" applyFill="1" applyBorder="1" applyAlignment="1">
      <alignment horizontal="center" vertical="center"/>
    </xf>
    <xf numFmtId="0" fontId="95" fillId="0" borderId="11" xfId="0" applyFont="1" applyFill="1" applyBorder="1" applyAlignment="1">
      <alignment horizontal="center" vertical="center"/>
    </xf>
    <xf numFmtId="0" fontId="95" fillId="0" borderId="1"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1" xfId="0" applyFont="1" applyFill="1" applyBorder="1" applyAlignment="1">
      <alignment horizontal="center" vertical="center"/>
    </xf>
    <xf numFmtId="0" fontId="95" fillId="0" borderId="36" xfId="0" applyFont="1" applyFill="1" applyBorder="1" applyAlignment="1">
      <alignment horizontal="left" vertical="center"/>
    </xf>
    <xf numFmtId="0" fontId="95" fillId="0" borderId="39" xfId="0" applyFont="1" applyFill="1" applyBorder="1" applyAlignment="1">
      <alignment horizontal="left" vertical="center"/>
    </xf>
    <xf numFmtId="0" fontId="95" fillId="0" borderId="1" xfId="0" applyFont="1" applyFill="1" applyBorder="1" applyAlignment="1">
      <alignment horizontal="left" vertical="center"/>
    </xf>
    <xf numFmtId="0" fontId="95" fillId="0" borderId="46" xfId="0" applyFont="1" applyFill="1" applyBorder="1" applyAlignment="1">
      <alignment horizontal="left" vertical="center"/>
    </xf>
    <xf numFmtId="0" fontId="65" fillId="0" borderId="26" xfId="0" applyFont="1" applyFill="1" applyBorder="1" applyAlignment="1">
      <alignment horizontal="center" vertical="center"/>
    </xf>
    <xf numFmtId="0" fontId="65" fillId="0" borderId="28" xfId="0" applyFont="1" applyFill="1" applyBorder="1" applyAlignment="1">
      <alignment horizontal="center" vertical="center"/>
    </xf>
    <xf numFmtId="0" fontId="162" fillId="0" borderId="26" xfId="0" applyFont="1" applyFill="1" applyBorder="1" applyAlignment="1">
      <alignment horizontal="center" vertical="center"/>
    </xf>
    <xf numFmtId="0" fontId="162" fillId="0" borderId="81"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42" xfId="0" applyFont="1" applyFill="1" applyBorder="1" applyAlignment="1">
      <alignment horizontal="center" vertical="center"/>
    </xf>
    <xf numFmtId="0" fontId="95" fillId="0" borderId="8" xfId="0" applyFont="1" applyFill="1" applyBorder="1" applyAlignment="1">
      <alignment horizontal="center" vertical="center"/>
    </xf>
    <xf numFmtId="0" fontId="95" fillId="0" borderId="51"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36" xfId="0" applyFont="1" applyFill="1" applyBorder="1" applyAlignment="1">
      <alignment horizontal="left" vertical="center"/>
    </xf>
    <xf numFmtId="0" fontId="13" fillId="0" borderId="39" xfId="0" applyFont="1" applyFill="1" applyBorder="1" applyAlignment="1">
      <alignment horizontal="left" vertical="center"/>
    </xf>
    <xf numFmtId="0" fontId="13" fillId="0" borderId="1" xfId="0" applyFont="1" applyFill="1" applyBorder="1" applyAlignment="1">
      <alignment horizontal="left" vertical="center"/>
    </xf>
    <xf numFmtId="0" fontId="13" fillId="0" borderId="46"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13" fillId="0" borderId="68" xfId="0" applyFont="1" applyFill="1" applyBorder="1" applyAlignment="1">
      <alignment horizontal="left" vertical="center"/>
    </xf>
    <xf numFmtId="0" fontId="64" fillId="0" borderId="0" xfId="0" applyFont="1" applyFill="1" applyAlignment="1">
      <alignment horizontal="center" vertical="center"/>
    </xf>
    <xf numFmtId="0" fontId="30" fillId="0" borderId="41" xfId="0" applyFont="1" applyFill="1" applyBorder="1" applyAlignment="1">
      <alignment horizontal="right" vertical="center"/>
    </xf>
    <xf numFmtId="0" fontId="24" fillId="0" borderId="41" xfId="0" applyFont="1" applyFill="1" applyBorder="1" applyAlignment="1">
      <alignment horizontal="left" vertical="center" wrapText="1"/>
    </xf>
    <xf numFmtId="0" fontId="13" fillId="0" borderId="5" xfId="0" applyFont="1" applyFill="1" applyBorder="1" applyAlignment="1">
      <alignment horizontal="left" vertical="center"/>
    </xf>
    <xf numFmtId="0" fontId="13" fillId="0" borderId="49" xfId="0" applyFont="1" applyFill="1" applyBorder="1" applyAlignment="1">
      <alignment horizontal="left" vertical="center"/>
    </xf>
    <xf numFmtId="0" fontId="13" fillId="0" borderId="49"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8"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51" xfId="0" applyFont="1" applyFill="1" applyBorder="1" applyAlignment="1">
      <alignment horizontal="left" vertical="center" wrapText="1"/>
    </xf>
    <xf numFmtId="0" fontId="13" fillId="0" borderId="41"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0" borderId="52"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51" xfId="0" applyFont="1" applyFill="1" applyBorder="1" applyAlignment="1">
      <alignment horizontal="center" vertical="center"/>
    </xf>
    <xf numFmtId="0" fontId="54" fillId="0" borderId="5" xfId="0" applyFont="1" applyFill="1" applyBorder="1" applyAlignment="1">
      <alignment horizontal="center" vertical="center"/>
    </xf>
    <xf numFmtId="0" fontId="54" fillId="0" borderId="1" xfId="0" applyFont="1" applyFill="1" applyBorder="1" applyAlignment="1">
      <alignment horizontal="center" vertical="center"/>
    </xf>
    <xf numFmtId="0" fontId="54" fillId="0" borderId="8" xfId="0" applyFont="1" applyFill="1" applyBorder="1" applyAlignment="1">
      <alignment horizontal="center" vertical="center"/>
    </xf>
    <xf numFmtId="0" fontId="54" fillId="0" borderId="9"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12"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49" xfId="0" applyFont="1" applyFill="1" applyBorder="1" applyAlignment="1">
      <alignment horizontal="left" vertical="center"/>
    </xf>
    <xf numFmtId="0" fontId="54" fillId="0" borderId="1" xfId="0" applyFont="1" applyFill="1" applyBorder="1" applyAlignment="1">
      <alignment horizontal="left" vertical="center"/>
    </xf>
    <xf numFmtId="0" fontId="54" fillId="0" borderId="46" xfId="0" applyFont="1" applyFill="1" applyBorder="1" applyAlignment="1">
      <alignment horizontal="left" vertical="center"/>
    </xf>
    <xf numFmtId="0" fontId="10" fillId="0" borderId="11"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35" xfId="0" applyFont="1" applyFill="1" applyBorder="1" applyAlignment="1">
      <alignment horizontal="left" vertical="center"/>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60" xfId="0" applyFont="1" applyFill="1" applyBorder="1" applyAlignment="1">
      <alignment horizontal="left" vertical="center"/>
    </xf>
    <xf numFmtId="0" fontId="13" fillId="0" borderId="63" xfId="0" applyFont="1" applyFill="1" applyBorder="1" applyAlignment="1">
      <alignment horizontal="left" vertical="center"/>
    </xf>
    <xf numFmtId="0" fontId="13" fillId="0" borderId="61" xfId="0" applyFont="1" applyFill="1" applyBorder="1" applyAlignment="1">
      <alignment horizontal="left" vertical="center"/>
    </xf>
    <xf numFmtId="0" fontId="13" fillId="0" borderId="104" xfId="0" applyFont="1" applyFill="1" applyBorder="1" applyAlignment="1">
      <alignment horizontal="left" vertical="center"/>
    </xf>
    <xf numFmtId="0" fontId="13" fillId="0" borderId="73" xfId="0" applyFont="1" applyFill="1" applyBorder="1" applyAlignment="1">
      <alignment horizontal="left" vertical="center"/>
    </xf>
    <xf numFmtId="0" fontId="13" fillId="0" borderId="74" xfId="0" applyFont="1" applyFill="1" applyBorder="1" applyAlignment="1">
      <alignment horizontal="left" vertical="center"/>
    </xf>
    <xf numFmtId="0" fontId="13" fillId="0" borderId="75" xfId="0" applyFont="1" applyFill="1" applyBorder="1" applyAlignment="1">
      <alignment horizontal="left" vertical="center"/>
    </xf>
    <xf numFmtId="0" fontId="13" fillId="0" borderId="76" xfId="0" applyFont="1" applyFill="1" applyBorder="1" applyAlignment="1">
      <alignment horizontal="left" vertical="center"/>
    </xf>
    <xf numFmtId="0" fontId="54" fillId="0" borderId="49" xfId="0" applyFont="1" applyFill="1" applyBorder="1" applyAlignment="1">
      <alignment horizontal="center" vertical="center"/>
    </xf>
    <xf numFmtId="0" fontId="54" fillId="0" borderId="46" xfId="0" applyFont="1" applyFill="1" applyBorder="1" applyAlignment="1">
      <alignment horizontal="center" vertical="center"/>
    </xf>
    <xf numFmtId="0" fontId="54" fillId="0" borderId="8" xfId="0" applyFont="1" applyFill="1" applyBorder="1" applyAlignment="1">
      <alignment horizontal="left" vertical="center" wrapText="1"/>
    </xf>
    <xf numFmtId="0" fontId="54" fillId="0" borderId="5" xfId="0" applyFont="1" applyFill="1" applyBorder="1" applyAlignment="1">
      <alignment horizontal="left" vertical="center" wrapText="1"/>
    </xf>
    <xf numFmtId="0" fontId="54" fillId="0" borderId="9" xfId="0" applyFont="1" applyFill="1" applyBorder="1" applyAlignment="1">
      <alignment horizontal="left" vertical="center" wrapText="1"/>
    </xf>
    <xf numFmtId="0" fontId="54" fillId="0" borderId="11" xfId="0" applyFont="1" applyFill="1" applyBorder="1" applyAlignment="1">
      <alignment horizontal="left" vertical="center" wrapText="1"/>
    </xf>
    <xf numFmtId="0" fontId="54" fillId="0" borderId="1" xfId="0" applyFont="1" applyFill="1" applyBorder="1" applyAlignment="1">
      <alignment horizontal="left" vertical="center" wrapText="1"/>
    </xf>
    <xf numFmtId="0" fontId="54" fillId="0" borderId="1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 xfId="0" applyFont="1" applyFill="1" applyBorder="1" applyAlignment="1">
      <alignment horizontal="center" vertical="center"/>
    </xf>
    <xf numFmtId="0" fontId="13" fillId="0" borderId="91" xfId="0" applyFont="1" applyFill="1" applyBorder="1" applyAlignment="1">
      <alignment horizontal="left" vertical="center"/>
    </xf>
    <xf numFmtId="0" fontId="13" fillId="0" borderId="60" xfId="0" applyFont="1" applyFill="1" applyBorder="1" applyAlignment="1">
      <alignment horizontal="left" vertical="center" wrapText="1"/>
    </xf>
    <xf numFmtId="0" fontId="13" fillId="0" borderId="38" xfId="0" applyFont="1" applyFill="1" applyBorder="1" applyAlignment="1">
      <alignment horizontal="left" vertical="center"/>
    </xf>
    <xf numFmtId="0" fontId="13" fillId="0" borderId="60"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1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50" fillId="0" borderId="35" xfId="0" applyFont="1" applyFill="1" applyBorder="1" applyAlignment="1">
      <alignment vertical="center"/>
    </xf>
    <xf numFmtId="0" fontId="50" fillId="0" borderId="36" xfId="0" applyFont="1" applyFill="1" applyBorder="1" applyAlignment="1">
      <alignment vertical="center"/>
    </xf>
    <xf numFmtId="0" fontId="10" fillId="0" borderId="6" xfId="0" applyFont="1" applyFill="1" applyBorder="1" applyAlignment="1">
      <alignment horizontal="center" vertical="center"/>
    </xf>
    <xf numFmtId="0" fontId="13" fillId="0" borderId="3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40" xfId="0" applyFont="1" applyFill="1" applyBorder="1" applyAlignment="1">
      <alignment horizontal="left" vertical="center"/>
    </xf>
    <xf numFmtId="0" fontId="13" fillId="0" borderId="41" xfId="0" applyFont="1" applyFill="1" applyBorder="1" applyAlignment="1">
      <alignment horizontal="left" vertical="center"/>
    </xf>
    <xf numFmtId="0" fontId="13" fillId="0" borderId="42" xfId="0" applyFont="1" applyFill="1" applyBorder="1" applyAlignment="1">
      <alignment horizontal="left" vertical="center"/>
    </xf>
    <xf numFmtId="0" fontId="13" fillId="0" borderId="47" xfId="0" applyFont="1" applyFill="1" applyBorder="1" applyAlignment="1">
      <alignment horizontal="left" vertical="center" wrapText="1"/>
    </xf>
    <xf numFmtId="0" fontId="13" fillId="0" borderId="6" xfId="0" applyFont="1" applyFill="1" applyBorder="1" applyAlignment="1">
      <alignment horizontal="left" vertical="center"/>
    </xf>
    <xf numFmtId="0" fontId="13" fillId="0" borderId="9" xfId="0" applyFont="1" applyFill="1" applyBorder="1" applyAlignment="1">
      <alignment horizontal="left" vertical="center"/>
    </xf>
    <xf numFmtId="0" fontId="13" fillId="0" borderId="51" xfId="0" applyFont="1" applyFill="1" applyBorder="1" applyAlignment="1">
      <alignment horizontal="left" vertical="center"/>
    </xf>
    <xf numFmtId="0" fontId="13"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3" xfId="0" applyFont="1" applyFill="1" applyBorder="1" applyAlignment="1">
      <alignment horizontal="center" vertical="center"/>
    </xf>
    <xf numFmtId="0" fontId="13" fillId="0" borderId="75" xfId="0" applyFont="1" applyFill="1" applyBorder="1" applyAlignment="1">
      <alignment horizontal="center" vertical="center"/>
    </xf>
    <xf numFmtId="0" fontId="13" fillId="0" borderId="74" xfId="0" applyFont="1" applyFill="1" applyBorder="1" applyAlignment="1">
      <alignment horizontal="center"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0" fillId="0" borderId="50" xfId="0" applyFont="1" applyFill="1" applyBorder="1" applyAlignment="1">
      <alignment vertical="center"/>
    </xf>
    <xf numFmtId="0" fontId="0" fillId="0" borderId="0" xfId="0" applyFont="1" applyFill="1" applyBorder="1" applyAlignment="1">
      <alignment vertical="center"/>
    </xf>
    <xf numFmtId="0" fontId="0" fillId="0" borderId="7"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10" fillId="0" borderId="78" xfId="0" applyFont="1" applyFill="1" applyBorder="1" applyAlignment="1">
      <alignment horizontal="center" vertical="center"/>
    </xf>
    <xf numFmtId="0" fontId="13" fillId="0" borderId="36" xfId="0" applyFont="1" applyFill="1" applyBorder="1" applyAlignment="1">
      <alignment horizontal="left" vertical="center" wrapText="1"/>
    </xf>
    <xf numFmtId="0" fontId="13" fillId="0" borderId="47" xfId="0" applyFont="1" applyFill="1" applyBorder="1" applyAlignment="1">
      <alignment horizontal="left" vertical="center"/>
    </xf>
    <xf numFmtId="0" fontId="13" fillId="0" borderId="11" xfId="0" applyFont="1" applyFill="1" applyBorder="1" applyAlignment="1">
      <alignment horizontal="left" vertical="center"/>
    </xf>
    <xf numFmtId="0" fontId="54" fillId="0" borderId="6"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7" xfId="0" applyFont="1" applyFill="1" applyBorder="1" applyAlignment="1">
      <alignment horizontal="center" vertical="center"/>
    </xf>
    <xf numFmtId="0" fontId="54" fillId="0" borderId="52" xfId="0" applyFont="1" applyFill="1" applyBorder="1" applyAlignment="1">
      <alignment horizontal="center" vertical="center"/>
    </xf>
    <xf numFmtId="0" fontId="54" fillId="0" borderId="41" xfId="0" applyFont="1" applyFill="1" applyBorder="1" applyAlignment="1">
      <alignment horizontal="center" vertical="center"/>
    </xf>
    <xf numFmtId="0" fontId="54" fillId="0" borderId="44" xfId="0" applyFont="1" applyFill="1" applyBorder="1" applyAlignment="1">
      <alignment horizontal="center" vertical="center"/>
    </xf>
    <xf numFmtId="0" fontId="54" fillId="0" borderId="77" xfId="0" applyFont="1" applyFill="1" applyBorder="1" applyAlignment="1">
      <alignment horizontal="left" vertical="center"/>
    </xf>
    <xf numFmtId="0" fontId="54" fillId="0" borderId="38" xfId="0" applyFont="1" applyFill="1" applyBorder="1" applyAlignment="1">
      <alignment horizontal="left" vertical="center"/>
    </xf>
    <xf numFmtId="0" fontId="54" fillId="0" borderId="60" xfId="0" applyFont="1" applyFill="1" applyBorder="1" applyAlignment="1">
      <alignment horizontal="left" vertical="center"/>
    </xf>
    <xf numFmtId="0" fontId="54" fillId="0" borderId="63" xfId="0" applyFont="1" applyFill="1" applyBorder="1" applyAlignment="1">
      <alignment horizontal="left" vertical="center"/>
    </xf>
    <xf numFmtId="0" fontId="54" fillId="0" borderId="104" xfId="0" applyFont="1" applyFill="1" applyBorder="1" applyAlignment="1">
      <alignment horizontal="left" vertical="center"/>
    </xf>
    <xf numFmtId="0" fontId="13" fillId="0" borderId="92" xfId="0" applyFont="1" applyFill="1" applyBorder="1" applyAlignment="1">
      <alignment horizontal="left" vertical="center" wrapText="1"/>
    </xf>
    <xf numFmtId="0" fontId="54" fillId="0" borderId="3" xfId="0" applyFont="1" applyFill="1" applyBorder="1" applyAlignment="1">
      <alignment horizontal="left" vertical="center"/>
    </xf>
    <xf numFmtId="0" fontId="54" fillId="0" borderId="4" xfId="0" applyFont="1" applyFill="1" applyBorder="1" applyAlignment="1">
      <alignment horizontal="left" vertical="center"/>
    </xf>
    <xf numFmtId="0" fontId="54" fillId="0" borderId="69" xfId="0" applyFont="1" applyFill="1" applyBorder="1" applyAlignment="1">
      <alignment horizontal="left" vertical="center"/>
    </xf>
    <xf numFmtId="0" fontId="54" fillId="0" borderId="48" xfId="0" applyFont="1" applyFill="1" applyBorder="1" applyAlignment="1">
      <alignment horizontal="left" vertical="center"/>
    </xf>
    <xf numFmtId="0" fontId="54" fillId="0" borderId="9" xfId="0" applyFont="1" applyFill="1" applyBorder="1" applyAlignment="1">
      <alignment horizontal="left" vertical="center"/>
    </xf>
    <xf numFmtId="0" fontId="54" fillId="0" borderId="51" xfId="0" applyFont="1" applyFill="1" applyBorder="1" applyAlignment="1">
      <alignment horizontal="left" vertical="center"/>
    </xf>
    <xf numFmtId="0" fontId="50" fillId="0" borderId="35" xfId="0" applyFont="1" applyFill="1" applyBorder="1" applyAlignment="1">
      <alignment horizontal="left" vertical="center"/>
    </xf>
    <xf numFmtId="0" fontId="50" fillId="0" borderId="36" xfId="0" applyFont="1" applyFill="1" applyBorder="1" applyAlignment="1">
      <alignment horizontal="left" vertical="center"/>
    </xf>
    <xf numFmtId="0" fontId="13" fillId="0" borderId="37" xfId="0" applyFont="1" applyFill="1" applyBorder="1" applyAlignment="1">
      <alignment horizontal="left" vertical="center" wrapText="1"/>
    </xf>
    <xf numFmtId="0" fontId="65" fillId="0" borderId="8" xfId="0" applyFont="1" applyFill="1" applyBorder="1" applyAlignment="1">
      <alignment horizontal="center" vertical="center"/>
    </xf>
    <xf numFmtId="0" fontId="65" fillId="0" borderId="51"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8" xfId="0" applyFont="1" applyFill="1" applyBorder="1" applyAlignment="1">
      <alignment horizontal="left" vertical="center"/>
    </xf>
    <xf numFmtId="0" fontId="13" fillId="0" borderId="6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27" xfId="0" applyFont="1" applyFill="1" applyBorder="1" applyAlignment="1">
      <alignment horizontal="center" vertical="center" textRotation="255"/>
    </xf>
    <xf numFmtId="0" fontId="13" fillId="0" borderId="81" xfId="0" applyFont="1" applyFill="1" applyBorder="1" applyAlignment="1">
      <alignment horizontal="center" vertical="center" textRotation="255"/>
    </xf>
    <xf numFmtId="0" fontId="13" fillId="0" borderId="73"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3" fillId="0" borderId="78"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81" xfId="0" applyFont="1" applyFill="1" applyBorder="1" applyAlignment="1">
      <alignment horizontal="left" vertical="center" wrapText="1"/>
    </xf>
    <xf numFmtId="0" fontId="13" fillId="0" borderId="78"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30" fillId="0" borderId="47" xfId="0" applyFont="1" applyFill="1" applyBorder="1" applyAlignment="1">
      <alignment horizontal="center" vertical="center" wrapText="1"/>
    </xf>
    <xf numFmtId="0" fontId="30" fillId="0" borderId="36" xfId="0" applyFont="1" applyFill="1" applyBorder="1" applyAlignment="1">
      <alignment horizontal="center" vertical="center" wrapText="1"/>
    </xf>
    <xf numFmtId="0" fontId="30" fillId="0" borderId="37"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51" xfId="0" applyFont="1" applyFill="1" applyBorder="1" applyAlignment="1">
      <alignment horizontal="center" vertical="center" wrapText="1"/>
    </xf>
    <xf numFmtId="0" fontId="30" fillId="0" borderId="41"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10" fillId="0" borderId="27" xfId="0" applyFont="1" applyFill="1" applyBorder="1" applyAlignment="1">
      <alignment horizontal="center" vertical="center"/>
    </xf>
    <xf numFmtId="0" fontId="10" fillId="0" borderId="81" xfId="0" applyFont="1" applyFill="1" applyBorder="1" applyAlignment="1">
      <alignment horizontal="center" vertical="center"/>
    </xf>
    <xf numFmtId="0" fontId="54" fillId="0" borderId="78" xfId="0" applyFont="1" applyFill="1" applyBorder="1" applyAlignment="1">
      <alignment horizontal="center" vertical="center" wrapText="1"/>
    </xf>
    <xf numFmtId="0" fontId="54" fillId="0" borderId="27" xfId="0" applyFont="1" applyFill="1" applyBorder="1" applyAlignment="1">
      <alignment horizontal="center" vertical="center" wrapText="1"/>
    </xf>
    <xf numFmtId="0" fontId="54" fillId="0" borderId="81" xfId="0" applyFont="1" applyFill="1" applyBorder="1" applyAlignment="1">
      <alignment horizontal="center" vertical="center" wrapText="1"/>
    </xf>
    <xf numFmtId="0" fontId="148" fillId="3" borderId="3" xfId="3" applyFont="1" applyFill="1" applyBorder="1" applyAlignment="1">
      <alignment horizontal="left" vertical="center" wrapText="1"/>
    </xf>
    <xf numFmtId="0" fontId="148" fillId="3" borderId="4" xfId="3" applyFont="1" applyFill="1" applyBorder="1" applyAlignment="1">
      <alignment horizontal="left" vertical="center" wrapText="1"/>
    </xf>
    <xf numFmtId="0" fontId="148" fillId="3" borderId="10" xfId="3" applyFont="1" applyFill="1" applyBorder="1" applyAlignment="1">
      <alignment horizontal="left" vertical="center" wrapText="1"/>
    </xf>
    <xf numFmtId="0" fontId="147" fillId="3" borderId="0" xfId="3" applyFont="1" applyFill="1" applyAlignment="1">
      <alignment horizontal="left" vertical="center" wrapText="1"/>
    </xf>
    <xf numFmtId="0" fontId="9" fillId="3" borderId="5" xfId="3" applyFont="1" applyFill="1" applyBorder="1" applyAlignment="1">
      <alignment vertical="center" wrapText="1"/>
    </xf>
    <xf numFmtId="0" fontId="133" fillId="3" borderId="5" xfId="3" applyFont="1" applyFill="1" applyBorder="1" applyAlignment="1">
      <alignment vertical="center" wrapText="1"/>
    </xf>
    <xf numFmtId="0" fontId="147" fillId="3" borderId="4" xfId="3" applyFont="1" applyFill="1" applyBorder="1" applyAlignment="1">
      <alignment horizontal="left" vertical="center" wrapText="1"/>
    </xf>
    <xf numFmtId="0" fontId="147" fillId="0" borderId="4" xfId="3" applyFont="1" applyFill="1" applyBorder="1" applyAlignment="1">
      <alignment horizontal="left" vertical="center" wrapText="1"/>
    </xf>
    <xf numFmtId="0" fontId="14" fillId="3" borderId="3" xfId="55" applyFont="1" applyFill="1" applyBorder="1" applyAlignment="1">
      <alignment horizontal="center" vertical="center" shrinkToFit="1"/>
    </xf>
    <xf numFmtId="0" fontId="14" fillId="3" borderId="10" xfId="55" applyFont="1" applyFill="1" applyBorder="1" applyAlignment="1">
      <alignment horizontal="center" vertical="center" shrinkToFit="1"/>
    </xf>
    <xf numFmtId="0" fontId="149" fillId="3" borderId="0" xfId="3" applyFont="1" applyFill="1" applyAlignment="1">
      <alignment horizontal="center" vertical="center" wrapText="1"/>
    </xf>
    <xf numFmtId="0" fontId="149" fillId="3" borderId="0" xfId="3" applyFont="1" applyFill="1" applyAlignment="1">
      <alignment horizontal="center" vertical="center"/>
    </xf>
    <xf numFmtId="0" fontId="52" fillId="3" borderId="0" xfId="3" applyFont="1" applyFill="1" applyAlignment="1">
      <alignment vertical="center" wrapText="1"/>
    </xf>
    <xf numFmtId="0" fontId="9" fillId="3" borderId="0" xfId="3" applyFont="1" applyFill="1" applyAlignment="1">
      <alignment horizontal="left" vertical="center" wrapText="1"/>
    </xf>
    <xf numFmtId="0" fontId="148" fillId="0" borderId="3" xfId="3" applyFont="1" applyBorder="1" applyAlignment="1">
      <alignment horizontal="left" vertical="center" wrapText="1"/>
    </xf>
    <xf numFmtId="0" fontId="148" fillId="0" borderId="4" xfId="3" applyFont="1" applyBorder="1" applyAlignment="1">
      <alignment horizontal="left" vertical="center" wrapText="1"/>
    </xf>
    <xf numFmtId="0" fontId="148" fillId="0" borderId="10" xfId="3" applyFont="1" applyBorder="1" applyAlignment="1">
      <alignment horizontal="left" vertical="center" wrapText="1"/>
    </xf>
    <xf numFmtId="0" fontId="9" fillId="0" borderId="1" xfId="3" applyFont="1" applyBorder="1" applyAlignment="1">
      <alignment horizontal="left" vertical="center" wrapText="1"/>
    </xf>
    <xf numFmtId="0" fontId="9" fillId="0" borderId="1" xfId="3" applyFont="1" applyBorder="1" applyAlignment="1">
      <alignment horizontal="left" vertical="center"/>
    </xf>
    <xf numFmtId="0" fontId="9" fillId="0" borderId="0" xfId="3" applyFont="1" applyAlignment="1">
      <alignment horizontal="left" vertical="center" wrapText="1"/>
    </xf>
    <xf numFmtId="0" fontId="14" fillId="0" borderId="3" xfId="55" applyFont="1" applyBorder="1" applyAlignment="1">
      <alignment horizontal="center" vertical="center" shrinkToFit="1"/>
    </xf>
    <xf numFmtId="0" fontId="14" fillId="0" borderId="10" xfId="55" applyFont="1" applyBorder="1" applyAlignment="1">
      <alignment horizontal="center" vertical="center" shrinkToFit="1"/>
    </xf>
    <xf numFmtId="0" fontId="52" fillId="0" borderId="0" xfId="3" applyFont="1" applyAlignment="1">
      <alignment horizontal="left" vertical="center" wrapText="1"/>
    </xf>
    <xf numFmtId="0" fontId="147" fillId="0" borderId="0" xfId="3" applyFont="1" applyAlignment="1">
      <alignment horizontal="left" vertical="center" wrapText="1"/>
    </xf>
    <xf numFmtId="0" fontId="126" fillId="0" borderId="0" xfId="3" applyFont="1" applyAlignment="1">
      <alignment horizontal="center" vertical="center" wrapText="1"/>
    </xf>
    <xf numFmtId="0" fontId="190" fillId="0" borderId="0" xfId="57" applyFont="1" applyAlignment="1">
      <alignment horizontal="right" vertical="top" wrapText="1"/>
    </xf>
  </cellXfs>
  <cellStyles count="59">
    <cellStyle name="Calc Currency (0)" xfId="17"/>
    <cellStyle name="Grey" xfId="18"/>
    <cellStyle name="Header1" xfId="19"/>
    <cellStyle name="Header2" xfId="20"/>
    <cellStyle name="Input [yellow]" xfId="21"/>
    <cellStyle name="Normal - Style1" xfId="22"/>
    <cellStyle name="Normal_#18-Internet" xfId="23"/>
    <cellStyle name="Percent [2]" xfId="24"/>
    <cellStyle name="タイトル" xfId="56" builtinId="15"/>
    <cellStyle name="パーセント" xfId="2" builtinId="5"/>
    <cellStyle name="パーセント 2" xfId="25"/>
    <cellStyle name="ハイパーリンク" xfId="6" builtinId="8"/>
    <cellStyle name="桁区切り" xfId="1" builtinId="6"/>
    <cellStyle name="桁区切り 2" xfId="26"/>
    <cellStyle name="桁区切り 2 2" xfId="27"/>
    <cellStyle name="桁区切り 2 3" xfId="42"/>
    <cellStyle name="桁区切り 2 3 2" xfId="46"/>
    <cellStyle name="桁区切り 3" xfId="28"/>
    <cellStyle name="桁区切り 4" xfId="44"/>
    <cellStyle name="標準" xfId="0" builtinId="0"/>
    <cellStyle name="標準 10" xfId="11"/>
    <cellStyle name="標準 11" xfId="29"/>
    <cellStyle name="標準 11 2" xfId="41"/>
    <cellStyle name="標準 11 2 2" xfId="45"/>
    <cellStyle name="標準 12" xfId="30"/>
    <cellStyle name="標準 12 2" xfId="31"/>
    <cellStyle name="標準 13" xfId="32"/>
    <cellStyle name="標準 14" xfId="16"/>
    <cellStyle name="標準 15" xfId="43"/>
    <cellStyle name="標準 16" xfId="47"/>
    <cellStyle name="標準 16 2" xfId="48"/>
    <cellStyle name="標準 16 2 2" xfId="52"/>
    <cellStyle name="標準 16 3" xfId="53"/>
    <cellStyle name="標準 16 4" xfId="54"/>
    <cellStyle name="標準 17" xfId="49"/>
    <cellStyle name="標準 18" xfId="50"/>
    <cellStyle name="標準 19" xfId="51"/>
    <cellStyle name="標準 2" xfId="3"/>
    <cellStyle name="標準 2 2" xfId="15"/>
    <cellStyle name="標準 2 3" xfId="55"/>
    <cellStyle name="標準 20" xfId="33"/>
    <cellStyle name="標準 21" xfId="34"/>
    <cellStyle name="標準 22" xfId="57"/>
    <cellStyle name="標準 23" xfId="58"/>
    <cellStyle name="標準 3" xfId="7"/>
    <cellStyle name="標準 3 2" xfId="35"/>
    <cellStyle name="標準 3 3" xfId="36"/>
    <cellStyle name="標準 4" xfId="4"/>
    <cellStyle name="標準 5" xfId="9"/>
    <cellStyle name="標準 5 2" xfId="37"/>
    <cellStyle name="標準 6" xfId="8"/>
    <cellStyle name="標準 6 2" xfId="38"/>
    <cellStyle name="標準 7" xfId="12"/>
    <cellStyle name="標準 8" xfId="10"/>
    <cellStyle name="標準 8 2" xfId="13"/>
    <cellStyle name="標準 9" xfId="14"/>
    <cellStyle name="標準_様式（P25～P38)" xfId="5"/>
    <cellStyle name="標準KIKU" xfId="39"/>
    <cellStyle name="未定義" xfId="40"/>
  </cellStyles>
  <dxfs count="60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patternType="solid">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FFCC"/>
        </patternFill>
      </fill>
    </dxf>
    <dxf>
      <fill>
        <patternFill>
          <bgColor rgb="FFCCECFF"/>
        </patternFill>
      </fill>
    </dxf>
    <dxf>
      <fill>
        <patternFill patternType="none">
          <bgColor indexed="65"/>
        </patternFill>
      </fill>
    </dxf>
    <dxf>
      <fill>
        <patternFill>
          <bgColor rgb="FFCCECFF"/>
        </patternFill>
      </fill>
    </dxf>
    <dxf>
      <fill>
        <patternFill>
          <bgColor rgb="FFCCECFF"/>
        </patternFill>
      </fill>
    </dxf>
    <dxf>
      <fill>
        <patternFill>
          <bgColor rgb="FFCCFFCC"/>
        </patternFill>
      </fill>
    </dxf>
    <dxf>
      <fill>
        <patternFill>
          <bgColor rgb="FFCCECFF"/>
        </patternFill>
      </fill>
    </dxf>
    <dxf>
      <fill>
        <patternFill patternType="none">
          <bgColor indexed="65"/>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theme="0" tint="-0.14996795556505021"/>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theme="0" tint="-0.14996795556505021"/>
        </patternFill>
      </fill>
    </dxf>
    <dxf>
      <fill>
        <patternFill>
          <bgColor rgb="FFCCFFCC"/>
        </patternFill>
      </fill>
    </dxf>
    <dxf>
      <fill>
        <patternFill>
          <bgColor rgb="FFCCECFF"/>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rgb="FFCCFFCC"/>
        </patternFill>
      </fill>
    </dxf>
    <dxf>
      <fill>
        <patternFill>
          <bgColor theme="0" tint="-0.14996795556505021"/>
        </patternFill>
      </fill>
    </dxf>
    <dxf>
      <fill>
        <patternFill>
          <bgColor theme="0" tint="-0.14996795556505021"/>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theme="0" tint="-0.14996795556505021"/>
        </patternFill>
      </fill>
    </dxf>
    <dxf>
      <fill>
        <patternFill>
          <bgColor rgb="FFCCFFCC"/>
        </patternFill>
      </fill>
    </dxf>
    <dxf>
      <fill>
        <patternFill>
          <bgColor rgb="FFCCECFF"/>
        </patternFill>
      </fill>
    </dxf>
    <dxf>
      <fill>
        <patternFill patternType="none">
          <bgColor indexed="65"/>
        </patternFill>
      </fill>
    </dxf>
    <dxf>
      <fill>
        <patternFill>
          <bgColor rgb="FFCCECFF"/>
        </patternFill>
      </fill>
    </dxf>
    <dxf>
      <font>
        <color auto="1"/>
      </font>
      <fill>
        <patternFill>
          <bgColor rgb="FFFF0000"/>
        </patternFill>
      </fill>
    </dxf>
    <dxf>
      <fill>
        <patternFill>
          <bgColor rgb="FFFFC7CE"/>
        </patternFill>
      </fill>
    </dxf>
    <dxf>
      <fill>
        <patternFill>
          <bgColor rgb="FFCCECFF"/>
        </patternFill>
      </fill>
    </dxf>
    <dxf>
      <font>
        <color auto="1"/>
      </font>
      <fill>
        <patternFill>
          <bgColor rgb="FFFF0000"/>
        </patternFill>
      </fill>
    </dxf>
    <dxf>
      <fill>
        <patternFill>
          <bgColor rgb="FFFFC7CE"/>
        </patternFill>
      </fill>
    </dxf>
    <dxf>
      <fill>
        <patternFill>
          <bgColor rgb="FFCCECFF"/>
        </patternFill>
      </fill>
    </dxf>
    <dxf>
      <fill>
        <patternFill>
          <bgColor rgb="FFCCECFF"/>
        </patternFill>
      </fill>
    </dxf>
    <dxf>
      <fill>
        <patternFill>
          <bgColor rgb="FFCCECFF"/>
        </patternFill>
      </fill>
    </dxf>
    <dxf>
      <font>
        <b/>
        <i/>
        <strike val="0"/>
      </font>
      <fill>
        <patternFill>
          <bgColor rgb="FFFF0000"/>
        </patternFill>
      </fill>
    </dxf>
    <dxf>
      <font>
        <b/>
        <i/>
        <strike val="0"/>
      </font>
      <fill>
        <patternFill>
          <bgColor rgb="FFFF0000"/>
        </patternFill>
      </fill>
    </dxf>
    <dxf>
      <font>
        <b/>
        <i/>
        <strike val="0"/>
      </font>
      <fill>
        <patternFill>
          <bgColor rgb="FFFF0000"/>
        </patternFill>
      </fill>
    </dxf>
    <dxf>
      <font>
        <b/>
        <i/>
        <strike val="0"/>
        <color auto="1"/>
      </font>
      <fill>
        <patternFill patternType="none">
          <bgColor auto="1"/>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ont>
        <b/>
        <i/>
      </font>
      <fill>
        <patternFill>
          <bgColor rgb="FFFF0000"/>
        </patternFill>
      </fill>
    </dxf>
    <dxf>
      <font>
        <b/>
        <i/>
      </font>
      <fill>
        <patternFill>
          <bgColor rgb="FFFF0000"/>
        </patternFill>
      </fill>
    </dxf>
    <dxf>
      <font>
        <b/>
        <i/>
      </font>
      <fill>
        <patternFill>
          <bgColor rgb="FFFF0000"/>
        </patternFill>
      </fill>
    </dxf>
    <dxf>
      <font>
        <b/>
        <i/>
        <strike val="0"/>
      </font>
      <fill>
        <patternFill>
          <bgColor rgb="FFFF0000"/>
        </patternFill>
      </fill>
    </dxf>
    <dxf>
      <font>
        <b/>
        <i/>
        <strike val="0"/>
      </font>
      <fill>
        <patternFill>
          <bgColor rgb="FFFF0000"/>
        </patternFill>
      </fill>
    </dxf>
    <dxf>
      <font>
        <b/>
        <i/>
        <strike val="0"/>
      </font>
      <fill>
        <patternFill>
          <bgColor rgb="FFFF0000"/>
        </patternFill>
      </fill>
    </dxf>
    <dxf>
      <font>
        <b/>
        <i/>
        <strike val="0"/>
        <color auto="1"/>
      </font>
      <fill>
        <patternFill patternType="none">
          <bgColor auto="1"/>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FF0000"/>
        </patternFill>
      </fill>
    </dxf>
    <dxf>
      <fill>
        <patternFill>
          <bgColor rgb="FFFF0000"/>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FF0000"/>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bgColor rgb="FFCCECFF"/>
        </patternFill>
      </fill>
    </dxf>
    <dxf>
      <fill>
        <patternFill>
          <bgColor rgb="FFFF0000"/>
        </patternFill>
      </fill>
    </dxf>
    <dxf>
      <fill>
        <patternFill>
          <bgColor rgb="FFFF0000"/>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FF0000"/>
        </patternFill>
      </fill>
    </dxf>
    <dxf>
      <fill>
        <patternFill>
          <bgColor rgb="FFCCECFF"/>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patternType="solid">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FFCC"/>
        </patternFill>
      </fill>
    </dxf>
    <dxf>
      <font>
        <color auto="1"/>
      </font>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ECFF"/>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patternType="solid">
          <bgColor rgb="FFCCECFF"/>
        </patternFill>
      </fill>
    </dxf>
    <dxf>
      <fill>
        <patternFill patternType="solid">
          <bgColor rgb="FFCCECFF"/>
        </patternFill>
      </fill>
    </dxf>
    <dxf>
      <fill>
        <patternFill patternType="solid">
          <bgColor rgb="FFCCECFF"/>
        </patternFill>
      </fill>
    </dxf>
    <dxf>
      <fill>
        <patternFill>
          <bgColor rgb="FFCCFFCC"/>
        </patternFill>
      </fill>
    </dxf>
    <dxf>
      <fill>
        <patternFill>
          <bgColor rgb="FFCCECFF"/>
        </patternFill>
      </fill>
    </dxf>
    <dxf>
      <fill>
        <patternFill>
          <bgColor rgb="FFCCECFF"/>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bgColor rgb="FFCCFFCC"/>
        </patternFill>
      </fill>
    </dxf>
    <dxf>
      <fill>
        <patternFill>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patternType="solid">
          <bgColor rgb="FFCCFFCC"/>
        </patternFill>
      </fill>
    </dxf>
    <dxf>
      <fill>
        <patternFill>
          <bgColor rgb="FFCCECFF"/>
        </patternFill>
      </fill>
    </dxf>
    <dxf>
      <fill>
        <patternFill>
          <bgColor rgb="FFCCE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ECFF"/>
        </patternFill>
      </fill>
    </dxf>
    <dxf>
      <fill>
        <patternFill patternType="solid">
          <bgColor rgb="FFCCECFF"/>
        </patternFill>
      </fill>
    </dxf>
    <dxf>
      <fill>
        <patternFill patternType="solid">
          <bgColor rgb="FFCCECFF"/>
        </patternFill>
      </fill>
    </dxf>
    <dxf>
      <fill>
        <patternFill>
          <bgColor rgb="FFCCFFCC"/>
        </patternFill>
      </fill>
    </dxf>
    <dxf>
      <fill>
        <patternFill>
          <bgColor rgb="FFCCFFCC"/>
        </patternFill>
      </fill>
    </dxf>
    <dxf>
      <fill>
        <patternFill patternType="solid">
          <bgColor rgb="FFCCFFCC"/>
        </patternFill>
      </fill>
    </dxf>
    <dxf>
      <fill>
        <patternFill>
          <bgColor rgb="FFCCECFF"/>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rgb="FFCCECFF"/>
        </patternFill>
      </fill>
    </dxf>
    <dxf>
      <fill>
        <patternFill>
          <bgColor rgb="FFCCECFF"/>
        </patternFill>
      </fill>
    </dxf>
    <dxf>
      <fill>
        <patternFill>
          <bgColor rgb="FFCCECFF"/>
        </patternFill>
      </fill>
    </dxf>
    <dxf>
      <fill>
        <patternFill patternType="solid">
          <bgColor rgb="FFCCFFCC"/>
        </patternFill>
      </fill>
    </dxf>
    <dxf>
      <fill>
        <patternFill patternType="solid">
          <bgColor rgb="FFCCECFF"/>
        </patternFill>
      </fill>
    </dxf>
  </dxfs>
  <tableStyles count="0" defaultTableStyle="TableStyleMedium9" defaultPivotStyle="PivotStyleLight16"/>
  <colors>
    <mruColors>
      <color rgb="FFCCFFCC"/>
      <color rgb="FFCCECFF"/>
      <color rgb="FFFFFFCC"/>
      <color rgb="FFF79646"/>
      <color rgb="FF0000FF"/>
      <color rgb="FF99CCFF"/>
      <color rgb="FF99FFCC"/>
      <color rgb="FF66FF99"/>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0</xdr:colOff>
      <xdr:row>9</xdr:row>
      <xdr:rowOff>0</xdr:rowOff>
    </xdr:from>
    <xdr:to>
      <xdr:col>13</xdr:col>
      <xdr:colOff>596900</xdr:colOff>
      <xdr:row>9</xdr:row>
      <xdr:rowOff>1689100</xdr:rowOff>
    </xdr:to>
    <xdr:grpSp>
      <xdr:nvGrpSpPr>
        <xdr:cNvPr id="2" name="グループ化 1"/>
        <xdr:cNvGrpSpPr/>
      </xdr:nvGrpSpPr>
      <xdr:grpSpPr>
        <a:xfrm>
          <a:off x="22342929" y="2843893"/>
          <a:ext cx="3318328" cy="168910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323850</xdr:colOff>
      <xdr:row>10</xdr:row>
      <xdr:rowOff>447675</xdr:rowOff>
    </xdr:from>
    <xdr:to>
      <xdr:col>15</xdr:col>
      <xdr:colOff>419101</xdr:colOff>
      <xdr:row>13</xdr:row>
      <xdr:rowOff>266700</xdr:rowOff>
    </xdr:to>
    <xdr:sp macro="" textlink="">
      <xdr:nvSpPr>
        <xdr:cNvPr id="10" name="線吹き出し 1 (枠付き) 9"/>
        <xdr:cNvSpPr/>
      </xdr:nvSpPr>
      <xdr:spPr>
        <a:xfrm>
          <a:off x="7296150" y="5334000"/>
          <a:ext cx="2838451" cy="1362075"/>
        </a:xfrm>
        <a:prstGeom prst="borderCallout1">
          <a:avLst>
            <a:gd name="adj1" fmla="val 18750"/>
            <a:gd name="adj2" fmla="val -8333"/>
            <a:gd name="adj3" fmla="val 117262"/>
            <a:gd name="adj4" fmla="val -59138"/>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solidFill>
                <a:srgbClr val="FF0000"/>
              </a:solidFill>
            </a:rPr>
            <a:t>５．</a:t>
          </a:r>
          <a:endParaRPr kumimoji="1" lang="en-US" altLang="ja-JP" sz="1100" u="sng">
            <a:solidFill>
              <a:srgbClr val="FF0000"/>
            </a:solidFill>
          </a:endParaRPr>
        </a:p>
        <a:p>
          <a:pPr algn="l"/>
          <a:r>
            <a:rPr kumimoji="1" lang="ja-JP" altLang="en-US" sz="1100">
              <a:solidFill>
                <a:schemeClr val="tx1"/>
              </a:solidFill>
            </a:rPr>
            <a:t>映像教材が１０本を超える場合は、行の再表示を行い、行を増やしてください。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最大</a:t>
          </a:r>
          <a:r>
            <a:rPr kumimoji="1" lang="en-US" altLang="ja-JP" sz="1100">
              <a:solidFill>
                <a:schemeClr val="tx1"/>
              </a:solidFill>
            </a:rPr>
            <a:t>100</a:t>
          </a:r>
          <a:r>
            <a:rPr kumimoji="1" lang="ja-JP" altLang="en-US" sz="1100">
              <a:solidFill>
                <a:schemeClr val="tx1"/>
              </a:solidFill>
            </a:rPr>
            <a:t>本の映像教材まで記載できます。</a:t>
          </a:r>
        </a:p>
      </xdr:txBody>
    </xdr:sp>
    <xdr:clientData/>
  </xdr:twoCellAnchor>
  <xdr:twoCellAnchor>
    <xdr:from>
      <xdr:col>11</xdr:col>
      <xdr:colOff>542926</xdr:colOff>
      <xdr:row>2</xdr:row>
      <xdr:rowOff>304800</xdr:rowOff>
    </xdr:from>
    <xdr:to>
      <xdr:col>15</xdr:col>
      <xdr:colOff>57151</xdr:colOff>
      <xdr:row>3</xdr:row>
      <xdr:rowOff>390525</xdr:rowOff>
    </xdr:to>
    <xdr:sp macro="" textlink="">
      <xdr:nvSpPr>
        <xdr:cNvPr id="11" name="線吹き出し 1 (枠付き) 10"/>
        <xdr:cNvSpPr/>
      </xdr:nvSpPr>
      <xdr:spPr>
        <a:xfrm>
          <a:off x="7515226" y="800100"/>
          <a:ext cx="2257425" cy="609600"/>
        </a:xfrm>
        <a:prstGeom prst="borderCallout1">
          <a:avLst>
            <a:gd name="adj1" fmla="val 18750"/>
            <a:gd name="adj2" fmla="val -8333"/>
            <a:gd name="adj3" fmla="val 117262"/>
            <a:gd name="adj4" fmla="val -59138"/>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a:t>
          </a:r>
          <a:endParaRPr kumimoji="1" lang="en-US" altLang="ja-JP" sz="1100"/>
        </a:p>
        <a:p>
          <a:pPr algn="l"/>
          <a:r>
            <a:rPr kumimoji="1" lang="ja-JP" altLang="en-US" sz="1100"/>
            <a:t>青い箇所に、入力をしてください。</a:t>
          </a:r>
        </a:p>
      </xdr:txBody>
    </xdr:sp>
    <xdr:clientData/>
  </xdr:twoCellAnchor>
  <xdr:twoCellAnchor>
    <xdr:from>
      <xdr:col>3</xdr:col>
      <xdr:colOff>382682</xdr:colOff>
      <xdr:row>3</xdr:row>
      <xdr:rowOff>657785</xdr:rowOff>
    </xdr:from>
    <xdr:to>
      <xdr:col>8</xdr:col>
      <xdr:colOff>506507</xdr:colOff>
      <xdr:row>5</xdr:row>
      <xdr:rowOff>295835</xdr:rowOff>
    </xdr:to>
    <xdr:sp macro="" textlink="">
      <xdr:nvSpPr>
        <xdr:cNvPr id="12" name="線吹き出し 1 (枠付き) 11"/>
        <xdr:cNvSpPr/>
      </xdr:nvSpPr>
      <xdr:spPr>
        <a:xfrm>
          <a:off x="2706782" y="1676960"/>
          <a:ext cx="3028950" cy="933450"/>
        </a:xfrm>
        <a:prstGeom prst="borderCallout1">
          <a:avLst>
            <a:gd name="adj1" fmla="val 18750"/>
            <a:gd name="adj2" fmla="val -8333"/>
            <a:gd name="adj3" fmla="val -18032"/>
            <a:gd name="adj4" fmla="val -36374"/>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chemeClr val="tx1"/>
              </a:solidFill>
            </a:rPr>
            <a:t>２．</a:t>
          </a:r>
          <a:endParaRPr kumimoji="1" lang="en-US" altLang="ja-JP" sz="1100">
            <a:solidFill>
              <a:schemeClr val="tx1"/>
            </a:solidFill>
          </a:endParaRPr>
        </a:p>
        <a:p>
          <a:pPr algn="l"/>
          <a:r>
            <a:rPr kumimoji="1" lang="ja-JP" altLang="en-US" sz="1100">
              <a:solidFill>
                <a:schemeClr val="tx1"/>
              </a:solidFill>
            </a:rPr>
            <a:t>認定様式第６号の「①ユニット受講時間」に入力した、時間数</a:t>
          </a:r>
          <a:r>
            <a:rPr kumimoji="1" lang="ja-JP" altLang="en-US" sz="1100" u="sng">
              <a:solidFill>
                <a:schemeClr val="tx1"/>
              </a:solidFill>
            </a:rPr>
            <a:t>（ｈ）</a:t>
          </a:r>
          <a:r>
            <a:rPr kumimoji="1" lang="ja-JP" altLang="en-US" sz="1100">
              <a:solidFill>
                <a:schemeClr val="tx1"/>
              </a:solidFill>
            </a:rPr>
            <a:t>を転記してください。</a:t>
          </a:r>
        </a:p>
      </xdr:txBody>
    </xdr:sp>
    <xdr:clientData/>
  </xdr:twoCellAnchor>
  <xdr:twoCellAnchor>
    <xdr:from>
      <xdr:col>3</xdr:col>
      <xdr:colOff>319369</xdr:colOff>
      <xdr:row>7</xdr:row>
      <xdr:rowOff>322729</xdr:rowOff>
    </xdr:from>
    <xdr:to>
      <xdr:col>8</xdr:col>
      <xdr:colOff>443194</xdr:colOff>
      <xdr:row>9</xdr:row>
      <xdr:rowOff>229721</xdr:rowOff>
    </xdr:to>
    <xdr:sp macro="" textlink="">
      <xdr:nvSpPr>
        <xdr:cNvPr id="13" name="線吹き出し 1 (枠付き) 12"/>
        <xdr:cNvSpPr/>
      </xdr:nvSpPr>
      <xdr:spPr>
        <a:xfrm>
          <a:off x="2643469" y="3666004"/>
          <a:ext cx="3028950" cy="935692"/>
        </a:xfrm>
        <a:prstGeom prst="borderCallout1">
          <a:avLst>
            <a:gd name="adj1" fmla="val 18750"/>
            <a:gd name="adj2" fmla="val -8333"/>
            <a:gd name="adj3" fmla="val -18032"/>
            <a:gd name="adj4" fmla="val -36374"/>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solidFill>
                <a:schemeClr val="tx1"/>
              </a:solidFill>
            </a:rPr>
            <a:t>３．</a:t>
          </a:r>
          <a:endParaRPr kumimoji="1" lang="en-US" altLang="ja-JP" sz="1100" u="sng">
            <a:solidFill>
              <a:schemeClr val="tx1"/>
            </a:solidFill>
          </a:endParaRPr>
        </a:p>
        <a:p>
          <a:pPr algn="l"/>
          <a:r>
            <a:rPr kumimoji="1" lang="ja-JP" altLang="en-US" sz="1100" u="sng">
              <a:solidFill>
                <a:schemeClr val="tx1"/>
              </a:solidFill>
            </a:rPr>
            <a:t>各映像教材の収録時間（分）を記入してください。</a:t>
          </a:r>
          <a:endParaRPr kumimoji="1" lang="en-US" altLang="ja-JP" sz="1100" u="sng">
            <a:solidFill>
              <a:schemeClr val="tx1"/>
            </a:solidFill>
          </a:endParaRPr>
        </a:p>
      </xdr:txBody>
    </xdr:sp>
    <xdr:clientData/>
  </xdr:twoCellAnchor>
  <xdr:twoCellAnchor>
    <xdr:from>
      <xdr:col>11</xdr:col>
      <xdr:colOff>419100</xdr:colOff>
      <xdr:row>7</xdr:row>
      <xdr:rowOff>152400</xdr:rowOff>
    </xdr:from>
    <xdr:to>
      <xdr:col>15</xdr:col>
      <xdr:colOff>514351</xdr:colOff>
      <xdr:row>9</xdr:row>
      <xdr:rowOff>485775</xdr:rowOff>
    </xdr:to>
    <xdr:sp macro="" textlink="">
      <xdr:nvSpPr>
        <xdr:cNvPr id="6" name="線吹き出し 1 (枠付き) 5"/>
        <xdr:cNvSpPr/>
      </xdr:nvSpPr>
      <xdr:spPr>
        <a:xfrm>
          <a:off x="7391400" y="3495675"/>
          <a:ext cx="2838451" cy="1362075"/>
        </a:xfrm>
        <a:prstGeom prst="borderCallout1">
          <a:avLst>
            <a:gd name="adj1" fmla="val 18750"/>
            <a:gd name="adj2" fmla="val -8333"/>
            <a:gd name="adj3" fmla="val 220059"/>
            <a:gd name="adj4" fmla="val -159138"/>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solidFill>
                <a:srgbClr val="FF0000"/>
              </a:solidFill>
            </a:rPr>
            <a:t>４．</a:t>
          </a:r>
          <a:endParaRPr kumimoji="1" lang="en-US" altLang="ja-JP" sz="1100" u="sng">
            <a:solidFill>
              <a:srgbClr val="FF0000"/>
            </a:solidFill>
          </a:endParaRPr>
        </a:p>
        <a:p>
          <a:pPr algn="l"/>
          <a:r>
            <a:rPr kumimoji="1" lang="ja-JP" altLang="en-US" sz="1100" u="sng">
              <a:solidFill>
                <a:srgbClr val="FF0000"/>
              </a:solidFill>
            </a:rPr>
            <a:t>「習得度確認テスト」の収録時間（分）を記入してください。（習得度確認テストに収録時間がない場合は、習得度確認テストに取り組む標準時間（分）を記入すること。）。</a:t>
          </a:r>
          <a:endParaRPr kumimoji="1" lang="en-US" altLang="ja-JP" sz="1100" u="sng">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338667</xdr:colOff>
      <xdr:row>53</xdr:row>
      <xdr:rowOff>159154</xdr:rowOff>
    </xdr:from>
    <xdr:to>
      <xdr:col>11</xdr:col>
      <xdr:colOff>1735667</xdr:colOff>
      <xdr:row>59</xdr:row>
      <xdr:rowOff>31751</xdr:rowOff>
    </xdr:to>
    <xdr:sp macro="" textlink="">
      <xdr:nvSpPr>
        <xdr:cNvPr id="2" name="正方形/長方形 1"/>
        <xdr:cNvSpPr/>
      </xdr:nvSpPr>
      <xdr:spPr>
        <a:xfrm>
          <a:off x="757767" y="17675629"/>
          <a:ext cx="11312525" cy="106322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13</xdr:col>
      <xdr:colOff>0</xdr:colOff>
      <xdr:row>17</xdr:row>
      <xdr:rowOff>0</xdr:rowOff>
    </xdr:from>
    <xdr:to>
      <xdr:col>17</xdr:col>
      <xdr:colOff>646886</xdr:colOff>
      <xdr:row>21</xdr:row>
      <xdr:rowOff>110021</xdr:rowOff>
    </xdr:to>
    <xdr:grpSp>
      <xdr:nvGrpSpPr>
        <xdr:cNvPr id="3" name="グループ化 2"/>
        <xdr:cNvGrpSpPr/>
      </xdr:nvGrpSpPr>
      <xdr:grpSpPr>
        <a:xfrm>
          <a:off x="13144500" y="6039971"/>
          <a:ext cx="3381121" cy="1723668"/>
          <a:chOff x="11949545" y="3238499"/>
          <a:chExt cx="4139045" cy="2008909"/>
        </a:xfrm>
      </xdr:grpSpPr>
      <xdr:sp macro="" textlink="">
        <xdr:nvSpPr>
          <xdr:cNvPr id="4" name="正方形/長方形 3"/>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6" name="正方形/長方形 5"/>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9" name="正方形/長方形 8"/>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210672</xdr:colOff>
      <xdr:row>15</xdr:row>
      <xdr:rowOff>378768</xdr:rowOff>
    </xdr:from>
    <xdr:to>
      <xdr:col>1</xdr:col>
      <xdr:colOff>591672</xdr:colOff>
      <xdr:row>17</xdr:row>
      <xdr:rowOff>65003</xdr:rowOff>
    </xdr:to>
    <xdr:sp macro="" textlink="">
      <xdr:nvSpPr>
        <xdr:cNvPr id="2" name="右矢印 1"/>
        <xdr:cNvSpPr/>
      </xdr:nvSpPr>
      <xdr:spPr>
        <a:xfrm rot="5400000">
          <a:off x="577104" y="5632086"/>
          <a:ext cx="486335"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203951</xdr:colOff>
      <xdr:row>14</xdr:row>
      <xdr:rowOff>372039</xdr:rowOff>
    </xdr:from>
    <xdr:to>
      <xdr:col>1</xdr:col>
      <xdr:colOff>584951</xdr:colOff>
      <xdr:row>16</xdr:row>
      <xdr:rowOff>58274</xdr:rowOff>
    </xdr:to>
    <xdr:sp macro="" textlink="">
      <xdr:nvSpPr>
        <xdr:cNvPr id="3" name="右矢印 2"/>
        <xdr:cNvSpPr/>
      </xdr:nvSpPr>
      <xdr:spPr>
        <a:xfrm rot="16200000">
          <a:off x="570383" y="5225307"/>
          <a:ext cx="486335"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29139</xdr:colOff>
      <xdr:row>34</xdr:row>
      <xdr:rowOff>96380</xdr:rowOff>
    </xdr:from>
    <xdr:to>
      <xdr:col>11</xdr:col>
      <xdr:colOff>410139</xdr:colOff>
      <xdr:row>35</xdr:row>
      <xdr:rowOff>186028</xdr:rowOff>
    </xdr:to>
    <xdr:sp macro="" textlink="">
      <xdr:nvSpPr>
        <xdr:cNvPr id="4" name="右矢印 3"/>
        <xdr:cNvSpPr/>
      </xdr:nvSpPr>
      <xdr:spPr>
        <a:xfrm rot="5400000">
          <a:off x="10366565" y="12952329"/>
          <a:ext cx="489698"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324975</xdr:colOff>
      <xdr:row>30</xdr:row>
      <xdr:rowOff>336187</xdr:rowOff>
    </xdr:from>
    <xdr:to>
      <xdr:col>4</xdr:col>
      <xdr:colOff>705975</xdr:colOff>
      <xdr:row>32</xdr:row>
      <xdr:rowOff>22423</xdr:rowOff>
    </xdr:to>
    <xdr:sp macro="" textlink="">
      <xdr:nvSpPr>
        <xdr:cNvPr id="5" name="右矢印 4"/>
        <xdr:cNvSpPr/>
      </xdr:nvSpPr>
      <xdr:spPr>
        <a:xfrm rot="5400000">
          <a:off x="3215532" y="11590255"/>
          <a:ext cx="486336"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38104</xdr:colOff>
      <xdr:row>24</xdr:row>
      <xdr:rowOff>295846</xdr:rowOff>
    </xdr:from>
    <xdr:to>
      <xdr:col>10</xdr:col>
      <xdr:colOff>419104</xdr:colOff>
      <xdr:row>25</xdr:row>
      <xdr:rowOff>385493</xdr:rowOff>
    </xdr:to>
    <xdr:sp macro="" textlink="">
      <xdr:nvSpPr>
        <xdr:cNvPr id="6" name="右矢印 5"/>
        <xdr:cNvSpPr/>
      </xdr:nvSpPr>
      <xdr:spPr>
        <a:xfrm rot="5400000">
          <a:off x="9937380" y="9151295"/>
          <a:ext cx="489697"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674595</xdr:colOff>
      <xdr:row>27</xdr:row>
      <xdr:rowOff>125515</xdr:rowOff>
    </xdr:from>
    <xdr:to>
      <xdr:col>3</xdr:col>
      <xdr:colOff>203949</xdr:colOff>
      <xdr:row>28</xdr:row>
      <xdr:rowOff>103103</xdr:rowOff>
    </xdr:to>
    <xdr:sp macro="" textlink="">
      <xdr:nvSpPr>
        <xdr:cNvPr id="8" name="右矢印 7"/>
        <xdr:cNvSpPr/>
      </xdr:nvSpPr>
      <xdr:spPr>
        <a:xfrm rot="8604815">
          <a:off x="2055720" y="10126765"/>
          <a:ext cx="491379" cy="377638"/>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600637</xdr:colOff>
      <xdr:row>26</xdr:row>
      <xdr:rowOff>6728</xdr:rowOff>
    </xdr:from>
    <xdr:to>
      <xdr:col>3</xdr:col>
      <xdr:colOff>129991</xdr:colOff>
      <xdr:row>26</xdr:row>
      <xdr:rowOff>387728</xdr:rowOff>
    </xdr:to>
    <xdr:sp macro="" textlink="">
      <xdr:nvSpPr>
        <xdr:cNvPr id="9" name="右矢印 8"/>
        <xdr:cNvSpPr/>
      </xdr:nvSpPr>
      <xdr:spPr>
        <a:xfrm rot="10800000">
          <a:off x="1981762" y="9607928"/>
          <a:ext cx="49137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78441</xdr:colOff>
      <xdr:row>9</xdr:row>
      <xdr:rowOff>33619</xdr:rowOff>
    </xdr:from>
    <xdr:to>
      <xdr:col>8</xdr:col>
      <xdr:colOff>112059</xdr:colOff>
      <xdr:row>10</xdr:row>
      <xdr:rowOff>11207</xdr:rowOff>
    </xdr:to>
    <xdr:sp macro="" textlink="">
      <xdr:nvSpPr>
        <xdr:cNvPr id="10" name="右矢印 9"/>
        <xdr:cNvSpPr/>
      </xdr:nvSpPr>
      <xdr:spPr>
        <a:xfrm>
          <a:off x="7507941" y="2833969"/>
          <a:ext cx="490818" cy="377638"/>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338667</xdr:colOff>
      <xdr:row>53</xdr:row>
      <xdr:rowOff>159154</xdr:rowOff>
    </xdr:from>
    <xdr:to>
      <xdr:col>11</xdr:col>
      <xdr:colOff>1735667</xdr:colOff>
      <xdr:row>59</xdr:row>
      <xdr:rowOff>31751</xdr:rowOff>
    </xdr:to>
    <xdr:sp macro="" textlink="">
      <xdr:nvSpPr>
        <xdr:cNvPr id="11" name="正方形/長方形 10"/>
        <xdr:cNvSpPr/>
      </xdr:nvSpPr>
      <xdr:spPr>
        <a:xfrm>
          <a:off x="757767" y="17675629"/>
          <a:ext cx="11369675" cy="106322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11</xdr:col>
      <xdr:colOff>640772</xdr:colOff>
      <xdr:row>1</xdr:row>
      <xdr:rowOff>103909</xdr:rowOff>
    </xdr:from>
    <xdr:to>
      <xdr:col>11</xdr:col>
      <xdr:colOff>1728193</xdr:colOff>
      <xdr:row>2</xdr:row>
      <xdr:rowOff>152648</xdr:rowOff>
    </xdr:to>
    <xdr:sp macro="" textlink="">
      <xdr:nvSpPr>
        <xdr:cNvPr id="12" name="正方形/長方形 11"/>
        <xdr:cNvSpPr/>
      </xdr:nvSpPr>
      <xdr:spPr bwMode="auto">
        <a:xfrm>
          <a:off x="11032547" y="351559"/>
          <a:ext cx="1087421" cy="296389"/>
        </a:xfrm>
        <a:prstGeom prst="rect">
          <a:avLst/>
        </a:prstGeom>
        <a:solidFill>
          <a:schemeClr val="bg1"/>
        </a:solidFill>
        <a:ln w="25400" cap="flat" cmpd="dbl" algn="ctr">
          <a:solidFill>
            <a:srgbClr val="FF0000"/>
          </a:solidFill>
          <a:prstDash val="solid"/>
          <a:round/>
          <a:headEnd type="none" w="med" len="med"/>
          <a:tailEnd type="none" w="med" len="med"/>
        </a:ln>
        <a:effectLst>
          <a:outerShdw sx="1000" sy="1000" algn="ctr" rotWithShape="0">
            <a:srgbClr val="000000"/>
          </a:outerShdw>
        </a:effectLst>
      </xdr:spPr>
      <xdr:txBody>
        <a:bodyPr vertOverflow="clip" wrap="square" lIns="18288" tIns="0" rIns="0" bIns="0" rtlCol="0" anchor="ctr" upright="1"/>
        <a:lstStyle/>
        <a:p>
          <a:pPr algn="ctr"/>
          <a:r>
            <a:rPr kumimoji="1" lang="ja-JP" altLang="en-US" sz="1200" b="1">
              <a:solidFill>
                <a:srgbClr val="FF0000"/>
              </a:solidFill>
            </a:rPr>
            <a:t>記　入　例</a:t>
          </a:r>
        </a:p>
      </xdr:txBody>
    </xdr:sp>
    <xdr:clientData/>
  </xdr:twoCellAnchor>
  <xdr:twoCellAnchor>
    <xdr:from>
      <xdr:col>0</xdr:col>
      <xdr:colOff>394607</xdr:colOff>
      <xdr:row>1</xdr:row>
      <xdr:rowOff>40820</xdr:rowOff>
    </xdr:from>
    <xdr:to>
      <xdr:col>5</xdr:col>
      <xdr:colOff>997163</xdr:colOff>
      <xdr:row>7</xdr:row>
      <xdr:rowOff>73690</xdr:rowOff>
    </xdr:to>
    <xdr:sp macro="" textlink="">
      <xdr:nvSpPr>
        <xdr:cNvPr id="13" name="角丸四角形 12"/>
        <xdr:cNvSpPr/>
      </xdr:nvSpPr>
      <xdr:spPr bwMode="auto">
        <a:xfrm>
          <a:off x="394607" y="285749"/>
          <a:ext cx="5052092" cy="1788191"/>
        </a:xfrm>
        <a:prstGeom prst="roundRect">
          <a:avLst>
            <a:gd name="adj" fmla="val 10579"/>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strike="noStrike" baseline="0">
              <a:solidFill>
                <a:srgbClr val="0000FF"/>
              </a:solidFill>
              <a:latin typeface="Meiryo UI" panose="020B0604030504040204" pitchFamily="50" charset="-128"/>
              <a:ea typeface="Meiryo UI" panose="020B0604030504040204" pitchFamily="50" charset="-128"/>
              <a:cs typeface="+mn-cs"/>
            </a:rPr>
            <a:t>　</a:t>
          </a:r>
          <a:r>
            <a:rPr kumimoji="1" lang="ja-JP" altLang="en-US" sz="1200" strike="noStrike" baseline="0">
              <a:solidFill>
                <a:sysClr val="windowText" lastClr="000000"/>
              </a:solidFill>
              <a:latin typeface="Meiryo UI" panose="020B0604030504040204" pitchFamily="50" charset="-128"/>
              <a:ea typeface="Meiryo UI" panose="020B0604030504040204" pitchFamily="50" charset="-128"/>
              <a:cs typeface="+mn-cs"/>
            </a:rPr>
            <a:t>訓練を担当される全ての講師及び助手の方を記入してください。（</a:t>
          </a:r>
          <a:r>
            <a:rPr kumimoji="1" lang="ja-JP" altLang="ja-JP" sz="1200" baseline="0">
              <a:solidFill>
                <a:sysClr val="windowText" lastClr="000000"/>
              </a:solidFill>
              <a:effectLst/>
              <a:latin typeface="Meiryo UI" panose="020B0604030504040204" pitchFamily="50" charset="-128"/>
              <a:ea typeface="Meiryo UI" panose="020B0604030504040204" pitchFamily="50" charset="-128"/>
              <a:cs typeface="+mn-cs"/>
            </a:rPr>
            <a:t>集団形式で行う就職支援</a:t>
          </a:r>
          <a:r>
            <a:rPr kumimoji="1" lang="ja-JP" altLang="en-US" sz="1200" strike="noStrike" baseline="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200" strike="noStrike" baseline="0">
              <a:solidFill>
                <a:sysClr val="windowText" lastClr="000000"/>
              </a:solidFill>
              <a:latin typeface="Meiryo UI" panose="020B0604030504040204" pitchFamily="50" charset="-128"/>
              <a:ea typeface="Meiryo UI" panose="020B0604030504040204" pitchFamily="50" charset="-128"/>
              <a:cs typeface="+mn-cs"/>
            </a:rPr>
            <a:t>算定対象訓練以外を担当する講師を含む。）</a:t>
          </a:r>
          <a:endParaRPr kumimoji="1" lang="en-US" altLang="ja-JP" sz="1200" strike="noStrike" baseline="0">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strike="noStrike"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strike="noStrike" baseline="0">
              <a:solidFill>
                <a:sysClr val="windowText" lastClr="000000"/>
              </a:solidFill>
              <a:effectLst/>
              <a:latin typeface="Meiryo UI" panose="020B0604030504040204" pitchFamily="50" charset="-128"/>
              <a:ea typeface="Meiryo UI" panose="020B0604030504040204" pitchFamily="50" charset="-128"/>
              <a:cs typeface="+mn-cs"/>
            </a:rPr>
            <a:t>ただし、以下</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の方について</a:t>
          </a:r>
          <a:r>
            <a:rPr kumimoji="1" lang="ja-JP" altLang="ja-JP" sz="1200" baseline="0">
              <a:solidFill>
                <a:sysClr val="windowText" lastClr="000000"/>
              </a:solidFill>
              <a:effectLst/>
              <a:latin typeface="Meiryo UI" panose="020B0604030504040204" pitchFamily="50" charset="-128"/>
              <a:ea typeface="Meiryo UI" panose="020B0604030504040204" pitchFamily="50" charset="-128"/>
              <a:cs typeface="+mn-cs"/>
            </a:rPr>
            <a:t>は記入不要です</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a:p>
          <a:pPr eaLnBrk="1" fontAlgn="auto" latinLnBrk="0" hangingPunct="1"/>
          <a:r>
            <a:rPr kumimoji="1" lang="ja-JP" altLang="ja-JP" sz="120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20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aseline="0">
              <a:solidFill>
                <a:sysClr val="windowText" lastClr="000000"/>
              </a:solidFill>
              <a:effectLst/>
              <a:latin typeface="Meiryo UI" panose="020B0604030504040204" pitchFamily="50" charset="-128"/>
              <a:ea typeface="Meiryo UI" panose="020B0604030504040204" pitchFamily="50" charset="-128"/>
              <a:cs typeface="+mn-cs"/>
            </a:rPr>
            <a:t>　　・職場見学、職場体験、職業人講話を担当する講師</a:t>
          </a:r>
          <a:endParaRPr kumimoji="1" lang="en-US" altLang="ja-JP" sz="1200" baseline="0">
            <a:solidFill>
              <a:sysClr val="windowText" lastClr="000000"/>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20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200" baseline="0">
              <a:solidFill>
                <a:sysClr val="windowText" lastClr="000000"/>
              </a:solidFill>
              <a:effectLst/>
              <a:latin typeface="Meiryo UI" panose="020B0604030504040204" pitchFamily="50" charset="-128"/>
              <a:ea typeface="Meiryo UI" panose="020B0604030504040204" pitchFamily="50" charset="-128"/>
              <a:cs typeface="+mn-cs"/>
            </a:rPr>
            <a:t>・企業実習の講師</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a:p>
          <a:pPr eaLnBrk="1" fontAlgn="auto" latinLnBrk="0" hangingPunct="1"/>
          <a:r>
            <a:rPr kumimoji="1" lang="ja-JP" altLang="ja-JP" sz="120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20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aseline="0">
              <a:solidFill>
                <a:schemeClr val="tx1"/>
              </a:solidFill>
              <a:effectLst/>
              <a:latin typeface="Meiryo UI" panose="020B0604030504040204" pitchFamily="50" charset="-128"/>
              <a:ea typeface="Meiryo UI" panose="020B0604030504040204" pitchFamily="50" charset="-128"/>
              <a:cs typeface="+mn-cs"/>
            </a:rPr>
            <a:t>・キャリアコンサルティング担当者</a:t>
          </a:r>
          <a:endParaRPr lang="ja-JP" altLang="ja-JP" sz="12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2</xdr:col>
      <xdr:colOff>817021</xdr:colOff>
      <xdr:row>7</xdr:row>
      <xdr:rowOff>238737</xdr:rowOff>
    </xdr:from>
    <xdr:to>
      <xdr:col>7</xdr:col>
      <xdr:colOff>74544</xdr:colOff>
      <xdr:row>11</xdr:row>
      <xdr:rowOff>273326</xdr:rowOff>
    </xdr:to>
    <xdr:sp macro="" textlink="">
      <xdr:nvSpPr>
        <xdr:cNvPr id="14" name="角丸四角形 13"/>
        <xdr:cNvSpPr/>
      </xdr:nvSpPr>
      <xdr:spPr bwMode="auto">
        <a:xfrm>
          <a:off x="2200217" y="2234846"/>
          <a:ext cx="5312110" cy="1624850"/>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ja-JP" altLang="ja-JP" sz="1200">
              <a:solidFill>
                <a:sysClr val="windowText" lastClr="000000"/>
              </a:solidFill>
              <a:latin typeface="Meiryo UI" panose="020B0604030504040204" pitchFamily="50" charset="-128"/>
              <a:ea typeface="Meiryo UI" panose="020B0604030504040204" pitchFamily="50" charset="-128"/>
              <a:cs typeface="+mn-cs"/>
            </a:rPr>
            <a:t>職務経歴書、資格・免許</a:t>
          </a:r>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証以外に、記入した類型に該当することを証明する書類があれば、「その他」欄にチェックを入れ、</a:t>
          </a:r>
          <a:r>
            <a:rPr kumimoji="1" lang="ja-JP" altLang="ja-JP" sz="1200">
              <a:solidFill>
                <a:sysClr val="windowText" lastClr="000000"/>
              </a:solidFill>
              <a:latin typeface="Meiryo UI" panose="020B0604030504040204" pitchFamily="50" charset="-128"/>
              <a:ea typeface="Meiryo UI" panose="020B0604030504040204" pitchFamily="50" charset="-128"/>
              <a:cs typeface="+mn-cs"/>
            </a:rPr>
            <a:t>その写しを提出してください。</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（例）介護職員養成研修などの法定講習において指定権者等に提出した講師に係る経歴等の確認書類、医療的ケア教員講習会の修了証　等</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3</xdr:col>
      <xdr:colOff>89647</xdr:colOff>
      <xdr:row>25</xdr:row>
      <xdr:rowOff>360990</xdr:rowOff>
    </xdr:from>
    <xdr:to>
      <xdr:col>9</xdr:col>
      <xdr:colOff>974911</xdr:colOff>
      <xdr:row>27</xdr:row>
      <xdr:rowOff>224116</xdr:rowOff>
    </xdr:to>
    <xdr:sp macro="" textlink="">
      <xdr:nvSpPr>
        <xdr:cNvPr id="15" name="角丸四角形 14"/>
        <xdr:cNvSpPr/>
      </xdr:nvSpPr>
      <xdr:spPr bwMode="auto">
        <a:xfrm>
          <a:off x="2432797" y="9562140"/>
          <a:ext cx="6857439" cy="663226"/>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ja-JP" altLang="en-US" sz="1200">
              <a:solidFill>
                <a:schemeClr val="tx1"/>
              </a:solidFill>
              <a:latin typeface="Meiryo UI" panose="020B0604030504040204" pitchFamily="50" charset="-128"/>
              <a:ea typeface="Meiryo UI" panose="020B0604030504040204" pitchFamily="50" charset="-128"/>
              <a:cs typeface="+mn-cs"/>
            </a:rPr>
            <a:t>同一の者が</a:t>
          </a:r>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講師と助手を兼務する場合は、それぞれ別々に記入してください。</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9</xdr:col>
      <xdr:colOff>208379</xdr:colOff>
      <xdr:row>22</xdr:row>
      <xdr:rowOff>226770</xdr:rowOff>
    </xdr:from>
    <xdr:to>
      <xdr:col>11</xdr:col>
      <xdr:colOff>1822027</xdr:colOff>
      <xdr:row>24</xdr:row>
      <xdr:rowOff>389553</xdr:rowOff>
    </xdr:to>
    <xdr:sp macro="" textlink="">
      <xdr:nvSpPr>
        <xdr:cNvPr id="17" name="角丸四角形 16"/>
        <xdr:cNvSpPr/>
      </xdr:nvSpPr>
      <xdr:spPr bwMode="auto">
        <a:xfrm>
          <a:off x="8523704" y="8227770"/>
          <a:ext cx="3690098" cy="962883"/>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ja-JP" altLang="en-US" sz="1200">
              <a:solidFill>
                <a:schemeClr val="tx1"/>
              </a:solidFill>
              <a:latin typeface="Meiryo UI" panose="020B0604030504040204" pitchFamily="50" charset="-128"/>
              <a:ea typeface="Meiryo UI" panose="020B0604030504040204" pitchFamily="50" charset="-128"/>
              <a:cs typeface="+mn-cs"/>
            </a:rPr>
            <a:t>助手については</a:t>
          </a:r>
          <a:r>
            <a:rPr kumimoji="1" lang="ja-JP" altLang="en-US" sz="1200" strike="noStrike" baseline="0">
              <a:solidFill>
                <a:schemeClr val="tx1"/>
              </a:solidFill>
              <a:latin typeface="Meiryo UI" panose="020B0604030504040204" pitchFamily="50" charset="-128"/>
              <a:ea typeface="Meiryo UI" panose="020B0604030504040204" pitchFamily="50" charset="-128"/>
              <a:cs typeface="+mn-cs"/>
            </a:rPr>
            <a:t>、類型及び証明書類</a:t>
          </a:r>
          <a:r>
            <a:rPr kumimoji="1" lang="ja-JP" altLang="en-US" sz="1200">
              <a:solidFill>
                <a:schemeClr val="tx1"/>
              </a:solidFill>
              <a:latin typeface="Meiryo UI" panose="020B0604030504040204" pitchFamily="50" charset="-128"/>
              <a:ea typeface="Meiryo UI" panose="020B0604030504040204" pitchFamily="50" charset="-128"/>
              <a:cs typeface="+mn-cs"/>
            </a:rPr>
            <a:t>の記載（提出）は不要です</a:t>
          </a:r>
          <a:r>
            <a:rPr kumimoji="1" lang="ja-JP" altLang="en-US" sz="1200">
              <a:solidFill>
                <a:schemeClr val="tx1"/>
              </a:solidFill>
              <a:latin typeface="ＭＳ ゴシック" pitchFamily="49" charset="-128"/>
              <a:ea typeface="ＭＳ ゴシック" pitchFamily="49" charset="-128"/>
              <a:cs typeface="+mn-cs"/>
            </a:rPr>
            <a:t>。</a:t>
          </a:r>
          <a:endParaRPr kumimoji="1" lang="en-US" altLang="ja-JP" sz="1200">
            <a:solidFill>
              <a:schemeClr val="tx1"/>
            </a:solidFill>
            <a:latin typeface="ＭＳ ゴシック" pitchFamily="49" charset="-128"/>
            <a:ea typeface="ＭＳ ゴシック" pitchFamily="49" charset="-128"/>
            <a:cs typeface="+mn-cs"/>
          </a:endParaRPr>
        </a:p>
      </xdr:txBody>
    </xdr:sp>
    <xdr:clientData/>
  </xdr:twoCellAnchor>
  <xdr:twoCellAnchor>
    <xdr:from>
      <xdr:col>0</xdr:col>
      <xdr:colOff>82444</xdr:colOff>
      <xdr:row>32</xdr:row>
      <xdr:rowOff>381561</xdr:rowOff>
    </xdr:from>
    <xdr:to>
      <xdr:col>7</xdr:col>
      <xdr:colOff>212912</xdr:colOff>
      <xdr:row>36</xdr:row>
      <xdr:rowOff>306720</xdr:rowOff>
    </xdr:to>
    <xdr:sp macro="" textlink="">
      <xdr:nvSpPr>
        <xdr:cNvPr id="18" name="角丸四角形 17"/>
        <xdr:cNvSpPr/>
      </xdr:nvSpPr>
      <xdr:spPr bwMode="auto">
        <a:xfrm>
          <a:off x="82444" y="12383061"/>
          <a:ext cx="7559968" cy="1525359"/>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lang="ja-JP" altLang="ja-JP" sz="1200">
              <a:solidFill>
                <a:sysClr val="windowText" lastClr="000000"/>
              </a:solidFill>
              <a:latin typeface="Meiryo UI" panose="020B0604030504040204" pitchFamily="50" charset="-128"/>
              <a:ea typeface="Meiryo UI" panose="020B0604030504040204" pitchFamily="50" charset="-128"/>
              <a:cs typeface="+mn-cs"/>
            </a:rPr>
            <a:t>同一年度内に開講する訓練科の申請で、すでに提出している訓練科の講師の経歴等確認書等（認定様式第７の３号、職務経歴書等）について、過去の申請時から、①講師の担当科目、②講師要件の類型、③講師の類型に該当することを確認できる書類等の記載内容に変更が生じてい</a:t>
          </a:r>
          <a:r>
            <a:rPr lang="ja-JP" altLang="en-US" sz="1200">
              <a:solidFill>
                <a:sysClr val="windowText" lastClr="000000"/>
              </a:solidFill>
              <a:latin typeface="Meiryo UI" panose="020B0604030504040204" pitchFamily="50" charset="-128"/>
              <a:ea typeface="Meiryo UI" panose="020B0604030504040204" pitchFamily="50" charset="-128"/>
              <a:cs typeface="+mn-cs"/>
            </a:rPr>
            <a:t>ない</a:t>
          </a:r>
          <a:r>
            <a:rPr lang="ja-JP" altLang="ja-JP" sz="1200">
              <a:solidFill>
                <a:sysClr val="windowText" lastClr="000000"/>
              </a:solidFill>
              <a:latin typeface="Meiryo UI" panose="020B0604030504040204" pitchFamily="50" charset="-128"/>
              <a:ea typeface="Meiryo UI" panose="020B0604030504040204" pitchFamily="50" charset="-128"/>
              <a:cs typeface="+mn-cs"/>
            </a:rPr>
            <a:t>場合</a:t>
          </a:r>
          <a:r>
            <a:rPr lang="ja-JP" altLang="en-US" sz="1200">
              <a:solidFill>
                <a:sysClr val="windowText" lastClr="000000"/>
              </a:solidFill>
              <a:latin typeface="Meiryo UI" panose="020B0604030504040204" pitchFamily="50" charset="-128"/>
              <a:ea typeface="Meiryo UI" panose="020B0604030504040204" pitchFamily="50" charset="-128"/>
              <a:cs typeface="+mn-cs"/>
            </a:rPr>
            <a:t>、提出を</a:t>
          </a:r>
          <a:r>
            <a:rPr lang="ja-JP" altLang="ja-JP" sz="1200">
              <a:solidFill>
                <a:sysClr val="windowText" lastClr="000000"/>
              </a:solidFill>
              <a:latin typeface="Meiryo UI" panose="020B0604030504040204" pitchFamily="50" charset="-128"/>
              <a:ea typeface="Meiryo UI" panose="020B0604030504040204" pitchFamily="50" charset="-128"/>
              <a:cs typeface="+mn-cs"/>
            </a:rPr>
            <a:t>省略することができ</a:t>
          </a:r>
          <a:r>
            <a:rPr lang="ja-JP" altLang="en-US" sz="1200">
              <a:solidFill>
                <a:sysClr val="windowText" lastClr="000000"/>
              </a:solidFill>
              <a:latin typeface="Meiryo UI" panose="020B0604030504040204" pitchFamily="50" charset="-128"/>
              <a:ea typeface="Meiryo UI" panose="020B0604030504040204" pitchFamily="50" charset="-128"/>
              <a:cs typeface="+mn-cs"/>
            </a:rPr>
            <a:t>ます</a:t>
          </a:r>
          <a:r>
            <a:rPr lang="ja-JP" altLang="ja-JP" sz="1200">
              <a:solidFill>
                <a:sysClr val="windowText" lastClr="000000"/>
              </a:solidFill>
              <a:latin typeface="Meiryo UI" panose="020B0604030504040204" pitchFamily="50" charset="-128"/>
              <a:ea typeface="Meiryo UI" panose="020B0604030504040204" pitchFamily="50" charset="-128"/>
              <a:cs typeface="+mn-cs"/>
            </a:rPr>
            <a:t>。</a:t>
          </a:r>
          <a:endParaRPr lang="en-US" altLang="ja-JP" sz="1200">
            <a:solidFill>
              <a:sysClr val="windowText" lastClr="000000"/>
            </a:solidFill>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提出を省略する場合は、</a:t>
          </a:r>
          <a:r>
            <a:rPr kumimoji="1" lang="en-US" altLang="ja-JP" sz="12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省</a:t>
          </a:r>
          <a:r>
            <a:rPr kumimoji="1" lang="en-US" altLang="ja-JP" sz="12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のチェックを選択してください。</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9</xdr:col>
      <xdr:colOff>358266</xdr:colOff>
      <xdr:row>31</xdr:row>
      <xdr:rowOff>248534</xdr:rowOff>
    </xdr:from>
    <xdr:to>
      <xdr:col>11</xdr:col>
      <xdr:colOff>910400</xdr:colOff>
      <xdr:row>34</xdr:row>
      <xdr:rowOff>232204</xdr:rowOff>
    </xdr:to>
    <xdr:sp macro="" textlink="">
      <xdr:nvSpPr>
        <xdr:cNvPr id="19" name="角丸四角形 18"/>
        <xdr:cNvSpPr/>
      </xdr:nvSpPr>
      <xdr:spPr bwMode="auto">
        <a:xfrm>
          <a:off x="8673591" y="11849984"/>
          <a:ext cx="2628584" cy="1183820"/>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省略する書類を以前提出した際の申請書の「受理番号」を記入してください。</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2</xdr:col>
      <xdr:colOff>762002</xdr:colOff>
      <xdr:row>28</xdr:row>
      <xdr:rowOff>332172</xdr:rowOff>
    </xdr:from>
    <xdr:to>
      <xdr:col>9</xdr:col>
      <xdr:colOff>134471</xdr:colOff>
      <xdr:row>31</xdr:row>
      <xdr:rowOff>56029</xdr:rowOff>
    </xdr:to>
    <xdr:sp macro="" textlink="">
      <xdr:nvSpPr>
        <xdr:cNvPr id="20" name="角丸四角形 19"/>
        <xdr:cNvSpPr/>
      </xdr:nvSpPr>
      <xdr:spPr bwMode="auto">
        <a:xfrm>
          <a:off x="2143127" y="10733472"/>
          <a:ext cx="6306669" cy="924007"/>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Meiryo UI" panose="020B0604030504040204" pitchFamily="50" charset="-128"/>
              <a:ea typeface="Meiryo UI" panose="020B0604030504040204" pitchFamily="50" charset="-128"/>
              <a:cs typeface="+mn-cs"/>
            </a:rPr>
            <a:t>以下の講師については、類型及び証明書類の記載（提出）は不要です。 </a:t>
          </a:r>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　</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集団形式で行う就職支援の講師</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a:p>
          <a:pPr algn="l" eaLnBrk="1" fontAlgn="auto" latinLnBrk="0" hangingPunct="1"/>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・算定対象訓練以外を担当する講師</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a:p>
          <a:pPr algn="l" eaLnBrk="1" fontAlgn="auto" latinLnBrk="0" hangingPunct="1"/>
          <a:r>
            <a:rPr kumimoji="1" lang="en-US" altLang="ja-JP" sz="1100">
              <a:solidFill>
                <a:srgbClr val="0000FF"/>
              </a:solidFill>
              <a:latin typeface="ＭＳ ゴシック" pitchFamily="49" charset="-128"/>
              <a:ea typeface="ＭＳ ゴシック" pitchFamily="49" charset="-128"/>
              <a:cs typeface="+mn-cs"/>
            </a:rPr>
            <a:t>   </a:t>
          </a:r>
        </a:p>
      </xdr:txBody>
    </xdr:sp>
    <xdr:clientData/>
  </xdr:twoCellAnchor>
  <xdr:twoCellAnchor>
    <xdr:from>
      <xdr:col>0</xdr:col>
      <xdr:colOff>197224</xdr:colOff>
      <xdr:row>15</xdr:row>
      <xdr:rowOff>233244</xdr:rowOff>
    </xdr:from>
    <xdr:to>
      <xdr:col>7</xdr:col>
      <xdr:colOff>369795</xdr:colOff>
      <xdr:row>16</xdr:row>
      <xdr:rowOff>145676</xdr:rowOff>
    </xdr:to>
    <xdr:sp macro="" textlink="">
      <xdr:nvSpPr>
        <xdr:cNvPr id="21" name="角丸四角形 20"/>
        <xdr:cNvSpPr/>
      </xdr:nvSpPr>
      <xdr:spPr bwMode="auto">
        <a:xfrm>
          <a:off x="197224" y="5433894"/>
          <a:ext cx="7602071" cy="312482"/>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ja-JP" altLang="ja-JP" sz="1200">
              <a:effectLst/>
              <a:latin typeface="Meiryo UI" panose="020B0604030504040204" pitchFamily="50" charset="-128"/>
              <a:ea typeface="Meiryo UI" panose="020B0604030504040204" pitchFamily="50" charset="-128"/>
              <a:cs typeface="+mn-cs"/>
            </a:rPr>
            <a:t>それぞれ異なる講師要件の類型に該当する場合は、該当する類型ごとに行を分けて記入してください。</a:t>
          </a:r>
          <a:endParaRPr lang="ja-JP" altLang="ja-JP" sz="1200">
            <a:effectLst/>
            <a:latin typeface="Meiryo UI" panose="020B0604030504040204" pitchFamily="50" charset="-128"/>
            <a:ea typeface="Meiryo UI" panose="020B060403050404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25</xdr:col>
      <xdr:colOff>103909</xdr:colOff>
      <xdr:row>7</xdr:row>
      <xdr:rowOff>0</xdr:rowOff>
    </xdr:from>
    <xdr:to>
      <xdr:col>29</xdr:col>
      <xdr:colOff>489093</xdr:colOff>
      <xdr:row>10</xdr:row>
      <xdr:rowOff>72848</xdr:rowOff>
    </xdr:to>
    <xdr:grpSp>
      <xdr:nvGrpSpPr>
        <xdr:cNvPr id="2" name="グループ化 1"/>
        <xdr:cNvGrpSpPr/>
      </xdr:nvGrpSpPr>
      <xdr:grpSpPr>
        <a:xfrm>
          <a:off x="17384980" y="1660071"/>
          <a:ext cx="3106613" cy="1610456"/>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twoCellAnchor>
    <xdr:from>
      <xdr:col>25</xdr:col>
      <xdr:colOff>95249</xdr:colOff>
      <xdr:row>10</xdr:row>
      <xdr:rowOff>285749</xdr:rowOff>
    </xdr:from>
    <xdr:to>
      <xdr:col>39</xdr:col>
      <xdr:colOff>108856</xdr:colOff>
      <xdr:row>14</xdr:row>
      <xdr:rowOff>190499</xdr:rowOff>
    </xdr:to>
    <xdr:sp macro="" textlink="">
      <xdr:nvSpPr>
        <xdr:cNvPr id="10" name="角丸四角形 9"/>
        <xdr:cNvSpPr/>
      </xdr:nvSpPr>
      <xdr:spPr bwMode="auto">
        <a:xfrm>
          <a:off x="17316449" y="3476624"/>
          <a:ext cx="9614807" cy="2543175"/>
        </a:xfrm>
        <a:prstGeom prst="roundRect">
          <a:avLst/>
        </a:prstGeom>
        <a:solidFill>
          <a:srgbClr val="FFFF00"/>
        </a:solidFill>
        <a:ln w="76200" cap="flat" cmpd="sng" algn="ctr">
          <a:solidFill>
            <a:srgbClr val="FF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en-US" altLang="ja-JP" sz="2800" b="1">
              <a:solidFill>
                <a:srgbClr val="FF0000"/>
              </a:solidFill>
              <a:latin typeface="ＭＳ ゴシック" pitchFamily="49" charset="-128"/>
              <a:ea typeface="ＭＳ ゴシック" pitchFamily="49" charset="-128"/>
              <a:cs typeface="+mn-cs"/>
            </a:rPr>
            <a:t>R</a:t>
          </a:r>
          <a:r>
            <a:rPr kumimoji="1" lang="ja-JP" altLang="en-US" sz="2800" b="1">
              <a:solidFill>
                <a:srgbClr val="FF0000"/>
              </a:solidFill>
              <a:latin typeface="ＭＳ ゴシック" pitchFamily="49" charset="-128"/>
              <a:ea typeface="ＭＳ ゴシック" pitchFamily="49" charset="-128"/>
              <a:cs typeface="+mn-cs"/>
            </a:rPr>
            <a:t>７年６月３０日までに申請する訓練科の様式です。</a:t>
          </a:r>
          <a:endParaRPr kumimoji="1" lang="en-US" altLang="ja-JP" sz="2800" b="1">
            <a:solidFill>
              <a:srgbClr val="FF0000"/>
            </a:solidFill>
            <a:latin typeface="ＭＳ ゴシック" pitchFamily="49" charset="-128"/>
            <a:ea typeface="ＭＳ ゴシック" pitchFamily="49" charset="-128"/>
            <a:cs typeface="+mn-cs"/>
          </a:endParaRPr>
        </a:p>
        <a:p>
          <a:pPr eaLnBrk="1" fontAlgn="auto" latinLnBrk="0" hangingPunct="1"/>
          <a:r>
            <a:rPr kumimoji="1" lang="en-US" altLang="ja-JP" sz="2800" b="1">
              <a:solidFill>
                <a:srgbClr val="FF0000"/>
              </a:solidFill>
              <a:latin typeface="ＭＳ ゴシック" pitchFamily="49" charset="-128"/>
              <a:ea typeface="ＭＳ ゴシック" pitchFamily="49" charset="-128"/>
              <a:cs typeface="+mn-cs"/>
            </a:rPr>
            <a:t>R</a:t>
          </a:r>
          <a:r>
            <a:rPr kumimoji="1" lang="ja-JP" altLang="en-US" sz="2800" b="1">
              <a:solidFill>
                <a:srgbClr val="FF0000"/>
              </a:solidFill>
              <a:latin typeface="ＭＳ ゴシック" pitchFamily="49" charset="-128"/>
              <a:ea typeface="ＭＳ ゴシック" pitchFamily="49" charset="-128"/>
              <a:cs typeface="+mn-cs"/>
            </a:rPr>
            <a:t>７年７月１日より申請する訓練科については、この様式は使用できません。</a:t>
          </a:r>
          <a:endParaRPr kumimoji="1" lang="en-US" altLang="ja-JP" sz="2800" b="1">
            <a:solidFill>
              <a:srgbClr val="FF0000"/>
            </a:solidFill>
            <a:latin typeface="ＭＳ ゴシック" pitchFamily="49" charset="-128"/>
            <a:ea typeface="ＭＳ ゴシック" pitchFamily="49" charset="-128"/>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25</xdr:col>
      <xdr:colOff>103909</xdr:colOff>
      <xdr:row>7</xdr:row>
      <xdr:rowOff>0</xdr:rowOff>
    </xdr:from>
    <xdr:to>
      <xdr:col>29</xdr:col>
      <xdr:colOff>489093</xdr:colOff>
      <xdr:row>10</xdr:row>
      <xdr:rowOff>72848</xdr:rowOff>
    </xdr:to>
    <xdr:grpSp>
      <xdr:nvGrpSpPr>
        <xdr:cNvPr id="2" name="グループ化 1"/>
        <xdr:cNvGrpSpPr/>
      </xdr:nvGrpSpPr>
      <xdr:grpSpPr>
        <a:xfrm>
          <a:off x="17085623" y="1660071"/>
          <a:ext cx="3106613" cy="1610456"/>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twoCellAnchor>
    <xdr:from>
      <xdr:col>21</xdr:col>
      <xdr:colOff>258535</xdr:colOff>
      <xdr:row>0</xdr:row>
      <xdr:rowOff>285750</xdr:rowOff>
    </xdr:from>
    <xdr:to>
      <xdr:col>24</xdr:col>
      <xdr:colOff>148528</xdr:colOff>
      <xdr:row>1</xdr:row>
      <xdr:rowOff>268055</xdr:rowOff>
    </xdr:to>
    <xdr:sp macro="" textlink="">
      <xdr:nvSpPr>
        <xdr:cNvPr id="10" name="正方形/長方形 9"/>
        <xdr:cNvSpPr/>
      </xdr:nvSpPr>
      <xdr:spPr bwMode="auto">
        <a:xfrm>
          <a:off x="15650935" y="285750"/>
          <a:ext cx="1080618" cy="296630"/>
        </a:xfrm>
        <a:prstGeom prst="rect">
          <a:avLst/>
        </a:prstGeom>
        <a:solidFill>
          <a:schemeClr val="bg1"/>
        </a:solidFill>
        <a:ln w="25400" cap="flat" cmpd="dbl" algn="ctr">
          <a:solidFill>
            <a:srgbClr val="FF0000"/>
          </a:solidFill>
          <a:prstDash val="solid"/>
          <a:round/>
          <a:headEnd type="none" w="med" len="med"/>
          <a:tailEnd type="none" w="med" len="med"/>
        </a:ln>
        <a:effectLst>
          <a:outerShdw sx="1000" sy="1000" algn="ctr" rotWithShape="0">
            <a:srgbClr val="000000"/>
          </a:outerShdw>
        </a:effectLst>
      </xdr:spPr>
      <xdr:txBody>
        <a:bodyPr vertOverflow="clip" wrap="square" lIns="18288" tIns="0" rIns="0" bIns="0" rtlCol="0" anchor="ctr" upright="1"/>
        <a:lstStyle/>
        <a:p>
          <a:pPr algn="ctr"/>
          <a:r>
            <a:rPr kumimoji="1" lang="ja-JP" altLang="en-US" sz="1200" b="1">
              <a:solidFill>
                <a:srgbClr val="FF0000"/>
              </a:solidFill>
            </a:rPr>
            <a:t>記　入　例</a:t>
          </a:r>
        </a:p>
      </xdr:txBody>
    </xdr:sp>
    <xdr:clientData/>
  </xdr:twoCellAnchor>
  <xdr:twoCellAnchor>
    <xdr:from>
      <xdr:col>5</xdr:col>
      <xdr:colOff>1651906</xdr:colOff>
      <xdr:row>14</xdr:row>
      <xdr:rowOff>390525</xdr:rowOff>
    </xdr:from>
    <xdr:to>
      <xdr:col>6</xdr:col>
      <xdr:colOff>520156</xdr:colOff>
      <xdr:row>15</xdr:row>
      <xdr:rowOff>190060</xdr:rowOff>
    </xdr:to>
    <xdr:sp macro="" textlink="">
      <xdr:nvSpPr>
        <xdr:cNvPr id="19" name="円形吹き出し 18"/>
        <xdr:cNvSpPr/>
      </xdr:nvSpPr>
      <xdr:spPr>
        <a:xfrm>
          <a:off x="8251370" y="6227989"/>
          <a:ext cx="1440000" cy="684000"/>
        </a:xfrm>
        <a:prstGeom prst="wedgeEllipseCallout">
          <a:avLst>
            <a:gd name="adj1" fmla="val -39254"/>
            <a:gd name="adj2" fmla="val 8541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2"/>
              </a:solidFill>
            </a:rPr>
            <a:t>類型４</a:t>
          </a:r>
        </a:p>
      </xdr:txBody>
    </xdr:sp>
    <xdr:clientData/>
  </xdr:twoCellAnchor>
  <xdr:twoCellAnchor>
    <xdr:from>
      <xdr:col>5</xdr:col>
      <xdr:colOff>1627416</xdr:colOff>
      <xdr:row>13</xdr:row>
      <xdr:rowOff>202745</xdr:rowOff>
    </xdr:from>
    <xdr:to>
      <xdr:col>6</xdr:col>
      <xdr:colOff>495666</xdr:colOff>
      <xdr:row>14</xdr:row>
      <xdr:rowOff>2281</xdr:rowOff>
    </xdr:to>
    <xdr:sp macro="" textlink="">
      <xdr:nvSpPr>
        <xdr:cNvPr id="20" name="円形吹き出し 19"/>
        <xdr:cNvSpPr/>
      </xdr:nvSpPr>
      <xdr:spPr>
        <a:xfrm>
          <a:off x="8226880" y="5155745"/>
          <a:ext cx="1440000" cy="684000"/>
        </a:xfrm>
        <a:prstGeom prst="wedgeEllipseCallout">
          <a:avLst>
            <a:gd name="adj1" fmla="val -37499"/>
            <a:gd name="adj2" fmla="val 87500"/>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2"/>
              </a:solidFill>
            </a:rPr>
            <a:t>類型３</a:t>
          </a:r>
        </a:p>
      </xdr:txBody>
    </xdr:sp>
    <xdr:clientData/>
  </xdr:twoCellAnchor>
  <xdr:twoCellAnchor>
    <xdr:from>
      <xdr:col>5</xdr:col>
      <xdr:colOff>465365</xdr:colOff>
      <xdr:row>11</xdr:row>
      <xdr:rowOff>251737</xdr:rowOff>
    </xdr:from>
    <xdr:to>
      <xdr:col>5</xdr:col>
      <xdr:colOff>846365</xdr:colOff>
      <xdr:row>12</xdr:row>
      <xdr:rowOff>210115</xdr:rowOff>
    </xdr:to>
    <xdr:sp macro="" textlink="">
      <xdr:nvSpPr>
        <xdr:cNvPr id="21" name="右矢印 20"/>
        <xdr:cNvSpPr/>
      </xdr:nvSpPr>
      <xdr:spPr>
        <a:xfrm rot="5400000">
          <a:off x="7017604" y="4163391"/>
          <a:ext cx="47544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2193473</xdr:colOff>
      <xdr:row>10</xdr:row>
      <xdr:rowOff>238126</xdr:rowOff>
    </xdr:from>
    <xdr:to>
      <xdr:col>9</xdr:col>
      <xdr:colOff>97971</xdr:colOff>
      <xdr:row>11</xdr:row>
      <xdr:rowOff>306162</xdr:rowOff>
    </xdr:to>
    <xdr:sp macro="" textlink="">
      <xdr:nvSpPr>
        <xdr:cNvPr id="22" name="角丸四角形 21"/>
        <xdr:cNvSpPr/>
      </xdr:nvSpPr>
      <xdr:spPr bwMode="auto">
        <a:xfrm>
          <a:off x="5540830" y="3435805"/>
          <a:ext cx="5089070" cy="734786"/>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ja-JP" altLang="ja-JP" sz="1200">
              <a:effectLst/>
              <a:latin typeface="Meiryo UI" panose="020B0604030504040204" pitchFamily="50" charset="-128"/>
              <a:ea typeface="Meiryo UI" panose="020B0604030504040204" pitchFamily="50" charset="-128"/>
              <a:cs typeface="+mn-cs"/>
            </a:rPr>
            <a:t>それぞれ異なる講師要件の類型に該当する場合</a:t>
          </a:r>
          <a:r>
            <a:rPr kumimoji="1" lang="ja-JP" altLang="en-US" sz="1200">
              <a:effectLst/>
              <a:latin typeface="Meiryo UI" panose="020B0604030504040204" pitchFamily="50" charset="-128"/>
              <a:ea typeface="Meiryo UI" panose="020B0604030504040204" pitchFamily="50" charset="-128"/>
              <a:cs typeface="+mn-cs"/>
            </a:rPr>
            <a:t>でも、講師の経歴等確認書１枚でまとめることができます。</a:t>
          </a:r>
          <a:endParaRPr lang="ja-JP" altLang="ja-JP" sz="1200">
            <a:effectLst/>
            <a:latin typeface="Meiryo UI" panose="020B0604030504040204" pitchFamily="50" charset="-128"/>
            <a:ea typeface="Meiryo UI" panose="020B0604030504040204" pitchFamily="50" charset="-128"/>
          </a:endParaRPr>
        </a:p>
      </xdr:txBody>
    </xdr:sp>
    <xdr:clientData/>
  </xdr:twoCellAnchor>
  <xdr:twoCellAnchor>
    <xdr:from>
      <xdr:col>5</xdr:col>
      <xdr:colOff>424545</xdr:colOff>
      <xdr:row>8</xdr:row>
      <xdr:rowOff>115663</xdr:rowOff>
    </xdr:from>
    <xdr:to>
      <xdr:col>5</xdr:col>
      <xdr:colOff>805545</xdr:colOff>
      <xdr:row>9</xdr:row>
      <xdr:rowOff>155683</xdr:rowOff>
    </xdr:to>
    <xdr:sp macro="" textlink="">
      <xdr:nvSpPr>
        <xdr:cNvPr id="23" name="右矢印 22"/>
        <xdr:cNvSpPr/>
      </xdr:nvSpPr>
      <xdr:spPr>
        <a:xfrm rot="5400000">
          <a:off x="6976784" y="2258388"/>
          <a:ext cx="47544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236767</xdr:colOff>
      <xdr:row>1</xdr:row>
      <xdr:rowOff>336100</xdr:rowOff>
    </xdr:from>
    <xdr:to>
      <xdr:col>15</xdr:col>
      <xdr:colOff>263981</xdr:colOff>
      <xdr:row>3</xdr:row>
      <xdr:rowOff>267263</xdr:rowOff>
    </xdr:to>
    <xdr:sp macro="" textlink="">
      <xdr:nvSpPr>
        <xdr:cNvPr id="24" name="右矢印 23"/>
        <xdr:cNvSpPr/>
      </xdr:nvSpPr>
      <xdr:spPr>
        <a:xfrm rot="5400000">
          <a:off x="12939435" y="696289"/>
          <a:ext cx="47544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130634</xdr:colOff>
      <xdr:row>11</xdr:row>
      <xdr:rowOff>406858</xdr:rowOff>
    </xdr:from>
    <xdr:to>
      <xdr:col>21</xdr:col>
      <xdr:colOff>157848</xdr:colOff>
      <xdr:row>12</xdr:row>
      <xdr:rowOff>365236</xdr:rowOff>
    </xdr:to>
    <xdr:sp macro="" textlink="">
      <xdr:nvSpPr>
        <xdr:cNvPr id="25" name="右矢印 24"/>
        <xdr:cNvSpPr/>
      </xdr:nvSpPr>
      <xdr:spPr>
        <a:xfrm rot="5400000">
          <a:off x="15160123" y="4318512"/>
          <a:ext cx="47544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432712</xdr:colOff>
      <xdr:row>15</xdr:row>
      <xdr:rowOff>654508</xdr:rowOff>
    </xdr:from>
    <xdr:to>
      <xdr:col>3</xdr:col>
      <xdr:colOff>228605</xdr:colOff>
      <xdr:row>16</xdr:row>
      <xdr:rowOff>245493</xdr:rowOff>
    </xdr:to>
    <xdr:sp macro="" textlink="">
      <xdr:nvSpPr>
        <xdr:cNvPr id="26" name="右矢印 25"/>
        <xdr:cNvSpPr/>
      </xdr:nvSpPr>
      <xdr:spPr>
        <a:xfrm rot="16200000" flipV="1">
          <a:off x="1637344" y="7423662"/>
          <a:ext cx="47544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598713</xdr:colOff>
      <xdr:row>16</xdr:row>
      <xdr:rowOff>103413</xdr:rowOff>
    </xdr:from>
    <xdr:to>
      <xdr:col>4</xdr:col>
      <xdr:colOff>2748642</xdr:colOff>
      <xdr:row>19</xdr:row>
      <xdr:rowOff>208190</xdr:rowOff>
    </xdr:to>
    <xdr:sp macro="" textlink="">
      <xdr:nvSpPr>
        <xdr:cNvPr id="27" name="角丸四角形 26"/>
        <xdr:cNvSpPr/>
      </xdr:nvSpPr>
      <xdr:spPr bwMode="auto">
        <a:xfrm>
          <a:off x="938892" y="7709806"/>
          <a:ext cx="5157107" cy="1397455"/>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Meiryo UI" panose="020B0604030504040204" pitchFamily="50" charset="-128"/>
              <a:ea typeface="Meiryo UI" panose="020B0604030504040204" pitchFamily="50" charset="-128"/>
            </a:rPr>
            <a:t>所属（企業名・部署名）については、詳細に記入してください。</a:t>
          </a:r>
          <a:endParaRPr lang="en-US" altLang="ja-JP" sz="1200">
            <a:solidFill>
              <a:schemeClr val="tx1"/>
            </a:solidFill>
            <a:effectLst/>
            <a:latin typeface="Meiryo UI" panose="020B0604030504040204" pitchFamily="50" charset="-128"/>
            <a:ea typeface="Meiryo UI"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lang="en-US" altLang="ja-JP" sz="1200">
              <a:solidFill>
                <a:schemeClr val="tx1"/>
              </a:solidFill>
              <a:effectLst/>
              <a:latin typeface="Meiryo UI" panose="020B0604030504040204" pitchFamily="50" charset="-128"/>
              <a:ea typeface="Meiryo UI" panose="020B0604030504040204" pitchFamily="50" charset="-128"/>
            </a:rPr>
            <a:t>※</a:t>
          </a:r>
          <a:r>
            <a:rPr lang="ja-JP" altLang="en-US" sz="1200">
              <a:solidFill>
                <a:schemeClr val="tx1"/>
              </a:solidFill>
              <a:effectLst/>
              <a:latin typeface="Meiryo UI" panose="020B0604030504040204" pitchFamily="50" charset="-128"/>
              <a:ea typeface="Meiryo UI" panose="020B0604030504040204" pitchFamily="50" charset="-128"/>
            </a:rPr>
            <a:t>フリーランス・個人事業主等、企業に所属していない場合は、受託元の会社名を記入してください。（部署名は空欄で構いません。）</a:t>
          </a:r>
          <a:endParaRPr lang="en-US" altLang="ja-JP" sz="12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14</xdr:col>
      <xdr:colOff>289832</xdr:colOff>
      <xdr:row>10</xdr:row>
      <xdr:rowOff>512989</xdr:rowOff>
    </xdr:from>
    <xdr:to>
      <xdr:col>24</xdr:col>
      <xdr:colOff>127907</xdr:colOff>
      <xdr:row>11</xdr:row>
      <xdr:rowOff>510268</xdr:rowOff>
    </xdr:to>
    <xdr:sp macro="" textlink="">
      <xdr:nvSpPr>
        <xdr:cNvPr id="28" name="角丸四角形 27"/>
        <xdr:cNvSpPr/>
      </xdr:nvSpPr>
      <xdr:spPr bwMode="auto">
        <a:xfrm>
          <a:off x="13039725" y="3710668"/>
          <a:ext cx="3716111" cy="664029"/>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Meiryo UI" panose="020B0604030504040204" pitchFamily="50" charset="-128"/>
              <a:ea typeface="Meiryo UI" panose="020B0604030504040204" pitchFamily="50" charset="-128"/>
            </a:rPr>
            <a:t>実務経験の年数には、指導（等）業務の経験年数を含めることができます。</a:t>
          </a:r>
          <a:endParaRPr lang="ja-JP" altLang="ja-JP" sz="12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11</xdr:col>
      <xdr:colOff>213632</xdr:colOff>
      <xdr:row>1</xdr:row>
      <xdr:rowOff>54428</xdr:rowOff>
    </xdr:from>
    <xdr:to>
      <xdr:col>19</xdr:col>
      <xdr:colOff>200025</xdr:colOff>
      <xdr:row>2</xdr:row>
      <xdr:rowOff>122464</xdr:rowOff>
    </xdr:to>
    <xdr:sp macro="" textlink="">
      <xdr:nvSpPr>
        <xdr:cNvPr id="29" name="角丸四角形 28"/>
        <xdr:cNvSpPr/>
      </xdr:nvSpPr>
      <xdr:spPr bwMode="auto">
        <a:xfrm>
          <a:off x="11521168" y="367392"/>
          <a:ext cx="3333750" cy="435429"/>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Meiryo UI" panose="020B0604030504040204" pitchFamily="50" charset="-128"/>
              <a:ea typeface="Meiryo UI" panose="020B0604030504040204" pitchFamily="50" charset="-128"/>
            </a:rPr>
            <a:t>経歴確認書作成時の年齢を記入してください。</a:t>
          </a:r>
          <a:endParaRPr lang="ja-JP" altLang="ja-JP" sz="12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4</xdr:col>
      <xdr:colOff>2628899</xdr:colOff>
      <xdr:row>5</xdr:row>
      <xdr:rowOff>115661</xdr:rowOff>
    </xdr:from>
    <xdr:to>
      <xdr:col>7</xdr:col>
      <xdr:colOff>247649</xdr:colOff>
      <xdr:row>8</xdr:row>
      <xdr:rowOff>210911</xdr:rowOff>
    </xdr:to>
    <xdr:sp macro="" textlink="">
      <xdr:nvSpPr>
        <xdr:cNvPr id="30" name="角丸四角形 29"/>
        <xdr:cNvSpPr/>
      </xdr:nvSpPr>
      <xdr:spPr bwMode="auto">
        <a:xfrm>
          <a:off x="5976256" y="1462768"/>
          <a:ext cx="4027714" cy="843643"/>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Meiryo UI" panose="020B0604030504040204" pitchFamily="50" charset="-128"/>
              <a:ea typeface="Meiryo UI" panose="020B0604030504040204" pitchFamily="50" charset="-128"/>
            </a:rPr>
            <a:t>類型１又は類型４の場合は、担当することが確認できる資格名称を記入してください。</a:t>
          </a:r>
          <a:endParaRPr lang="ja-JP" altLang="ja-JP" sz="1200">
            <a:solidFill>
              <a:schemeClr val="tx1"/>
            </a:solidFill>
            <a:effectLst/>
            <a:latin typeface="Meiryo UI" panose="020B0604030504040204" pitchFamily="50" charset="-128"/>
            <a:ea typeface="Meiryo UI" panose="020B0604030504040204"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27</xdr:col>
      <xdr:colOff>144732</xdr:colOff>
      <xdr:row>0</xdr:row>
      <xdr:rowOff>204107</xdr:rowOff>
    </xdr:from>
    <xdr:to>
      <xdr:col>31</xdr:col>
      <xdr:colOff>529916</xdr:colOff>
      <xdr:row>7</xdr:row>
      <xdr:rowOff>154492</xdr:rowOff>
    </xdr:to>
    <xdr:grpSp>
      <xdr:nvGrpSpPr>
        <xdr:cNvPr id="2" name="グループ化 1"/>
        <xdr:cNvGrpSpPr/>
      </xdr:nvGrpSpPr>
      <xdr:grpSpPr>
        <a:xfrm>
          <a:off x="19739018" y="204107"/>
          <a:ext cx="3106612" cy="1610456"/>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twoCellAnchor>
    <xdr:from>
      <xdr:col>27</xdr:col>
      <xdr:colOff>108858</xdr:colOff>
      <xdr:row>9</xdr:row>
      <xdr:rowOff>639535</xdr:rowOff>
    </xdr:from>
    <xdr:to>
      <xdr:col>41</xdr:col>
      <xdr:colOff>122465</xdr:colOff>
      <xdr:row>13</xdr:row>
      <xdr:rowOff>693964</xdr:rowOff>
    </xdr:to>
    <xdr:sp macro="" textlink="">
      <xdr:nvSpPr>
        <xdr:cNvPr id="10" name="角丸四角形 9"/>
        <xdr:cNvSpPr/>
      </xdr:nvSpPr>
      <xdr:spPr bwMode="auto">
        <a:xfrm>
          <a:off x="19644633" y="3163660"/>
          <a:ext cx="9614807" cy="2473779"/>
        </a:xfrm>
        <a:prstGeom prst="roundRect">
          <a:avLst/>
        </a:prstGeom>
        <a:solidFill>
          <a:srgbClr val="FFFF00"/>
        </a:solidFill>
        <a:ln w="76200" cap="flat" cmpd="sng" algn="ctr">
          <a:solidFill>
            <a:srgbClr val="FF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en-US" altLang="ja-JP" sz="2800" b="1">
              <a:solidFill>
                <a:srgbClr val="FF0000"/>
              </a:solidFill>
              <a:latin typeface="ＭＳ ゴシック" pitchFamily="49" charset="-128"/>
              <a:ea typeface="ＭＳ ゴシック" pitchFamily="49" charset="-128"/>
              <a:cs typeface="+mn-cs"/>
            </a:rPr>
            <a:t>R</a:t>
          </a:r>
          <a:r>
            <a:rPr kumimoji="1" lang="ja-JP" altLang="en-US" sz="2800" b="1">
              <a:solidFill>
                <a:srgbClr val="FF0000"/>
              </a:solidFill>
              <a:latin typeface="ＭＳ ゴシック" pitchFamily="49" charset="-128"/>
              <a:ea typeface="ＭＳ ゴシック" pitchFamily="49" charset="-128"/>
              <a:cs typeface="+mn-cs"/>
            </a:rPr>
            <a:t>７年７月１日より申請する訓練科より使用します。</a:t>
          </a:r>
          <a:endParaRPr kumimoji="1" lang="en-US" altLang="ja-JP" sz="2800" b="1">
            <a:solidFill>
              <a:srgbClr val="FF0000"/>
            </a:solidFill>
            <a:latin typeface="ＭＳ ゴシック" pitchFamily="49" charset="-128"/>
            <a:ea typeface="ＭＳ ゴシック" pitchFamily="49" charset="-128"/>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27</xdr:col>
      <xdr:colOff>144732</xdr:colOff>
      <xdr:row>0</xdr:row>
      <xdr:rowOff>204107</xdr:rowOff>
    </xdr:from>
    <xdr:to>
      <xdr:col>31</xdr:col>
      <xdr:colOff>529916</xdr:colOff>
      <xdr:row>7</xdr:row>
      <xdr:rowOff>154492</xdr:rowOff>
    </xdr:to>
    <xdr:grpSp>
      <xdr:nvGrpSpPr>
        <xdr:cNvPr id="2" name="グループ化 1"/>
        <xdr:cNvGrpSpPr/>
      </xdr:nvGrpSpPr>
      <xdr:grpSpPr>
        <a:xfrm>
          <a:off x="19739018" y="204107"/>
          <a:ext cx="3106612" cy="1610456"/>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twoCellAnchor>
    <xdr:from>
      <xdr:col>25</xdr:col>
      <xdr:colOff>1197428</xdr:colOff>
      <xdr:row>1</xdr:row>
      <xdr:rowOff>0</xdr:rowOff>
    </xdr:from>
    <xdr:to>
      <xdr:col>26</xdr:col>
      <xdr:colOff>896920</xdr:colOff>
      <xdr:row>1</xdr:row>
      <xdr:rowOff>295269</xdr:rowOff>
    </xdr:to>
    <xdr:sp macro="" textlink="">
      <xdr:nvSpPr>
        <xdr:cNvPr id="10" name="正方形/長方形 9"/>
        <xdr:cNvSpPr/>
      </xdr:nvSpPr>
      <xdr:spPr bwMode="auto">
        <a:xfrm>
          <a:off x="18399578" y="314325"/>
          <a:ext cx="1090142" cy="295269"/>
        </a:xfrm>
        <a:prstGeom prst="rect">
          <a:avLst/>
        </a:prstGeom>
        <a:solidFill>
          <a:schemeClr val="bg1"/>
        </a:solidFill>
        <a:ln w="25400" cap="flat" cmpd="dbl" algn="ctr">
          <a:solidFill>
            <a:srgbClr val="FF0000"/>
          </a:solidFill>
          <a:prstDash val="solid"/>
          <a:round/>
          <a:headEnd type="none" w="med" len="med"/>
          <a:tailEnd type="none" w="med" len="med"/>
        </a:ln>
        <a:effectLst>
          <a:outerShdw sx="1000" sy="1000" algn="ctr" rotWithShape="0">
            <a:srgbClr val="000000"/>
          </a:outerShdw>
        </a:effectLst>
      </xdr:spPr>
      <xdr:txBody>
        <a:bodyPr vertOverflow="clip" wrap="square" lIns="18288" tIns="0" rIns="0" bIns="0" rtlCol="0" anchor="ctr" upright="1"/>
        <a:lstStyle/>
        <a:p>
          <a:pPr algn="ctr"/>
          <a:r>
            <a:rPr kumimoji="1" lang="ja-JP" altLang="en-US" sz="1200" b="1">
              <a:solidFill>
                <a:srgbClr val="FF0000"/>
              </a:solidFill>
            </a:rPr>
            <a:t>記　入　例</a:t>
          </a:r>
        </a:p>
      </xdr:txBody>
    </xdr:sp>
    <xdr:clientData/>
  </xdr:twoCellAnchor>
  <xdr:twoCellAnchor>
    <xdr:from>
      <xdr:col>2</xdr:col>
      <xdr:colOff>356259</xdr:colOff>
      <xdr:row>15</xdr:row>
      <xdr:rowOff>571503</xdr:rowOff>
    </xdr:from>
    <xdr:to>
      <xdr:col>3</xdr:col>
      <xdr:colOff>152152</xdr:colOff>
      <xdr:row>16</xdr:row>
      <xdr:rowOff>203309</xdr:rowOff>
    </xdr:to>
    <xdr:sp macro="" textlink="">
      <xdr:nvSpPr>
        <xdr:cNvPr id="22" name="右矢印 21"/>
        <xdr:cNvSpPr/>
      </xdr:nvSpPr>
      <xdr:spPr>
        <a:xfrm rot="16200000" flipV="1">
          <a:off x="1846641" y="7259014"/>
          <a:ext cx="47544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408213</xdr:colOff>
      <xdr:row>16</xdr:row>
      <xdr:rowOff>77933</xdr:rowOff>
    </xdr:from>
    <xdr:to>
      <xdr:col>4</xdr:col>
      <xdr:colOff>2941987</xdr:colOff>
      <xdr:row>19</xdr:row>
      <xdr:rowOff>95624</xdr:rowOff>
    </xdr:to>
    <xdr:sp macro="" textlink="">
      <xdr:nvSpPr>
        <xdr:cNvPr id="23" name="角丸四角形 22"/>
        <xdr:cNvSpPr/>
      </xdr:nvSpPr>
      <xdr:spPr bwMode="auto">
        <a:xfrm>
          <a:off x="748392" y="7561862"/>
          <a:ext cx="5826702" cy="1269548"/>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Meiryo UI" panose="020B0604030504040204" pitchFamily="50" charset="-128"/>
              <a:ea typeface="Meiryo UI" panose="020B0604030504040204" pitchFamily="50" charset="-128"/>
            </a:rPr>
            <a:t>所属（企業名・部署名）については、詳細に記入してください。</a:t>
          </a:r>
          <a:endParaRPr lang="en-US" altLang="ja-JP" sz="1200">
            <a:solidFill>
              <a:schemeClr val="tx1"/>
            </a:solidFill>
            <a:effectLst/>
            <a:latin typeface="Meiryo UI" panose="020B0604030504040204" pitchFamily="50" charset="-128"/>
            <a:ea typeface="Meiryo UI"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lang="en-US" altLang="ja-JP" sz="1200">
              <a:solidFill>
                <a:schemeClr val="tx1"/>
              </a:solidFill>
              <a:effectLst/>
              <a:latin typeface="Meiryo UI" panose="020B0604030504040204" pitchFamily="50" charset="-128"/>
              <a:ea typeface="Meiryo UI" panose="020B0604030504040204" pitchFamily="50" charset="-128"/>
            </a:rPr>
            <a:t>※</a:t>
          </a:r>
          <a:r>
            <a:rPr lang="ja-JP" altLang="en-US" sz="1200">
              <a:solidFill>
                <a:schemeClr val="tx1"/>
              </a:solidFill>
              <a:effectLst/>
              <a:latin typeface="Meiryo UI" panose="020B0604030504040204" pitchFamily="50" charset="-128"/>
              <a:ea typeface="Meiryo UI" panose="020B0604030504040204" pitchFamily="50" charset="-128"/>
            </a:rPr>
            <a:t>フリーランス・個人事業主等、企業に所属していない場合は、受託元の会社名を記入してください。（部署名は空欄で構いません。）</a:t>
          </a:r>
          <a:endParaRPr lang="en-US" altLang="ja-JP" sz="12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5</xdr:col>
      <xdr:colOff>2206829</xdr:colOff>
      <xdr:row>11</xdr:row>
      <xdr:rowOff>163292</xdr:rowOff>
    </xdr:from>
    <xdr:to>
      <xdr:col>6</xdr:col>
      <xdr:colOff>16079</xdr:colOff>
      <xdr:row>12</xdr:row>
      <xdr:rowOff>121670</xdr:rowOff>
    </xdr:to>
    <xdr:sp macro="" textlink="">
      <xdr:nvSpPr>
        <xdr:cNvPr id="24" name="右矢印 23"/>
        <xdr:cNvSpPr/>
      </xdr:nvSpPr>
      <xdr:spPr>
        <a:xfrm rot="5400000">
          <a:off x="9044818" y="4074946"/>
          <a:ext cx="47544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2832759</xdr:colOff>
      <xdr:row>10</xdr:row>
      <xdr:rowOff>217716</xdr:rowOff>
    </xdr:from>
    <xdr:to>
      <xdr:col>10</xdr:col>
      <xdr:colOff>315436</xdr:colOff>
      <xdr:row>11</xdr:row>
      <xdr:rowOff>285752</xdr:rowOff>
    </xdr:to>
    <xdr:sp macro="" textlink="">
      <xdr:nvSpPr>
        <xdr:cNvPr id="25" name="角丸四角形 24"/>
        <xdr:cNvSpPr/>
      </xdr:nvSpPr>
      <xdr:spPr bwMode="auto">
        <a:xfrm>
          <a:off x="6465866" y="3415395"/>
          <a:ext cx="5089070" cy="734786"/>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ja-JP" altLang="ja-JP" sz="1200">
              <a:effectLst/>
              <a:latin typeface="Meiryo UI" panose="020B0604030504040204" pitchFamily="50" charset="-128"/>
              <a:ea typeface="Meiryo UI" panose="020B0604030504040204" pitchFamily="50" charset="-128"/>
              <a:cs typeface="+mn-cs"/>
            </a:rPr>
            <a:t>それぞれ異なる講師要件の類型に該当する場合</a:t>
          </a:r>
          <a:r>
            <a:rPr kumimoji="1" lang="ja-JP" altLang="en-US" sz="1200">
              <a:effectLst/>
              <a:latin typeface="Meiryo UI" panose="020B0604030504040204" pitchFamily="50" charset="-128"/>
              <a:ea typeface="Meiryo UI" panose="020B0604030504040204" pitchFamily="50" charset="-128"/>
              <a:cs typeface="+mn-cs"/>
            </a:rPr>
            <a:t>でも、講師の経歴等確認書１枚でまとめることができます。</a:t>
          </a:r>
          <a:endParaRPr lang="ja-JP" altLang="ja-JP" sz="1200">
            <a:effectLst/>
            <a:latin typeface="Meiryo UI" panose="020B0604030504040204" pitchFamily="50" charset="-128"/>
            <a:ea typeface="Meiryo UI" panose="020B0604030504040204" pitchFamily="50" charset="-128"/>
          </a:endParaRPr>
        </a:p>
      </xdr:txBody>
    </xdr:sp>
    <xdr:clientData/>
  </xdr:twoCellAnchor>
  <xdr:twoCellAnchor>
    <xdr:from>
      <xdr:col>5</xdr:col>
      <xdr:colOff>1063831</xdr:colOff>
      <xdr:row>8</xdr:row>
      <xdr:rowOff>95253</xdr:rowOff>
    </xdr:from>
    <xdr:to>
      <xdr:col>5</xdr:col>
      <xdr:colOff>1444831</xdr:colOff>
      <xdr:row>9</xdr:row>
      <xdr:rowOff>135273</xdr:rowOff>
    </xdr:to>
    <xdr:sp macro="" textlink="">
      <xdr:nvSpPr>
        <xdr:cNvPr id="26" name="右矢印 25"/>
        <xdr:cNvSpPr/>
      </xdr:nvSpPr>
      <xdr:spPr>
        <a:xfrm rot="5400000">
          <a:off x="7901820" y="2237978"/>
          <a:ext cx="47544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16078</xdr:colOff>
      <xdr:row>5</xdr:row>
      <xdr:rowOff>95251</xdr:rowOff>
    </xdr:from>
    <xdr:to>
      <xdr:col>9</xdr:col>
      <xdr:colOff>111327</xdr:colOff>
      <xdr:row>8</xdr:row>
      <xdr:rowOff>190501</xdr:rowOff>
    </xdr:to>
    <xdr:sp macro="" textlink="">
      <xdr:nvSpPr>
        <xdr:cNvPr id="27" name="角丸四角形 26"/>
        <xdr:cNvSpPr/>
      </xdr:nvSpPr>
      <xdr:spPr bwMode="auto">
        <a:xfrm>
          <a:off x="6901292" y="1442358"/>
          <a:ext cx="4027714" cy="843643"/>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Meiryo UI" panose="020B0604030504040204" pitchFamily="50" charset="-128"/>
              <a:ea typeface="Meiryo UI" panose="020B0604030504040204" pitchFamily="50" charset="-128"/>
            </a:rPr>
            <a:t>類型１又は類型４の場合は、担当することが確認できる資格名称を記入してください。</a:t>
          </a:r>
          <a:endParaRPr lang="ja-JP" altLang="ja-JP" sz="12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14</xdr:col>
      <xdr:colOff>216107</xdr:colOff>
      <xdr:row>1</xdr:row>
      <xdr:rowOff>363316</xdr:rowOff>
    </xdr:from>
    <xdr:to>
      <xdr:col>15</xdr:col>
      <xdr:colOff>243321</xdr:colOff>
      <xdr:row>4</xdr:row>
      <xdr:rowOff>8729</xdr:rowOff>
    </xdr:to>
    <xdr:sp macro="" textlink="">
      <xdr:nvSpPr>
        <xdr:cNvPr id="28" name="右矢印 27"/>
        <xdr:cNvSpPr/>
      </xdr:nvSpPr>
      <xdr:spPr>
        <a:xfrm rot="5400000">
          <a:off x="13204525" y="723505"/>
          <a:ext cx="47544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192972</xdr:colOff>
      <xdr:row>1</xdr:row>
      <xdr:rowOff>81644</xdr:rowOff>
    </xdr:from>
    <xdr:to>
      <xdr:col>19</xdr:col>
      <xdr:colOff>179365</xdr:colOff>
      <xdr:row>2</xdr:row>
      <xdr:rowOff>149680</xdr:rowOff>
    </xdr:to>
    <xdr:sp macro="" textlink="">
      <xdr:nvSpPr>
        <xdr:cNvPr id="29" name="角丸四角形 28"/>
        <xdr:cNvSpPr/>
      </xdr:nvSpPr>
      <xdr:spPr bwMode="auto">
        <a:xfrm>
          <a:off x="11786258" y="394608"/>
          <a:ext cx="3333750" cy="435429"/>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Meiryo UI" panose="020B0604030504040204" pitchFamily="50" charset="-128"/>
              <a:ea typeface="Meiryo UI" panose="020B0604030504040204" pitchFamily="50" charset="-128"/>
            </a:rPr>
            <a:t>経歴確認書作成時の年齢を記入してください。</a:t>
          </a:r>
          <a:endParaRPr lang="ja-JP" altLang="ja-JP" sz="12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25</xdr:col>
      <xdr:colOff>835232</xdr:colOff>
      <xdr:row>15</xdr:row>
      <xdr:rowOff>628653</xdr:rowOff>
    </xdr:from>
    <xdr:to>
      <xdr:col>25</xdr:col>
      <xdr:colOff>1216232</xdr:colOff>
      <xdr:row>16</xdr:row>
      <xdr:rowOff>260459</xdr:rowOff>
    </xdr:to>
    <xdr:sp macro="" textlink="">
      <xdr:nvSpPr>
        <xdr:cNvPr id="30" name="右矢印 29"/>
        <xdr:cNvSpPr/>
      </xdr:nvSpPr>
      <xdr:spPr>
        <a:xfrm rot="16200000" flipV="1">
          <a:off x="18055471" y="7316164"/>
          <a:ext cx="47544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305919</xdr:colOff>
      <xdr:row>11</xdr:row>
      <xdr:rowOff>247658</xdr:rowOff>
    </xdr:from>
    <xdr:to>
      <xdr:col>21</xdr:col>
      <xdr:colOff>333133</xdr:colOff>
      <xdr:row>12</xdr:row>
      <xdr:rowOff>206036</xdr:rowOff>
    </xdr:to>
    <xdr:sp macro="" textlink="">
      <xdr:nvSpPr>
        <xdr:cNvPr id="31" name="右矢印 30"/>
        <xdr:cNvSpPr/>
      </xdr:nvSpPr>
      <xdr:spPr>
        <a:xfrm rot="5400000">
          <a:off x="15621158" y="4159312"/>
          <a:ext cx="475449"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288223</xdr:colOff>
      <xdr:row>10</xdr:row>
      <xdr:rowOff>367392</xdr:rowOff>
    </xdr:from>
    <xdr:to>
      <xdr:col>25</xdr:col>
      <xdr:colOff>1323727</xdr:colOff>
      <xdr:row>11</xdr:row>
      <xdr:rowOff>364671</xdr:rowOff>
    </xdr:to>
    <xdr:sp macro="" textlink="">
      <xdr:nvSpPr>
        <xdr:cNvPr id="32" name="角丸四角形 31"/>
        <xdr:cNvSpPr/>
      </xdr:nvSpPr>
      <xdr:spPr bwMode="auto">
        <a:xfrm>
          <a:off x="14875080" y="3565071"/>
          <a:ext cx="3716111" cy="664029"/>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Meiryo UI" panose="020B0604030504040204" pitchFamily="50" charset="-128"/>
              <a:ea typeface="Meiryo UI" panose="020B0604030504040204" pitchFamily="50" charset="-128"/>
            </a:rPr>
            <a:t>実務経験の年数には、指導（等）業務の経験年数を含めることができます。</a:t>
          </a:r>
          <a:endParaRPr lang="ja-JP" altLang="ja-JP" sz="12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5</xdr:col>
      <xdr:colOff>2436913</xdr:colOff>
      <xdr:row>16</xdr:row>
      <xdr:rowOff>95249</xdr:rowOff>
    </xdr:from>
    <xdr:to>
      <xdr:col>26</xdr:col>
      <xdr:colOff>832508</xdr:colOff>
      <xdr:row>25</xdr:row>
      <xdr:rowOff>0</xdr:rowOff>
    </xdr:to>
    <xdr:sp macro="" textlink="">
      <xdr:nvSpPr>
        <xdr:cNvPr id="33" name="角丸四角形 32"/>
        <xdr:cNvSpPr/>
      </xdr:nvSpPr>
      <xdr:spPr bwMode="auto">
        <a:xfrm>
          <a:off x="9322127" y="7579178"/>
          <a:ext cx="10165774" cy="2435679"/>
        </a:xfrm>
        <a:prstGeom prst="roundRect">
          <a:avLst>
            <a:gd name="adj" fmla="val 12198"/>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r>
            <a:rPr lang="ja-JP" altLang="en-US" sz="1200">
              <a:effectLst/>
              <a:latin typeface="Meiryo UI" panose="020B0604030504040204" pitchFamily="50" charset="-128"/>
              <a:ea typeface="Meiryo UI" panose="020B0604030504040204" pitchFamily="50" charset="-128"/>
              <a:cs typeface="+mn-cs"/>
            </a:rPr>
            <a:t>実務経験・指導（等）業務経験を証明する書類名を記載してください。</a:t>
          </a:r>
          <a:r>
            <a:rPr lang="ja-JP" altLang="ja-JP" sz="1200">
              <a:effectLst/>
              <a:latin typeface="Meiryo UI" panose="020B0604030504040204" pitchFamily="50" charset="-128"/>
              <a:ea typeface="Meiryo UI" panose="020B0604030504040204" pitchFamily="50" charset="-128"/>
              <a:cs typeface="+mn-cs"/>
            </a:rPr>
            <a:t>　</a:t>
          </a:r>
          <a:endParaRPr lang="en-US" altLang="ja-JP" sz="1200">
            <a:effectLst/>
            <a:latin typeface="Meiryo UI" panose="020B0604030504040204" pitchFamily="50" charset="-128"/>
            <a:ea typeface="Meiryo UI" panose="020B0604030504040204" pitchFamily="50" charset="-128"/>
            <a:cs typeface="+mn-cs"/>
          </a:endParaRPr>
        </a:p>
        <a:p>
          <a:r>
            <a:rPr lang="en-US" altLang="ja-JP" sz="1200">
              <a:effectLst/>
              <a:latin typeface="Meiryo UI" panose="020B0604030504040204" pitchFamily="50" charset="-128"/>
              <a:ea typeface="Meiryo UI" panose="020B0604030504040204" pitchFamily="50" charset="-128"/>
              <a:cs typeface="+mn-cs"/>
            </a:rPr>
            <a:t>&lt;</a:t>
          </a:r>
          <a:r>
            <a:rPr lang="ja-JP" altLang="ja-JP" sz="1200">
              <a:effectLst/>
              <a:latin typeface="Meiryo UI" panose="020B0604030504040204" pitchFamily="50" charset="-128"/>
              <a:ea typeface="Meiryo UI" panose="020B0604030504040204" pitchFamily="50" charset="-128"/>
              <a:cs typeface="+mn-cs"/>
            </a:rPr>
            <a:t>証明書類の例</a:t>
          </a:r>
          <a:r>
            <a:rPr lang="en-US" altLang="ja-JP" sz="1200">
              <a:effectLst/>
              <a:latin typeface="Meiryo UI" panose="020B0604030504040204" pitchFamily="50" charset="-128"/>
              <a:ea typeface="Meiryo UI" panose="020B0604030504040204" pitchFamily="50" charset="-128"/>
              <a:cs typeface="+mn-cs"/>
            </a:rPr>
            <a:t>&gt;</a:t>
          </a:r>
          <a:endParaRPr lang="ja-JP" altLang="ja-JP" sz="1200">
            <a:effectLst/>
            <a:latin typeface="Meiryo UI" panose="020B0604030504040204" pitchFamily="50" charset="-128"/>
            <a:ea typeface="Meiryo UI" panose="020B0604030504040204" pitchFamily="50" charset="-128"/>
            <a:cs typeface="+mn-cs"/>
          </a:endParaRPr>
        </a:p>
        <a:p>
          <a:r>
            <a:rPr lang="ja-JP" altLang="en-US" sz="1200">
              <a:effectLst/>
              <a:latin typeface="Meiryo UI" panose="020B0604030504040204" pitchFamily="50" charset="-128"/>
              <a:ea typeface="Meiryo UI" panose="020B0604030504040204" pitchFamily="50" charset="-128"/>
              <a:cs typeface="+mn-cs"/>
            </a:rPr>
            <a:t>　</a:t>
          </a:r>
          <a:r>
            <a:rPr lang="ja-JP" altLang="ja-JP" sz="1200">
              <a:effectLst/>
              <a:latin typeface="Meiryo UI" panose="020B0604030504040204" pitchFamily="50" charset="-128"/>
              <a:ea typeface="Meiryo UI" panose="020B0604030504040204" pitchFamily="50" charset="-128"/>
              <a:cs typeface="+mn-cs"/>
            </a:rPr>
            <a:t>労働契約書、労働条件通知書、職務証明書、在職証明書等の勤務先からの証明書類</a:t>
          </a:r>
          <a:r>
            <a:rPr lang="ja-JP" altLang="en-US" sz="1200">
              <a:effectLst/>
              <a:latin typeface="Meiryo UI" panose="020B0604030504040204" pitchFamily="50" charset="-128"/>
              <a:ea typeface="Meiryo UI" panose="020B0604030504040204" pitchFamily="50" charset="-128"/>
              <a:cs typeface="+mn-cs"/>
            </a:rPr>
            <a:t>、請負契約書</a:t>
          </a:r>
          <a:r>
            <a:rPr lang="ja-JP" altLang="ja-JP" sz="1200">
              <a:effectLst/>
              <a:latin typeface="Meiryo UI" panose="020B0604030504040204" pitchFamily="50" charset="-128"/>
              <a:ea typeface="Meiryo UI" panose="020B0604030504040204" pitchFamily="50" charset="-128"/>
              <a:cs typeface="+mn-cs"/>
            </a:rPr>
            <a:t>　等</a:t>
          </a:r>
        </a:p>
        <a:p>
          <a:r>
            <a:rPr lang="ja-JP" altLang="ja-JP" sz="1200">
              <a:effectLst/>
              <a:latin typeface="Meiryo UI" panose="020B0604030504040204" pitchFamily="50" charset="-128"/>
              <a:ea typeface="Meiryo UI" panose="020B0604030504040204" pitchFamily="50" charset="-128"/>
              <a:cs typeface="+mn-cs"/>
            </a:rPr>
            <a:t>※</a:t>
          </a:r>
          <a:r>
            <a:rPr lang="ja-JP" altLang="en-US" sz="1200">
              <a:effectLst/>
              <a:latin typeface="Meiryo UI" panose="020B0604030504040204" pitchFamily="50" charset="-128"/>
              <a:ea typeface="Meiryo UI" panose="020B0604030504040204" pitchFamily="50" charset="-128"/>
              <a:cs typeface="+mn-cs"/>
            </a:rPr>
            <a:t>　</a:t>
          </a:r>
          <a:r>
            <a:rPr lang="ja-JP" altLang="ja-JP" sz="1200">
              <a:effectLst/>
              <a:latin typeface="Meiryo UI" panose="020B0604030504040204" pitchFamily="50" charset="-128"/>
              <a:ea typeface="Meiryo UI" panose="020B0604030504040204" pitchFamily="50" charset="-128"/>
              <a:cs typeface="+mn-cs"/>
            </a:rPr>
            <a:t>勤務先の名称や</a:t>
          </a:r>
          <a:r>
            <a:rPr lang="ja-JP" altLang="en-US" sz="1200">
              <a:effectLst/>
              <a:latin typeface="Meiryo UI" panose="020B0604030504040204" pitchFamily="50" charset="-128"/>
              <a:ea typeface="Meiryo UI" panose="020B0604030504040204" pitchFamily="50" charset="-128"/>
              <a:cs typeface="+mn-cs"/>
            </a:rPr>
            <a:t>実務経験・指導（等）業務経験の内容及びその年数が</a:t>
          </a:r>
          <a:r>
            <a:rPr lang="ja-JP" altLang="ja-JP" sz="1200">
              <a:effectLst/>
              <a:latin typeface="Meiryo UI" panose="020B0604030504040204" pitchFamily="50" charset="-128"/>
              <a:ea typeface="Meiryo UI" panose="020B0604030504040204" pitchFamily="50" charset="-128"/>
              <a:cs typeface="+mn-cs"/>
            </a:rPr>
            <a:t>確認できない場合は、証明書類として認められません。ただし、実務経験・指導（等）業務経験の内容</a:t>
          </a:r>
          <a:r>
            <a:rPr lang="ja-JP" altLang="en-US" sz="1200">
              <a:effectLst/>
              <a:latin typeface="Meiryo UI" panose="020B0604030504040204" pitchFamily="50" charset="-128"/>
              <a:ea typeface="Meiryo UI" panose="020B0604030504040204" pitchFamily="50" charset="-128"/>
              <a:cs typeface="+mn-cs"/>
            </a:rPr>
            <a:t>及びその年数両方について証明する書類の提出が困難な場合は、実務経験・指導（等）業務経験の年数が確認できる書類として、企業に所属（又は業務を受託）していたことが分かるでも差し支えありません。</a:t>
          </a:r>
          <a:r>
            <a:rPr lang="ja-JP" altLang="ja-JP" sz="1200">
              <a:effectLst/>
              <a:latin typeface="Meiryo UI" panose="020B0604030504040204" pitchFamily="50" charset="-128"/>
              <a:ea typeface="Meiryo UI" panose="020B0604030504040204" pitchFamily="50" charset="-128"/>
              <a:cs typeface="+mn-cs"/>
            </a:rPr>
            <a:t>。</a:t>
          </a:r>
        </a:p>
        <a:p>
          <a:r>
            <a:rPr lang="en-US" altLang="ja-JP" sz="1200">
              <a:effectLst/>
              <a:latin typeface="Meiryo UI" panose="020B0604030504040204" pitchFamily="50" charset="-128"/>
              <a:ea typeface="Meiryo UI" panose="020B0604030504040204" pitchFamily="50" charset="-128"/>
              <a:cs typeface="+mn-cs"/>
            </a:rPr>
            <a:t>&lt;</a:t>
          </a:r>
          <a:r>
            <a:rPr lang="ja-JP" altLang="ja-JP" sz="1200">
              <a:effectLst/>
              <a:latin typeface="Meiryo UI" panose="020B0604030504040204" pitchFamily="50" charset="-128"/>
              <a:ea typeface="Meiryo UI" panose="020B0604030504040204" pitchFamily="50" charset="-128"/>
              <a:cs typeface="+mn-cs"/>
            </a:rPr>
            <a:t>実務経験・指導（等）業務経験内容の証明書類の提出が困難な場合の書類の例</a:t>
          </a:r>
          <a:r>
            <a:rPr lang="en-US" altLang="ja-JP" sz="1200">
              <a:effectLst/>
              <a:latin typeface="Meiryo UI" panose="020B0604030504040204" pitchFamily="50" charset="-128"/>
              <a:ea typeface="Meiryo UI" panose="020B0604030504040204" pitchFamily="50" charset="-128"/>
              <a:cs typeface="+mn-cs"/>
            </a:rPr>
            <a:t>&gt;</a:t>
          </a:r>
          <a:endParaRPr lang="ja-JP" altLang="ja-JP" sz="1200">
            <a:effectLst/>
            <a:latin typeface="Meiryo UI" panose="020B0604030504040204" pitchFamily="50" charset="-128"/>
            <a:ea typeface="Meiryo UI" panose="020B0604030504040204" pitchFamily="50" charset="-128"/>
            <a:cs typeface="+mn-cs"/>
          </a:endParaRPr>
        </a:p>
        <a:p>
          <a:r>
            <a:rPr lang="ja-JP" altLang="en-US" sz="1200">
              <a:effectLst/>
              <a:latin typeface="Meiryo UI" panose="020B0604030504040204" pitchFamily="50" charset="-128"/>
              <a:ea typeface="Meiryo UI" panose="020B0604030504040204" pitchFamily="50" charset="-128"/>
              <a:cs typeface="+mn-cs"/>
            </a:rPr>
            <a:t>　</a:t>
          </a:r>
          <a:r>
            <a:rPr lang="ja-JP" altLang="ja-JP" sz="1200">
              <a:effectLst/>
              <a:latin typeface="Meiryo UI" panose="020B0604030504040204" pitchFamily="50" charset="-128"/>
              <a:ea typeface="Meiryo UI" panose="020B0604030504040204" pitchFamily="50" charset="-128"/>
              <a:cs typeface="+mn-cs"/>
            </a:rPr>
            <a:t>源泉徴収票、給与明細、公的年金の加入記録、雇用保険の加入記録　等</a:t>
          </a:r>
          <a:endParaRPr lang="ja-JP" altLang="ja-JP" sz="12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5</xdr:col>
      <xdr:colOff>1752597</xdr:colOff>
      <xdr:row>14</xdr:row>
      <xdr:rowOff>500744</xdr:rowOff>
    </xdr:from>
    <xdr:to>
      <xdr:col>7</xdr:col>
      <xdr:colOff>35740</xdr:colOff>
      <xdr:row>15</xdr:row>
      <xdr:rowOff>341101</xdr:rowOff>
    </xdr:to>
    <xdr:sp macro="" textlink="">
      <xdr:nvSpPr>
        <xdr:cNvPr id="34" name="円形吹き出し 33"/>
        <xdr:cNvSpPr/>
      </xdr:nvSpPr>
      <xdr:spPr>
        <a:xfrm>
          <a:off x="8637811" y="6297387"/>
          <a:ext cx="1440000" cy="684000"/>
        </a:xfrm>
        <a:prstGeom prst="wedgeEllipseCallout">
          <a:avLst>
            <a:gd name="adj1" fmla="val -39254"/>
            <a:gd name="adj2" fmla="val 8541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2"/>
              </a:solidFill>
            </a:rPr>
            <a:t>類型４</a:t>
          </a:r>
        </a:p>
      </xdr:txBody>
    </xdr:sp>
    <xdr:clientData/>
  </xdr:twoCellAnchor>
  <xdr:twoCellAnchor>
    <xdr:from>
      <xdr:col>5</xdr:col>
      <xdr:colOff>1728107</xdr:colOff>
      <xdr:row>13</xdr:row>
      <xdr:rowOff>272143</xdr:rowOff>
    </xdr:from>
    <xdr:to>
      <xdr:col>7</xdr:col>
      <xdr:colOff>11250</xdr:colOff>
      <xdr:row>14</xdr:row>
      <xdr:rowOff>112500</xdr:rowOff>
    </xdr:to>
    <xdr:sp macro="" textlink="">
      <xdr:nvSpPr>
        <xdr:cNvPr id="35" name="円形吹き出し 34"/>
        <xdr:cNvSpPr/>
      </xdr:nvSpPr>
      <xdr:spPr>
        <a:xfrm>
          <a:off x="8613321" y="5225143"/>
          <a:ext cx="1440000" cy="684000"/>
        </a:xfrm>
        <a:prstGeom prst="wedgeEllipseCallout">
          <a:avLst>
            <a:gd name="adj1" fmla="val -37499"/>
            <a:gd name="adj2" fmla="val 87500"/>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2"/>
              </a:solidFill>
            </a:rPr>
            <a:t>類型３</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544286</xdr:colOff>
      <xdr:row>3</xdr:row>
      <xdr:rowOff>176893</xdr:rowOff>
    </xdr:from>
    <xdr:to>
      <xdr:col>9</xdr:col>
      <xdr:colOff>317501</xdr:colOff>
      <xdr:row>8</xdr:row>
      <xdr:rowOff>122465</xdr:rowOff>
    </xdr:to>
    <xdr:grpSp>
      <xdr:nvGrpSpPr>
        <xdr:cNvPr id="2" name="グループ化 1"/>
        <xdr:cNvGrpSpPr/>
      </xdr:nvGrpSpPr>
      <xdr:grpSpPr>
        <a:xfrm>
          <a:off x="10401762" y="1497813"/>
          <a:ext cx="3358569" cy="1796657"/>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544286</xdr:colOff>
      <xdr:row>3</xdr:row>
      <xdr:rowOff>176893</xdr:rowOff>
    </xdr:from>
    <xdr:to>
      <xdr:col>9</xdr:col>
      <xdr:colOff>317501</xdr:colOff>
      <xdr:row>8</xdr:row>
      <xdr:rowOff>122465</xdr:rowOff>
    </xdr:to>
    <xdr:grpSp>
      <xdr:nvGrpSpPr>
        <xdr:cNvPr id="2" name="グループ化 1"/>
        <xdr:cNvGrpSpPr/>
      </xdr:nvGrpSpPr>
      <xdr:grpSpPr>
        <a:xfrm>
          <a:off x="11102659" y="1497813"/>
          <a:ext cx="3358568" cy="1796657"/>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42</xdr:col>
      <xdr:colOff>0</xdr:colOff>
      <xdr:row>7</xdr:row>
      <xdr:rowOff>0</xdr:rowOff>
    </xdr:from>
    <xdr:to>
      <xdr:col>44</xdr:col>
      <xdr:colOff>494393</xdr:colOff>
      <xdr:row>10</xdr:row>
      <xdr:rowOff>258536</xdr:rowOff>
    </xdr:to>
    <xdr:grpSp>
      <xdr:nvGrpSpPr>
        <xdr:cNvPr id="2" name="グループ化 1"/>
        <xdr:cNvGrpSpPr/>
      </xdr:nvGrpSpPr>
      <xdr:grpSpPr>
        <a:xfrm>
          <a:off x="14074588" y="1961029"/>
          <a:ext cx="3374305" cy="2320419"/>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10</xdr:row>
      <xdr:rowOff>0</xdr:rowOff>
    </xdr:from>
    <xdr:to>
      <xdr:col>24</xdr:col>
      <xdr:colOff>569191</xdr:colOff>
      <xdr:row>15</xdr:row>
      <xdr:rowOff>26554</xdr:rowOff>
    </xdr:to>
    <xdr:grpSp>
      <xdr:nvGrpSpPr>
        <xdr:cNvPr id="2" name="グループ化 1"/>
        <xdr:cNvGrpSpPr/>
      </xdr:nvGrpSpPr>
      <xdr:grpSpPr>
        <a:xfrm>
          <a:off x="12382500" y="2788227"/>
          <a:ext cx="3340100" cy="1671782"/>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16</xdr:col>
      <xdr:colOff>0</xdr:colOff>
      <xdr:row>8</xdr:row>
      <xdr:rowOff>0</xdr:rowOff>
    </xdr:from>
    <xdr:to>
      <xdr:col>20</xdr:col>
      <xdr:colOff>622300</xdr:colOff>
      <xdr:row>12</xdr:row>
      <xdr:rowOff>31750</xdr:rowOff>
    </xdr:to>
    <xdr:grpSp>
      <xdr:nvGrpSpPr>
        <xdr:cNvPr id="2" name="グループ化 1"/>
        <xdr:cNvGrpSpPr/>
      </xdr:nvGrpSpPr>
      <xdr:grpSpPr>
        <a:xfrm>
          <a:off x="15158357" y="3088821"/>
          <a:ext cx="3343729" cy="1773465"/>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4" name="テキスト ボックス 3"/>
          <xdr:cNvSpPr txBox="1"/>
        </xdr:nvSpPr>
        <xdr:spPr>
          <a:xfrm>
            <a:off x="12850090" y="3414814"/>
            <a:ext cx="3030683"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5" name="正方形/長方形 4"/>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正方形/長方形 5"/>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7" name="テキスト ボックス 6"/>
          <xdr:cNvSpPr txBox="1"/>
        </xdr:nvSpPr>
        <xdr:spPr>
          <a:xfrm>
            <a:off x="12867409" y="3983181"/>
            <a:ext cx="3030683"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867409" y="4485409"/>
            <a:ext cx="3030683"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17</xdr:col>
      <xdr:colOff>0</xdr:colOff>
      <xdr:row>7</xdr:row>
      <xdr:rowOff>0</xdr:rowOff>
    </xdr:from>
    <xdr:to>
      <xdr:col>19</xdr:col>
      <xdr:colOff>923925</xdr:colOff>
      <xdr:row>9</xdr:row>
      <xdr:rowOff>314325</xdr:rowOff>
    </xdr:to>
    <xdr:grpSp>
      <xdr:nvGrpSpPr>
        <xdr:cNvPr id="2" name="グループ化 1"/>
        <xdr:cNvGrpSpPr/>
      </xdr:nvGrpSpPr>
      <xdr:grpSpPr>
        <a:xfrm>
          <a:off x="7667625" y="2066925"/>
          <a:ext cx="2847975" cy="144780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4" name="テキスト ボックス 3"/>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5" name="正方形/長方形 4"/>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正方形/長方形 5"/>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7" name="テキスト ボックス 6"/>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35</xdr:row>
      <xdr:rowOff>219075</xdr:rowOff>
    </xdr:from>
    <xdr:to>
      <xdr:col>34</xdr:col>
      <xdr:colOff>209550</xdr:colOff>
      <xdr:row>37</xdr:row>
      <xdr:rowOff>262617</xdr:rowOff>
    </xdr:to>
    <xdr:sp macro="" textlink="">
      <xdr:nvSpPr>
        <xdr:cNvPr id="3" name="AutoShape 4">
          <a:extLst>
            <a:ext uri="{FF2B5EF4-FFF2-40B4-BE49-F238E27FC236}">
              <a16:creationId xmlns:a16="http://schemas.microsoft.com/office/drawing/2014/main" id="{00000000-0008-0000-0F00-000003000000}"/>
            </a:ext>
          </a:extLst>
        </xdr:cNvPr>
        <xdr:cNvSpPr>
          <a:spLocks noChangeArrowheads="1"/>
        </xdr:cNvSpPr>
      </xdr:nvSpPr>
      <xdr:spPr bwMode="auto">
        <a:xfrm>
          <a:off x="0" y="7543800"/>
          <a:ext cx="7981950" cy="576942"/>
        </a:xfrm>
        <a:prstGeom prst="doubleWave">
          <a:avLst>
            <a:gd name="adj1" fmla="val 6500"/>
            <a:gd name="adj2" fmla="val 0"/>
          </a:avLst>
        </a:prstGeom>
        <a:solidFill>
          <a:srgbClr val="FFFFFF"/>
        </a:solidFill>
        <a:ln w="9525">
          <a:solidFill>
            <a:srgbClr val="000000"/>
          </a:solidFill>
          <a:miter lim="800000"/>
          <a:headEnd/>
          <a:tailEnd/>
        </a:ln>
      </xdr:spPr>
    </xdr:sp>
    <xdr:clientData/>
  </xdr:twoCellAnchor>
  <xdr:twoCellAnchor>
    <xdr:from>
      <xdr:col>4</xdr:col>
      <xdr:colOff>209550</xdr:colOff>
      <xdr:row>30</xdr:row>
      <xdr:rowOff>238125</xdr:rowOff>
    </xdr:from>
    <xdr:to>
      <xdr:col>26</xdr:col>
      <xdr:colOff>85725</xdr:colOff>
      <xdr:row>34</xdr:row>
      <xdr:rowOff>142876</xdr:rowOff>
    </xdr:to>
    <xdr:sp macro="" textlink="">
      <xdr:nvSpPr>
        <xdr:cNvPr id="4" name="角丸四角形 3">
          <a:extLst>
            <a:ext uri="{FF2B5EF4-FFF2-40B4-BE49-F238E27FC236}">
              <a16:creationId xmlns:a16="http://schemas.microsoft.com/office/drawing/2014/main" id="{00000000-0008-0000-0F00-000004000000}"/>
            </a:ext>
          </a:extLst>
        </xdr:cNvPr>
        <xdr:cNvSpPr/>
      </xdr:nvSpPr>
      <xdr:spPr>
        <a:xfrm>
          <a:off x="1123950" y="6229350"/>
          <a:ext cx="4991100" cy="9715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solidFill>
                <a:schemeClr val="bg1"/>
              </a:solidFill>
            </a:rPr>
            <a:t>申請時に</a:t>
          </a:r>
          <a:r>
            <a:rPr kumimoji="1" lang="en-US" altLang="ja-JP" sz="1200" b="1">
              <a:solidFill>
                <a:schemeClr val="bg1"/>
              </a:solidFill>
            </a:rPr>
            <a:t>Ⅱ</a:t>
          </a:r>
          <a:r>
            <a:rPr kumimoji="1" lang="ja-JP" altLang="en-US" sz="1200" b="1">
              <a:solidFill>
                <a:schemeClr val="bg1"/>
              </a:solidFill>
            </a:rPr>
            <a:t>（１）科目評価（評価ＡＢＣ以外）</a:t>
          </a:r>
          <a:endParaRPr kumimoji="1" lang="en-US" altLang="ja-JP" sz="1200" b="1">
            <a:solidFill>
              <a:schemeClr val="bg1"/>
            </a:solidFill>
          </a:endParaRPr>
        </a:p>
        <a:p>
          <a:pPr algn="ctr"/>
          <a:r>
            <a:rPr kumimoji="1" lang="ja-JP" altLang="en-US" sz="1200" b="1">
              <a:solidFill>
                <a:schemeClr val="bg1"/>
              </a:solidFill>
            </a:rPr>
            <a:t>を記入してください。</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19</xdr:col>
      <xdr:colOff>0</xdr:colOff>
      <xdr:row>11</xdr:row>
      <xdr:rowOff>0</xdr:rowOff>
    </xdr:from>
    <xdr:to>
      <xdr:col>23</xdr:col>
      <xdr:colOff>126546</xdr:colOff>
      <xdr:row>12</xdr:row>
      <xdr:rowOff>1202872</xdr:rowOff>
    </xdr:to>
    <xdr:grpSp>
      <xdr:nvGrpSpPr>
        <xdr:cNvPr id="2" name="グループ化 1"/>
        <xdr:cNvGrpSpPr/>
      </xdr:nvGrpSpPr>
      <xdr:grpSpPr>
        <a:xfrm>
          <a:off x="16775663" y="2536760"/>
          <a:ext cx="2886852" cy="1445857"/>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4" name="テキスト ボックス 3"/>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5" name="正方形/長方形 4"/>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正方形/長方形 5"/>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7" name="テキスト ボックス 6"/>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242889</xdr:colOff>
      <xdr:row>42</xdr:row>
      <xdr:rowOff>581025</xdr:rowOff>
    </xdr:from>
    <xdr:to>
      <xdr:col>17</xdr:col>
      <xdr:colOff>578645</xdr:colOff>
      <xdr:row>42</xdr:row>
      <xdr:rowOff>2914651</xdr:rowOff>
    </xdr:to>
    <xdr:sp macro="" textlink="">
      <xdr:nvSpPr>
        <xdr:cNvPr id="2" name="角丸四角形 1">
          <a:extLst>
            <a:ext uri="{FF2B5EF4-FFF2-40B4-BE49-F238E27FC236}">
              <a16:creationId xmlns:a16="http://schemas.microsoft.com/office/drawing/2014/main" id="{00000000-0008-0000-1100-000002000000}"/>
            </a:ext>
          </a:extLst>
        </xdr:cNvPr>
        <xdr:cNvSpPr/>
      </xdr:nvSpPr>
      <xdr:spPr bwMode="auto">
        <a:xfrm>
          <a:off x="242889" y="15506700"/>
          <a:ext cx="6936581" cy="2333626"/>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・「求職者支援訓練の選定方法」で評価の観点をご確認の上、ご記入ください。</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書類」とは、ご記載いただいた「訓練科設定の背景・ねらい」の内容を記載するに至った根拠が記載できる資料や独自に行ったヒアリング調査の書類を指します。また、「労働局・地方自治体の要請等」の場合は、その要請文書等要請の事実が記載された書類となります（</a:t>
          </a:r>
          <a:r>
            <a:rPr kumimoji="1" lang="en-US" altLang="ja-JP" sz="1100">
              <a:solidFill>
                <a:sysClr val="windowText" lastClr="000000"/>
              </a:solidFill>
              <a:latin typeface="ＭＳ ゴシック" pitchFamily="49" charset="-128"/>
              <a:ea typeface="ＭＳ ゴシック" pitchFamily="49" charset="-128"/>
              <a:cs typeface="+mn-cs"/>
            </a:rPr>
            <a:t>※</a:t>
          </a:r>
          <a:r>
            <a:rPr kumimoji="1" lang="ja-JP" altLang="en-US" sz="1100">
              <a:solidFill>
                <a:sysClr val="windowText" lastClr="000000"/>
              </a:solidFill>
              <a:latin typeface="ＭＳ ゴシック" pitchFamily="49" charset="-128"/>
              <a:ea typeface="ＭＳ ゴシック" pitchFamily="49" charset="-128"/>
              <a:cs typeface="+mn-cs"/>
            </a:rPr>
            <a:t>）。</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en-US" altLang="ja-JP" sz="1100">
              <a:solidFill>
                <a:sysClr val="windowText" lastClr="000000"/>
              </a:solidFill>
              <a:latin typeface="ＭＳ ゴシック" pitchFamily="49" charset="-128"/>
              <a:ea typeface="ＭＳ ゴシック" pitchFamily="49" charset="-128"/>
              <a:cs typeface="+mn-cs"/>
            </a:rPr>
            <a:t>※</a:t>
          </a:r>
          <a:r>
            <a:rPr kumimoji="1" lang="ja-JP" altLang="en-US" sz="1100">
              <a:solidFill>
                <a:sysClr val="windowText" lastClr="000000"/>
              </a:solidFill>
              <a:latin typeface="ＭＳ ゴシック" pitchFamily="49" charset="-128"/>
              <a:ea typeface="ＭＳ ゴシック" pitchFamily="49" charset="-128"/>
              <a:cs typeface="+mn-cs"/>
            </a:rPr>
            <a:t>必要に応じて機構から要請元に確認させていただく場合があります。</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・添付する書類がなく、機構はその根拠や客観性を確認できない場合は加点対象にはなりません。</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・記載した内容の出典と根拠や客観性を示す添付書類の該当部分に、マーカー等で線を引いてください。</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・記載内容と直接の関連性がない書類の添付は控えてください。多量に書類が添付されていても、根拠や客観性を証明しないものは考慮されません。</a:t>
          </a:r>
          <a:endParaRPr kumimoji="1" lang="en-US" altLang="ja-JP" sz="1100">
            <a:solidFill>
              <a:sysClr val="windowText" lastClr="000000"/>
            </a:solidFill>
            <a:latin typeface="ＭＳ ゴシック" pitchFamily="49" charset="-128"/>
            <a:ea typeface="ＭＳ ゴシック" pitchFamily="49" charset="-128"/>
            <a:cs typeface="+mn-cs"/>
          </a:endParaRPr>
        </a:p>
      </xdr:txBody>
    </xdr:sp>
    <xdr:clientData/>
  </xdr:twoCellAnchor>
  <xdr:twoCellAnchor>
    <xdr:from>
      <xdr:col>15</xdr:col>
      <xdr:colOff>200025</xdr:colOff>
      <xdr:row>31</xdr:row>
      <xdr:rowOff>200025</xdr:rowOff>
    </xdr:from>
    <xdr:to>
      <xdr:col>17</xdr:col>
      <xdr:colOff>561975</xdr:colOff>
      <xdr:row>33</xdr:row>
      <xdr:rowOff>4481</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bwMode="auto">
        <a:xfrm>
          <a:off x="5943600" y="12325350"/>
          <a:ext cx="1219200" cy="337856"/>
        </a:xfrm>
        <a:prstGeom prst="rect">
          <a:avLst/>
        </a:prstGeom>
        <a:solidFill>
          <a:schemeClr val="bg1"/>
        </a:solidFill>
        <a:ln w="25400" cap="flat" cmpd="dbl" algn="ctr">
          <a:solidFill>
            <a:srgbClr val="FF0000"/>
          </a:solidFill>
          <a:prstDash val="solid"/>
          <a:round/>
          <a:headEnd type="none" w="med" len="med"/>
          <a:tailEnd type="none" w="med" len="med"/>
        </a:ln>
        <a:effectLst>
          <a:outerShdw sx="1000" sy="1000" algn="ctr" rotWithShape="0">
            <a:srgbClr val="000000"/>
          </a:outerShdw>
        </a:effectLst>
      </xdr:spPr>
      <xdr:txBody>
        <a:bodyPr vertOverflow="clip" wrap="square" lIns="18288" tIns="0" rIns="0" bIns="0" rtlCol="0" anchor="ctr" upright="1"/>
        <a:lstStyle/>
        <a:p>
          <a:pPr algn="ctr"/>
          <a:r>
            <a:rPr kumimoji="1" lang="ja-JP" altLang="en-US" sz="1400" b="1">
              <a:solidFill>
                <a:srgbClr val="FF0000"/>
              </a:solidFill>
            </a:rPr>
            <a:t>記　入　例</a:t>
          </a:r>
        </a:p>
      </xdr:txBody>
    </xdr:sp>
    <xdr:clientData/>
  </xdr:twoCellAnchor>
  <xdr:twoCellAnchor>
    <xdr:from>
      <xdr:col>19</xdr:col>
      <xdr:colOff>0</xdr:colOff>
      <xdr:row>8</xdr:row>
      <xdr:rowOff>0</xdr:rowOff>
    </xdr:from>
    <xdr:to>
      <xdr:col>23</xdr:col>
      <xdr:colOff>116277</xdr:colOff>
      <xdr:row>11</xdr:row>
      <xdr:rowOff>504286</xdr:rowOff>
    </xdr:to>
    <xdr:grpSp>
      <xdr:nvGrpSpPr>
        <xdr:cNvPr id="4" name="グループ化 3"/>
        <xdr:cNvGrpSpPr/>
      </xdr:nvGrpSpPr>
      <xdr:grpSpPr>
        <a:xfrm>
          <a:off x="7984435" y="1880152"/>
          <a:ext cx="2866103" cy="1382243"/>
          <a:chOff x="11949545" y="3238499"/>
          <a:chExt cx="4139045" cy="2008909"/>
        </a:xfrm>
      </xdr:grpSpPr>
      <xdr:sp macro="" textlink="">
        <xdr:nvSpPr>
          <xdr:cNvPr id="5" name="正方形/長方形 4"/>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テキスト ボックス 5"/>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7" name="正方形/長方形 6"/>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8" name="正方形/長方形 7"/>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10" name="正方形/長方形 9"/>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11" name="テキスト ボックス 10"/>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57150</xdr:colOff>
      <xdr:row>61</xdr:row>
      <xdr:rowOff>247650</xdr:rowOff>
    </xdr:from>
    <xdr:to>
      <xdr:col>20</xdr:col>
      <xdr:colOff>742951</xdr:colOff>
      <xdr:row>61</xdr:row>
      <xdr:rowOff>2400300</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bwMode="auto">
        <a:xfrm>
          <a:off x="57150" y="16230600"/>
          <a:ext cx="7315201" cy="2152650"/>
        </a:xfrm>
        <a:prstGeom prst="roundRect">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・「求職者支援訓練の選定方法」で評価の観点をご確認の上、ご記入ください。</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書類」とは、ご記載いただいた「訓練科設定の背景・ねらい」の内容を記載するに至った根拠が記載できる資料や独自に行ったヒアリング調査の書類を指します。また、「労働局・地方自治体の要請等」の場合は、その要請文書等要請の事実が記載された書類となります（</a:t>
          </a:r>
          <a:r>
            <a:rPr kumimoji="1" lang="en-US" altLang="ja-JP" sz="1100">
              <a:solidFill>
                <a:sysClr val="windowText" lastClr="000000"/>
              </a:solidFill>
              <a:latin typeface="ＭＳ ゴシック" pitchFamily="49" charset="-128"/>
              <a:ea typeface="ＭＳ ゴシック" pitchFamily="49" charset="-128"/>
              <a:cs typeface="+mn-cs"/>
            </a:rPr>
            <a:t>※</a:t>
          </a:r>
          <a:r>
            <a:rPr kumimoji="1" lang="ja-JP" altLang="en-US" sz="1100">
              <a:solidFill>
                <a:sysClr val="windowText" lastClr="000000"/>
              </a:solidFill>
              <a:latin typeface="ＭＳ ゴシック" pitchFamily="49" charset="-128"/>
              <a:ea typeface="ＭＳ ゴシック" pitchFamily="49" charset="-128"/>
              <a:cs typeface="+mn-cs"/>
            </a:rPr>
            <a:t>）。</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en-US" altLang="ja-JP" sz="1100">
              <a:solidFill>
                <a:sysClr val="windowText" lastClr="000000"/>
              </a:solidFill>
              <a:latin typeface="ＭＳ ゴシック" pitchFamily="49" charset="-128"/>
              <a:ea typeface="ＭＳ ゴシック" pitchFamily="49" charset="-128"/>
              <a:cs typeface="+mn-cs"/>
            </a:rPr>
            <a:t>※</a:t>
          </a:r>
          <a:r>
            <a:rPr kumimoji="1" lang="ja-JP" altLang="en-US" sz="1100">
              <a:solidFill>
                <a:sysClr val="windowText" lastClr="000000"/>
              </a:solidFill>
              <a:latin typeface="ＭＳ ゴシック" pitchFamily="49" charset="-128"/>
              <a:ea typeface="ＭＳ ゴシック" pitchFamily="49" charset="-128"/>
              <a:cs typeface="+mn-cs"/>
            </a:rPr>
            <a:t>必要に応じて機構から要請元に確認させていただく場合があります。</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・添付する書類がなく、機構はその根拠や客観性を確認できない場合は加点対象にはなりません。</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・記載した内容の出典と根拠や客観性を示す添付書類の該当部分に、マーカー等で線を引いてください。</a:t>
          </a:r>
          <a:endParaRPr kumimoji="1" lang="en-US" altLang="ja-JP" sz="1100">
            <a:solidFill>
              <a:sysClr val="windowText" lastClr="000000"/>
            </a:solidFill>
            <a:latin typeface="ＭＳ ゴシック" pitchFamily="49" charset="-128"/>
            <a:ea typeface="ＭＳ ゴシック" pitchFamily="49" charset="-128"/>
            <a:cs typeface="+mn-cs"/>
          </a:endParaRPr>
        </a:p>
        <a:p>
          <a:pPr eaLnBrk="1" fontAlgn="auto" latinLnBrk="0" hangingPunct="1"/>
          <a:r>
            <a:rPr kumimoji="1" lang="ja-JP" altLang="en-US" sz="1100">
              <a:solidFill>
                <a:sysClr val="windowText" lastClr="000000"/>
              </a:solidFill>
              <a:latin typeface="ＭＳ ゴシック" pitchFamily="49" charset="-128"/>
              <a:ea typeface="ＭＳ ゴシック" pitchFamily="49" charset="-128"/>
              <a:cs typeface="+mn-cs"/>
            </a:rPr>
            <a:t>・記載内容と直接の関連性がない書類の添付は控えてください。多量に書類が添付されていても、根拠や客観性を証明しないものは考慮されません。</a:t>
          </a:r>
          <a:endParaRPr kumimoji="1" lang="en-US" altLang="ja-JP" sz="1100">
            <a:solidFill>
              <a:sysClr val="windowText" lastClr="000000"/>
            </a:solidFill>
            <a:latin typeface="ＭＳ ゴシック" pitchFamily="49" charset="-128"/>
            <a:ea typeface="ＭＳ ゴシック" pitchFamily="49" charset="-128"/>
            <a:cs typeface="+mn-cs"/>
          </a:endParaRPr>
        </a:p>
      </xdr:txBody>
    </xdr:sp>
    <xdr:clientData/>
  </xdr:twoCellAnchor>
  <xdr:twoCellAnchor>
    <xdr:from>
      <xdr:col>19</xdr:col>
      <xdr:colOff>47625</xdr:colOff>
      <xdr:row>50</xdr:row>
      <xdr:rowOff>228600</xdr:rowOff>
    </xdr:from>
    <xdr:to>
      <xdr:col>20</xdr:col>
      <xdr:colOff>742950</xdr:colOff>
      <xdr:row>52</xdr:row>
      <xdr:rowOff>28575</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bwMode="auto">
        <a:xfrm>
          <a:off x="6248400" y="13773150"/>
          <a:ext cx="1123950" cy="361950"/>
        </a:xfrm>
        <a:prstGeom prst="rect">
          <a:avLst/>
        </a:prstGeom>
        <a:solidFill>
          <a:schemeClr val="bg1"/>
        </a:solidFill>
        <a:ln w="25400" cap="flat" cmpd="dbl" algn="ctr">
          <a:solidFill>
            <a:srgbClr val="FF0000"/>
          </a:solidFill>
          <a:prstDash val="solid"/>
          <a:round/>
          <a:headEnd type="none" w="med" len="med"/>
          <a:tailEnd type="none" w="med" len="med"/>
        </a:ln>
        <a:effectLst>
          <a:outerShdw sx="1000" sy="1000" algn="ctr" rotWithShape="0">
            <a:srgbClr val="000000"/>
          </a:outerShdw>
        </a:effectLst>
      </xdr:spPr>
      <xdr:txBody>
        <a:bodyPr vertOverflow="clip" wrap="square" lIns="18288" tIns="0" rIns="0" bIns="0" rtlCol="0" anchor="ctr" upright="1"/>
        <a:lstStyle/>
        <a:p>
          <a:pPr algn="ctr"/>
          <a:r>
            <a:rPr kumimoji="1" lang="ja-JP" altLang="en-US" sz="1400" b="1">
              <a:solidFill>
                <a:srgbClr val="FF0000"/>
              </a:solidFill>
            </a:rPr>
            <a:t>記　入　例</a:t>
          </a:r>
        </a:p>
      </xdr:txBody>
    </xdr:sp>
    <xdr:clientData/>
  </xdr:twoCellAnchor>
  <xdr:twoCellAnchor>
    <xdr:from>
      <xdr:col>21</xdr:col>
      <xdr:colOff>408216</xdr:colOff>
      <xdr:row>5</xdr:row>
      <xdr:rowOff>187097</xdr:rowOff>
    </xdr:from>
    <xdr:to>
      <xdr:col>25</xdr:col>
      <xdr:colOff>297656</xdr:colOff>
      <xdr:row>11</xdr:row>
      <xdr:rowOff>229620</xdr:rowOff>
    </xdr:to>
    <xdr:grpSp>
      <xdr:nvGrpSpPr>
        <xdr:cNvPr id="4" name="グループ化 3"/>
        <xdr:cNvGrpSpPr/>
      </xdr:nvGrpSpPr>
      <xdr:grpSpPr>
        <a:xfrm>
          <a:off x="7895694" y="1354945"/>
          <a:ext cx="2639266" cy="1351175"/>
          <a:chOff x="11949545" y="3238499"/>
          <a:chExt cx="4139045" cy="2008909"/>
        </a:xfrm>
      </xdr:grpSpPr>
      <xdr:sp macro="" textlink="">
        <xdr:nvSpPr>
          <xdr:cNvPr id="5" name="正方形/長方形 4"/>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テキスト ボックス 5"/>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7" name="正方形/長方形 6"/>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8" name="正方形/長方形 7"/>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10" name="正方形/長方形 9"/>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11" name="テキスト ボックス 10"/>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31750</xdr:colOff>
      <xdr:row>5</xdr:row>
      <xdr:rowOff>84667</xdr:rowOff>
    </xdr:from>
    <xdr:to>
      <xdr:col>12</xdr:col>
      <xdr:colOff>612887</xdr:colOff>
      <xdr:row>10</xdr:row>
      <xdr:rowOff>109802</xdr:rowOff>
    </xdr:to>
    <xdr:grpSp>
      <xdr:nvGrpSpPr>
        <xdr:cNvPr id="2" name="グループ化 1"/>
        <xdr:cNvGrpSpPr/>
      </xdr:nvGrpSpPr>
      <xdr:grpSpPr>
        <a:xfrm>
          <a:off x="9594850" y="1799167"/>
          <a:ext cx="2638537" cy="1368160"/>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4" name="テキスト ボックス 3"/>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5" name="正方形/長方形 4"/>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正方形/長方形 5"/>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7" name="テキスト ボックス 6"/>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31</xdr:col>
      <xdr:colOff>217715</xdr:colOff>
      <xdr:row>6</xdr:row>
      <xdr:rowOff>176893</xdr:rowOff>
    </xdr:from>
    <xdr:to>
      <xdr:col>35</xdr:col>
      <xdr:colOff>141173</xdr:colOff>
      <xdr:row>10</xdr:row>
      <xdr:rowOff>35719</xdr:rowOff>
    </xdr:to>
    <xdr:grpSp>
      <xdr:nvGrpSpPr>
        <xdr:cNvPr id="2" name="グループ化 1"/>
        <xdr:cNvGrpSpPr/>
      </xdr:nvGrpSpPr>
      <xdr:grpSpPr>
        <a:xfrm>
          <a:off x="16057790" y="2158093"/>
          <a:ext cx="2666658" cy="1373301"/>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4" name="テキスト ボックス 3"/>
          <xdr:cNvSpPr txBox="1"/>
        </xdr:nvSpPr>
        <xdr:spPr>
          <a:xfrm>
            <a:off x="12794718" y="3375164"/>
            <a:ext cx="3030682" cy="46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：入力必須</a:t>
            </a:r>
          </a:p>
        </xdr:txBody>
      </xdr:sp>
      <xdr:sp macro="" textlink="">
        <xdr:nvSpPr>
          <xdr:cNvPr id="5" name="正方形/長方形 4"/>
          <xdr:cNvSpPr/>
        </xdr:nvSpPr>
        <xdr:spPr>
          <a:xfrm>
            <a:off x="12347864" y="3463637"/>
            <a:ext cx="398318" cy="311727"/>
          </a:xfrm>
          <a:prstGeom prst="rect">
            <a:avLst/>
          </a:prstGeom>
          <a:solidFill>
            <a:srgbClr val="CCEC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6" name="正方形/長方形 5"/>
          <xdr:cNvSpPr/>
        </xdr:nvSpPr>
        <xdr:spPr>
          <a:xfrm>
            <a:off x="12347864" y="4017818"/>
            <a:ext cx="398318" cy="311727"/>
          </a:xfrm>
          <a:prstGeom prst="rect">
            <a:avLst/>
          </a:prstGeom>
          <a:solidFill>
            <a:srgbClr val="CCFFCC"/>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7" name="テキスト ボックス 6"/>
          <xdr:cNvSpPr txBox="1"/>
        </xdr:nvSpPr>
        <xdr:spPr>
          <a:xfrm>
            <a:off x="12798195" y="3930315"/>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テキスト ボックス 8"/>
          <xdr:cNvSpPr txBox="1"/>
        </xdr:nvSpPr>
        <xdr:spPr>
          <a:xfrm>
            <a:off x="12825881" y="4445759"/>
            <a:ext cx="3030682" cy="4849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：必要に応じて入力</a:t>
            </a:r>
          </a:p>
        </xdr:txBody>
      </xdr:sp>
    </xdr:grpSp>
    <xdr:clientData/>
  </xdr:twoCellAnchor>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9</xdr:row>
          <xdr:rowOff>200025</xdr:rowOff>
        </xdr:from>
        <xdr:to>
          <xdr:col>1</xdr:col>
          <xdr:colOff>733425</xdr:colOff>
          <xdr:row>9</xdr:row>
          <xdr:rowOff>514350</xdr:rowOff>
        </xdr:to>
        <xdr:sp macro="" textlink="">
          <xdr:nvSpPr>
            <xdr:cNvPr id="222210" name="Check Box 2" hidden="1">
              <a:extLst>
                <a:ext uri="{63B3BB69-23CF-44E3-9099-C40C66FF867C}">
                  <a14:compatExt spid="_x0000_s22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11</xdr:row>
          <xdr:rowOff>190500</xdr:rowOff>
        </xdr:from>
        <xdr:to>
          <xdr:col>1</xdr:col>
          <xdr:colOff>762000</xdr:colOff>
          <xdr:row>11</xdr:row>
          <xdr:rowOff>504825</xdr:rowOff>
        </xdr:to>
        <xdr:sp macro="" textlink="">
          <xdr:nvSpPr>
            <xdr:cNvPr id="222211" name="Check Box 3" hidden="1">
              <a:extLst>
                <a:ext uri="{63B3BB69-23CF-44E3-9099-C40C66FF867C}">
                  <a14:compatExt spid="_x0000_s22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xdr:row>
          <xdr:rowOff>190500</xdr:rowOff>
        </xdr:from>
        <xdr:to>
          <xdr:col>1</xdr:col>
          <xdr:colOff>781050</xdr:colOff>
          <xdr:row>13</xdr:row>
          <xdr:rowOff>504825</xdr:rowOff>
        </xdr:to>
        <xdr:sp macro="" textlink="">
          <xdr:nvSpPr>
            <xdr:cNvPr id="222212" name="Check Box 4" hidden="1">
              <a:extLst>
                <a:ext uri="{63B3BB69-23CF-44E3-9099-C40C66FF867C}">
                  <a14:compatExt spid="_x0000_s22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15</xdr:row>
          <xdr:rowOff>190500</xdr:rowOff>
        </xdr:from>
        <xdr:to>
          <xdr:col>1</xdr:col>
          <xdr:colOff>809625</xdr:colOff>
          <xdr:row>15</xdr:row>
          <xdr:rowOff>504825</xdr:rowOff>
        </xdr:to>
        <xdr:sp macro="" textlink="">
          <xdr:nvSpPr>
            <xdr:cNvPr id="222213" name="Check Box 5" hidden="1">
              <a:extLst>
                <a:ext uri="{63B3BB69-23CF-44E3-9099-C40C66FF867C}">
                  <a14:compatExt spid="_x0000_s22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xdr:row>
          <xdr:rowOff>180975</xdr:rowOff>
        </xdr:from>
        <xdr:to>
          <xdr:col>1</xdr:col>
          <xdr:colOff>742950</xdr:colOff>
          <xdr:row>7</xdr:row>
          <xdr:rowOff>495300</xdr:rowOff>
        </xdr:to>
        <xdr:sp macro="" textlink="">
          <xdr:nvSpPr>
            <xdr:cNvPr id="222214" name="Check Box 6" hidden="1">
              <a:extLst>
                <a:ext uri="{63B3BB69-23CF-44E3-9099-C40C66FF867C}">
                  <a14:compatExt spid="_x0000_s22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9</xdr:row>
          <xdr:rowOff>200025</xdr:rowOff>
        </xdr:from>
        <xdr:to>
          <xdr:col>0</xdr:col>
          <xdr:colOff>733425</xdr:colOff>
          <xdr:row>9</xdr:row>
          <xdr:rowOff>514350</xdr:rowOff>
        </xdr:to>
        <xdr:sp macro="" textlink="">
          <xdr:nvSpPr>
            <xdr:cNvPr id="222216" name="Check Box 8" hidden="1">
              <a:extLst>
                <a:ext uri="{63B3BB69-23CF-44E3-9099-C40C66FF867C}">
                  <a14:compatExt spid="_x0000_s22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11</xdr:row>
          <xdr:rowOff>190500</xdr:rowOff>
        </xdr:from>
        <xdr:to>
          <xdr:col>0</xdr:col>
          <xdr:colOff>762000</xdr:colOff>
          <xdr:row>11</xdr:row>
          <xdr:rowOff>504825</xdr:rowOff>
        </xdr:to>
        <xdr:sp macro="" textlink="">
          <xdr:nvSpPr>
            <xdr:cNvPr id="222217" name="Check Box 9" hidden="1">
              <a:extLst>
                <a:ext uri="{63B3BB69-23CF-44E3-9099-C40C66FF867C}">
                  <a14:compatExt spid="_x0000_s22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xdr:row>
          <xdr:rowOff>190500</xdr:rowOff>
        </xdr:from>
        <xdr:to>
          <xdr:col>0</xdr:col>
          <xdr:colOff>781050</xdr:colOff>
          <xdr:row>13</xdr:row>
          <xdr:rowOff>504825</xdr:rowOff>
        </xdr:to>
        <xdr:sp macro="" textlink="">
          <xdr:nvSpPr>
            <xdr:cNvPr id="222218" name="Check Box 10" hidden="1">
              <a:extLst>
                <a:ext uri="{63B3BB69-23CF-44E3-9099-C40C66FF867C}">
                  <a14:compatExt spid="_x0000_s22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15</xdr:row>
          <xdr:rowOff>190500</xdr:rowOff>
        </xdr:from>
        <xdr:to>
          <xdr:col>0</xdr:col>
          <xdr:colOff>809625</xdr:colOff>
          <xdr:row>15</xdr:row>
          <xdr:rowOff>504825</xdr:rowOff>
        </xdr:to>
        <xdr:sp macro="" textlink="">
          <xdr:nvSpPr>
            <xdr:cNvPr id="222219" name="Check Box 11" hidden="1">
              <a:extLst>
                <a:ext uri="{63B3BB69-23CF-44E3-9099-C40C66FF867C}">
                  <a14:compatExt spid="_x0000_s22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xdr:row>
          <xdr:rowOff>180975</xdr:rowOff>
        </xdr:from>
        <xdr:to>
          <xdr:col>0</xdr:col>
          <xdr:colOff>742950</xdr:colOff>
          <xdr:row>7</xdr:row>
          <xdr:rowOff>495300</xdr:rowOff>
        </xdr:to>
        <xdr:sp macro="" textlink="">
          <xdr:nvSpPr>
            <xdr:cNvPr id="222220" name="Check Box 12" hidden="1">
              <a:extLst>
                <a:ext uri="{63B3BB69-23CF-44E3-9099-C40C66FF867C}">
                  <a14:compatExt spid="_x0000_s22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10</xdr:row>
          <xdr:rowOff>104775</xdr:rowOff>
        </xdr:from>
        <xdr:to>
          <xdr:col>2</xdr:col>
          <xdr:colOff>19050</xdr:colOff>
          <xdr:row>10</xdr:row>
          <xdr:rowOff>581025</xdr:rowOff>
        </xdr:to>
        <xdr:sp macro="" textlink="">
          <xdr:nvSpPr>
            <xdr:cNvPr id="214017" name="Check Box 1" hidden="1">
              <a:extLst>
                <a:ext uri="{63B3BB69-23CF-44E3-9099-C40C66FF867C}">
                  <a14:compatExt spid="_x0000_s214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704850</xdr:rowOff>
        </xdr:from>
        <xdr:to>
          <xdr:col>2</xdr:col>
          <xdr:colOff>19050</xdr:colOff>
          <xdr:row>12</xdr:row>
          <xdr:rowOff>590550</xdr:rowOff>
        </xdr:to>
        <xdr:sp macro="" textlink="">
          <xdr:nvSpPr>
            <xdr:cNvPr id="214018" name="Check Box 2" hidden="1">
              <a:extLst>
                <a:ext uri="{63B3BB69-23CF-44E3-9099-C40C66FF867C}">
                  <a14:compatExt spid="_x0000_s214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9525</xdr:rowOff>
        </xdr:from>
        <xdr:to>
          <xdr:col>2</xdr:col>
          <xdr:colOff>47625</xdr:colOff>
          <xdr:row>14</xdr:row>
          <xdr:rowOff>504825</xdr:rowOff>
        </xdr:to>
        <xdr:sp macro="" textlink="">
          <xdr:nvSpPr>
            <xdr:cNvPr id="214019" name="Check Box 3" hidden="1">
              <a:extLst>
                <a:ext uri="{63B3BB69-23CF-44E3-9099-C40C66FF867C}">
                  <a14:compatExt spid="_x0000_s214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xdr:row>
          <xdr:rowOff>104775</xdr:rowOff>
        </xdr:from>
        <xdr:to>
          <xdr:col>2</xdr:col>
          <xdr:colOff>19050</xdr:colOff>
          <xdr:row>6</xdr:row>
          <xdr:rowOff>571500</xdr:rowOff>
        </xdr:to>
        <xdr:sp macro="" textlink="">
          <xdr:nvSpPr>
            <xdr:cNvPr id="214021" name="Check Box 5" hidden="1">
              <a:extLst>
                <a:ext uri="{63B3BB69-23CF-44E3-9099-C40C66FF867C}">
                  <a14:compatExt spid="_x0000_s214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66675</xdr:rowOff>
        </xdr:from>
        <xdr:to>
          <xdr:col>2</xdr:col>
          <xdr:colOff>47625</xdr:colOff>
          <xdr:row>8</xdr:row>
          <xdr:rowOff>504825</xdr:rowOff>
        </xdr:to>
        <xdr:sp macro="" textlink="">
          <xdr:nvSpPr>
            <xdr:cNvPr id="214022" name="Check Box 6" hidden="1">
              <a:extLst>
                <a:ext uri="{63B3BB69-23CF-44E3-9099-C40C66FF867C}">
                  <a14:compatExt spid="_x0000_s214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9525</xdr:rowOff>
        </xdr:from>
        <xdr:to>
          <xdr:col>2</xdr:col>
          <xdr:colOff>47625</xdr:colOff>
          <xdr:row>16</xdr:row>
          <xdr:rowOff>504825</xdr:rowOff>
        </xdr:to>
        <xdr:sp macro="" textlink="">
          <xdr:nvSpPr>
            <xdr:cNvPr id="214024" name="Check Box 8" hidden="1">
              <a:extLst>
                <a:ext uri="{63B3BB69-23CF-44E3-9099-C40C66FF867C}">
                  <a14:compatExt spid="_x0000_s214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26</xdr:col>
      <xdr:colOff>0</xdr:colOff>
      <xdr:row>7</xdr:row>
      <xdr:rowOff>0</xdr:rowOff>
    </xdr:from>
    <xdr:to>
      <xdr:col>30</xdr:col>
      <xdr:colOff>609600</xdr:colOff>
      <xdr:row>13</xdr:row>
      <xdr:rowOff>101600</xdr:rowOff>
    </xdr:to>
    <xdr:grpSp>
      <xdr:nvGrpSpPr>
        <xdr:cNvPr id="2" name="グループ化 1"/>
        <xdr:cNvGrpSpPr/>
      </xdr:nvGrpSpPr>
      <xdr:grpSpPr>
        <a:xfrm>
          <a:off x="16338176" y="2465294"/>
          <a:ext cx="3343836" cy="2464921"/>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30.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a:extLst>
            <a:ext uri="{FF2B5EF4-FFF2-40B4-BE49-F238E27FC236}">
              <a16:creationId xmlns:a16="http://schemas.microsoft.com/office/drawing/2014/main" id="{00000000-0008-0000-1500-000002000000}"/>
            </a:ext>
          </a:extLst>
        </xdr:cNvPr>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12</xdr:col>
      <xdr:colOff>38100</xdr:colOff>
      <xdr:row>45</xdr:row>
      <xdr:rowOff>114300</xdr:rowOff>
    </xdr:from>
    <xdr:to>
      <xdr:col>12</xdr:col>
      <xdr:colOff>123825</xdr:colOff>
      <xdr:row>46</xdr:row>
      <xdr:rowOff>85725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362700" y="12601575"/>
          <a:ext cx="85725" cy="219075"/>
        </a:xfrm>
        <a:prstGeom prst="rect">
          <a:avLst/>
        </a:prstGeom>
        <a:noFill/>
        <a:ln w="9525">
          <a:noFill/>
          <a:miter lim="800000"/>
          <a:headEnd/>
          <a:tailEnd/>
        </a:ln>
      </xdr:spPr>
    </xdr:sp>
    <xdr:clientData/>
  </xdr:twoCellAnchor>
  <xdr:twoCellAnchor editAs="oneCell">
    <xdr:from>
      <xdr:col>12</xdr:col>
      <xdr:colOff>38100</xdr:colOff>
      <xdr:row>47</xdr:row>
      <xdr:rowOff>114300</xdr:rowOff>
    </xdr:from>
    <xdr:to>
      <xdr:col>12</xdr:col>
      <xdr:colOff>123825</xdr:colOff>
      <xdr:row>48</xdr:row>
      <xdr:rowOff>85726</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6362700" y="13096875"/>
          <a:ext cx="85725" cy="219075"/>
        </a:xfrm>
        <a:prstGeom prst="rect">
          <a:avLst/>
        </a:prstGeom>
        <a:noFill/>
        <a:ln w="9525">
          <a:noFill/>
          <a:miter lim="800000"/>
          <a:headEnd/>
          <a:tailEnd/>
        </a:ln>
      </xdr:spPr>
    </xdr:sp>
    <xdr:clientData/>
  </xdr:twoCellAnchor>
  <xdr:twoCellAnchor editAs="oneCell">
    <xdr:from>
      <xdr:col>12</xdr:col>
      <xdr:colOff>38100</xdr:colOff>
      <xdr:row>47</xdr:row>
      <xdr:rowOff>114300</xdr:rowOff>
    </xdr:from>
    <xdr:to>
      <xdr:col>12</xdr:col>
      <xdr:colOff>123825</xdr:colOff>
      <xdr:row>48</xdr:row>
      <xdr:rowOff>85726</xdr:rowOff>
    </xdr:to>
    <xdr:sp macro="" textlink="">
      <xdr:nvSpPr>
        <xdr:cNvPr id="4" name="Text Box 1">
          <a:extLst>
            <a:ext uri="{FF2B5EF4-FFF2-40B4-BE49-F238E27FC236}">
              <a16:creationId xmlns:a16="http://schemas.microsoft.com/office/drawing/2014/main" id="{00000000-0008-0000-0400-000004000000}"/>
            </a:ext>
          </a:extLst>
        </xdr:cNvPr>
        <xdr:cNvSpPr txBox="1">
          <a:spLocks noChangeArrowheads="1"/>
        </xdr:cNvSpPr>
      </xdr:nvSpPr>
      <xdr:spPr bwMode="auto">
        <a:xfrm>
          <a:off x="6362700" y="13096875"/>
          <a:ext cx="85725" cy="219075"/>
        </a:xfrm>
        <a:prstGeom prst="rect">
          <a:avLst/>
        </a:prstGeom>
        <a:noFill/>
        <a:ln w="9525">
          <a:noFill/>
          <a:miter lim="800000"/>
          <a:headEnd/>
          <a:tailEnd/>
        </a:ln>
      </xdr:spPr>
    </xdr:sp>
    <xdr:clientData/>
  </xdr:twoCellAnchor>
  <xdr:twoCellAnchor>
    <xdr:from>
      <xdr:col>20</xdr:col>
      <xdr:colOff>0</xdr:colOff>
      <xdr:row>4</xdr:row>
      <xdr:rowOff>0</xdr:rowOff>
    </xdr:from>
    <xdr:to>
      <xdr:col>24</xdr:col>
      <xdr:colOff>613833</xdr:colOff>
      <xdr:row>10</xdr:row>
      <xdr:rowOff>84666</xdr:rowOff>
    </xdr:to>
    <xdr:grpSp>
      <xdr:nvGrpSpPr>
        <xdr:cNvPr id="5" name="グループ化 4"/>
        <xdr:cNvGrpSpPr/>
      </xdr:nvGrpSpPr>
      <xdr:grpSpPr>
        <a:xfrm>
          <a:off x="10287000" y="1090083"/>
          <a:ext cx="3365500" cy="1809750"/>
          <a:chOff x="11949545" y="3238499"/>
          <a:chExt cx="4139045" cy="2008909"/>
        </a:xfrm>
      </xdr:grpSpPr>
      <xdr:sp macro="" textlink="">
        <xdr:nvSpPr>
          <xdr:cNvPr id="6" name="正方形/長方形 5"/>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8" name="正方形/長方形 7"/>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11" name="正方形/長方形 10"/>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504264</xdr:colOff>
      <xdr:row>7</xdr:row>
      <xdr:rowOff>134471</xdr:rowOff>
    </xdr:from>
    <xdr:to>
      <xdr:col>39</xdr:col>
      <xdr:colOff>1538940</xdr:colOff>
      <xdr:row>14</xdr:row>
      <xdr:rowOff>184898</xdr:rowOff>
    </xdr:to>
    <xdr:grpSp>
      <xdr:nvGrpSpPr>
        <xdr:cNvPr id="2" name="グループ化 1"/>
        <xdr:cNvGrpSpPr/>
      </xdr:nvGrpSpPr>
      <xdr:grpSpPr>
        <a:xfrm>
          <a:off x="12017090" y="1675036"/>
          <a:ext cx="3370372" cy="2029971"/>
          <a:chOff x="11949545" y="3238499"/>
          <a:chExt cx="4139045" cy="2008909"/>
        </a:xfrm>
      </xdr:grpSpPr>
      <xdr:sp macro="" textlink="">
        <xdr:nvSpPr>
          <xdr:cNvPr id="3" name="正方形/長方形 2"/>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5" name="正方形/長方形 4"/>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8" name="正方形/長方形 7"/>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60507</xdr:colOff>
      <xdr:row>38</xdr:row>
      <xdr:rowOff>98755</xdr:rowOff>
    </xdr:from>
    <xdr:to>
      <xdr:col>36</xdr:col>
      <xdr:colOff>151039</xdr:colOff>
      <xdr:row>42</xdr:row>
      <xdr:rowOff>220436</xdr:rowOff>
    </xdr:to>
    <xdr:sp macro="" textlink="">
      <xdr:nvSpPr>
        <xdr:cNvPr id="2" name="テキスト ボックス 1"/>
        <xdr:cNvSpPr txBox="1"/>
      </xdr:nvSpPr>
      <xdr:spPr>
        <a:xfrm>
          <a:off x="6966132" y="9547555"/>
          <a:ext cx="3129007" cy="1112281"/>
        </a:xfrm>
        <a:prstGeom prst="rect">
          <a:avLst/>
        </a:prstGeom>
        <a:ln w="28575">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kumimoji="1" lang="ja-JP" altLang="en-US" sz="1100">
              <a:solidFill>
                <a:schemeClr val="tx1"/>
              </a:solidFill>
              <a:latin typeface="ＭＳ Ｐゴシック" pitchFamily="50" charset="-128"/>
              <a:ea typeface="ＭＳ Ｐゴシック" pitchFamily="50" charset="-128"/>
            </a:rPr>
            <a:t>・「映像教材の時間」</a:t>
          </a:r>
          <a:r>
            <a:rPr kumimoji="1" lang="en-US" altLang="ja-JP" sz="1100">
              <a:solidFill>
                <a:schemeClr val="tx1"/>
              </a:solidFill>
              <a:latin typeface="ＭＳ Ｐゴシック" pitchFamily="50" charset="-128"/>
              <a:ea typeface="ＭＳ Ｐゴシック" pitchFamily="50" charset="-128"/>
            </a:rPr>
            <a:t>+</a:t>
          </a:r>
          <a:r>
            <a:rPr kumimoji="1" lang="ja-JP" altLang="en-US" sz="1100">
              <a:solidFill>
                <a:schemeClr val="tx1"/>
              </a:solidFill>
              <a:latin typeface="ＭＳ Ｐゴシック" pitchFamily="50" charset="-128"/>
              <a:ea typeface="ＭＳ Ｐゴシック" pitchFamily="50" charset="-128"/>
            </a:rPr>
            <a:t>「習得度確認テストの時間」</a:t>
          </a:r>
          <a:r>
            <a:rPr kumimoji="1" lang="en-US" altLang="ja-JP" sz="1100">
              <a:solidFill>
                <a:schemeClr val="tx1"/>
              </a:solidFill>
              <a:latin typeface="ＭＳ Ｐゴシック" pitchFamily="50" charset="-128"/>
              <a:ea typeface="ＭＳ Ｐゴシック" pitchFamily="50" charset="-128"/>
            </a:rPr>
            <a:t>+</a:t>
          </a:r>
          <a:r>
            <a:rPr kumimoji="1" lang="ja-JP" altLang="en-US" sz="1100">
              <a:solidFill>
                <a:schemeClr val="tx1"/>
              </a:solidFill>
              <a:latin typeface="ＭＳ Ｐゴシック" pitchFamily="50" charset="-128"/>
              <a:ea typeface="ＭＳ Ｐゴシック" pitchFamily="50" charset="-128"/>
            </a:rPr>
            <a:t>「対面指導の時間」＋「成績考査の時間」を計上してください。</a:t>
          </a:r>
          <a:endParaRPr kumimoji="1" lang="en-US" altLang="ja-JP" sz="1100">
            <a:solidFill>
              <a:schemeClr val="tx1"/>
            </a:solidFill>
            <a:latin typeface="ＭＳ Ｐゴシック" pitchFamily="50" charset="-128"/>
            <a:ea typeface="ＭＳ Ｐゴシック" pitchFamily="50" charset="-128"/>
          </a:endParaRPr>
        </a:p>
        <a:p>
          <a:r>
            <a:rPr kumimoji="1" lang="ja-JP" altLang="en-US" sz="1100">
              <a:solidFill>
                <a:schemeClr val="tx1"/>
              </a:solidFill>
              <a:latin typeface="ＭＳ Ｐゴシック" pitchFamily="50" charset="-128"/>
              <a:ea typeface="ＭＳ Ｐゴシック" pitchFamily="50" charset="-128"/>
            </a:rPr>
            <a:t>・</a:t>
          </a:r>
          <a:r>
            <a:rPr kumimoji="1" lang="en-US" altLang="ja-JP" sz="1100">
              <a:solidFill>
                <a:schemeClr val="tx1"/>
              </a:solidFill>
              <a:latin typeface="ＭＳ Ｐゴシック" pitchFamily="50" charset="-128"/>
              <a:ea typeface="ＭＳ Ｐゴシック" pitchFamily="50" charset="-128"/>
            </a:rPr>
            <a:t>80</a:t>
          </a:r>
          <a:r>
            <a:rPr kumimoji="1" lang="ja-JP" altLang="en-US" sz="1100">
              <a:solidFill>
                <a:schemeClr val="tx1"/>
              </a:solidFill>
              <a:latin typeface="ＭＳ Ｐゴシック" pitchFamily="50" charset="-128"/>
              <a:ea typeface="ＭＳ Ｐゴシック" pitchFamily="50" charset="-128"/>
            </a:rPr>
            <a:t>時間算定対象訓練となるものの時間のみ計上してください。</a:t>
          </a:r>
          <a:endParaRPr kumimoji="1" lang="en-US" altLang="ja-JP" sz="1100">
            <a:solidFill>
              <a:schemeClr val="tx1"/>
            </a:solidFill>
            <a:latin typeface="ＭＳ Ｐゴシック" pitchFamily="50" charset="-128"/>
            <a:ea typeface="ＭＳ Ｐゴシック" pitchFamily="50" charset="-128"/>
          </a:endParaRPr>
        </a:p>
        <a:p>
          <a:endParaRPr kumimoji="1" lang="en-US" altLang="ja-JP" sz="1100">
            <a:latin typeface="ＭＳ Ｐゴシック" pitchFamily="50" charset="-128"/>
            <a:ea typeface="ＭＳ Ｐゴシック" pitchFamily="50" charset="-128"/>
          </a:endParaRPr>
        </a:p>
      </xdr:txBody>
    </xdr:sp>
    <xdr:clientData/>
  </xdr:twoCellAnchor>
  <xdr:twoCellAnchor>
    <xdr:from>
      <xdr:col>30</xdr:col>
      <xdr:colOff>243886</xdr:colOff>
      <xdr:row>33</xdr:row>
      <xdr:rowOff>47625</xdr:rowOff>
    </xdr:from>
    <xdr:to>
      <xdr:col>34</xdr:col>
      <xdr:colOff>190500</xdr:colOff>
      <xdr:row>38</xdr:row>
      <xdr:rowOff>98755</xdr:rowOff>
    </xdr:to>
    <xdr:cxnSp macro="">
      <xdr:nvCxnSpPr>
        <xdr:cNvPr id="3" name="直線矢印コネクタ 2"/>
        <xdr:cNvCxnSpPr>
          <a:stCxn id="2" idx="0"/>
        </xdr:cNvCxnSpPr>
      </xdr:nvCxnSpPr>
      <xdr:spPr>
        <a:xfrm flipV="1">
          <a:off x="8530636" y="8258175"/>
          <a:ext cx="1051514" cy="1289380"/>
        </a:xfrm>
        <a:prstGeom prst="straightConnector1">
          <a:avLst/>
        </a:prstGeom>
        <a:ln w="28575">
          <a:solidFill>
            <a:srgbClr val="FF0000"/>
          </a:solidFill>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593912</xdr:colOff>
      <xdr:row>8</xdr:row>
      <xdr:rowOff>56029</xdr:rowOff>
    </xdr:from>
    <xdr:to>
      <xdr:col>39</xdr:col>
      <xdr:colOff>1628588</xdr:colOff>
      <xdr:row>15</xdr:row>
      <xdr:rowOff>151279</xdr:rowOff>
    </xdr:to>
    <xdr:grpSp>
      <xdr:nvGrpSpPr>
        <xdr:cNvPr id="4" name="グループ化 3"/>
        <xdr:cNvGrpSpPr/>
      </xdr:nvGrpSpPr>
      <xdr:grpSpPr>
        <a:xfrm>
          <a:off x="12214412" y="2199154"/>
          <a:ext cx="3368301" cy="1809750"/>
          <a:chOff x="11949545" y="3238499"/>
          <a:chExt cx="4139045" cy="2008909"/>
        </a:xfrm>
      </xdr:grpSpPr>
      <xdr:sp macro="" textlink="">
        <xdr:nvSpPr>
          <xdr:cNvPr id="5" name="正方形/長方形 4"/>
          <xdr:cNvSpPr/>
        </xdr:nvSpPr>
        <xdr:spPr>
          <a:xfrm>
            <a:off x="11949545" y="3238499"/>
            <a:ext cx="4139045" cy="2008909"/>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7" name="正方形/長方形 6"/>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12347864" y="4017818"/>
            <a:ext cx="398318" cy="311727"/>
          </a:xfrm>
          <a:prstGeom prst="rect">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2867409" y="3983181"/>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：該当する場合入力</a:t>
            </a:r>
          </a:p>
        </xdr:txBody>
      </xdr:sp>
      <xdr:sp macro="" textlink="">
        <xdr:nvSpPr>
          <xdr:cNvPr id="10" name="正方形/長方形 9"/>
          <xdr:cNvSpPr/>
        </xdr:nvSpPr>
        <xdr:spPr>
          <a:xfrm>
            <a:off x="12365182" y="4571999"/>
            <a:ext cx="398318" cy="311727"/>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12867409" y="4485409"/>
            <a:ext cx="3030683" cy="484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：必要に応じて入力</a:t>
            </a:r>
          </a:p>
        </xdr:txBody>
      </xdr:sp>
    </xdr:grpSp>
    <xdr:clientData/>
  </xdr:twoCellAnchor>
  <xdr:twoCellAnchor>
    <xdr:from>
      <xdr:col>15</xdr:col>
      <xdr:colOff>215713</xdr:colOff>
      <xdr:row>45</xdr:row>
      <xdr:rowOff>203386</xdr:rowOff>
    </xdr:from>
    <xdr:to>
      <xdr:col>30</xdr:col>
      <xdr:colOff>182095</xdr:colOff>
      <xdr:row>49</xdr:row>
      <xdr:rowOff>79002</xdr:rowOff>
    </xdr:to>
    <xdr:sp macro="" textlink="">
      <xdr:nvSpPr>
        <xdr:cNvPr id="13" name="テキスト ボックス 12"/>
        <xdr:cNvSpPr txBox="1"/>
      </xdr:nvSpPr>
      <xdr:spPr>
        <a:xfrm>
          <a:off x="4359088" y="11385736"/>
          <a:ext cx="4109757" cy="866216"/>
        </a:xfrm>
        <a:prstGeom prst="rect">
          <a:avLst/>
        </a:prstGeom>
        <a:ln w="28575">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r>
            <a:rPr kumimoji="1" lang="ja-JP" altLang="en-US" sz="1100">
              <a:solidFill>
                <a:schemeClr val="tx1"/>
              </a:solidFill>
              <a:latin typeface="ＭＳ Ｐゴシック" pitchFamily="50" charset="-128"/>
              <a:ea typeface="+mn-ea"/>
            </a:rPr>
            <a:t>様式第６号の「②実施日が特定されている科目」において、受講者全員が通所する訓練時間数のみを計上してください。（オンライン訓練の時間数は計上しないこと。）</a:t>
          </a:r>
          <a:endParaRPr kumimoji="1" lang="en-US" altLang="ja-JP" sz="1100">
            <a:solidFill>
              <a:schemeClr val="tx1"/>
            </a:solidFill>
            <a:latin typeface="ＭＳ Ｐゴシック" pitchFamily="50" charset="-128"/>
            <a:ea typeface="ＭＳ Ｐゴシック" pitchFamily="50" charset="-128"/>
          </a:endParaRPr>
        </a:p>
      </xdr:txBody>
    </xdr:sp>
    <xdr:clientData/>
  </xdr:twoCellAnchor>
  <xdr:twoCellAnchor>
    <xdr:from>
      <xdr:col>8</xdr:col>
      <xdr:colOff>76200</xdr:colOff>
      <xdr:row>47</xdr:row>
      <xdr:rowOff>141194</xdr:rowOff>
    </xdr:from>
    <xdr:to>
      <xdr:col>15</xdr:col>
      <xdr:colOff>215713</xdr:colOff>
      <xdr:row>56</xdr:row>
      <xdr:rowOff>85725</xdr:rowOff>
    </xdr:to>
    <xdr:cxnSp macro="">
      <xdr:nvCxnSpPr>
        <xdr:cNvPr id="14" name="直線矢印コネクタ 13"/>
        <xdr:cNvCxnSpPr>
          <a:stCxn id="13" idx="1"/>
        </xdr:cNvCxnSpPr>
      </xdr:nvCxnSpPr>
      <xdr:spPr>
        <a:xfrm flipH="1">
          <a:off x="2286000" y="11818844"/>
          <a:ext cx="2073088" cy="2059081"/>
        </a:xfrm>
        <a:prstGeom prst="straightConnector1">
          <a:avLst/>
        </a:prstGeom>
        <a:ln w="28575">
          <a:solidFill>
            <a:srgbClr val="FF0000"/>
          </a:solidFill>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62753</xdr:colOff>
      <xdr:row>51</xdr:row>
      <xdr:rowOff>40340</xdr:rowOff>
    </xdr:from>
    <xdr:to>
      <xdr:col>33</xdr:col>
      <xdr:colOff>29135</xdr:colOff>
      <xdr:row>53</xdr:row>
      <xdr:rowOff>145676</xdr:rowOff>
    </xdr:to>
    <xdr:sp macro="" textlink="">
      <xdr:nvSpPr>
        <xdr:cNvPr id="15" name="テキスト ボックス 14"/>
        <xdr:cNvSpPr txBox="1"/>
      </xdr:nvSpPr>
      <xdr:spPr>
        <a:xfrm>
          <a:off x="5105400" y="12658164"/>
          <a:ext cx="4168588" cy="553571"/>
        </a:xfrm>
        <a:prstGeom prst="rect">
          <a:avLst/>
        </a:prstGeom>
        <a:ln w="28575">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r>
            <a:rPr kumimoji="1" lang="ja-JP" altLang="en-US" sz="1100">
              <a:solidFill>
                <a:schemeClr val="tx1"/>
              </a:solidFill>
              <a:latin typeface="ＭＳ Ｐゴシック" pitchFamily="50" charset="-128"/>
              <a:ea typeface="+mn-ea"/>
            </a:rPr>
            <a:t>「オンライン計」には、</a:t>
          </a:r>
          <a:r>
            <a:rPr kumimoji="1" lang="en-US" altLang="ja-JP" sz="1100">
              <a:solidFill>
                <a:schemeClr val="tx1"/>
              </a:solidFill>
              <a:latin typeface="ＭＳ Ｐゴシック" pitchFamily="50" charset="-128"/>
              <a:ea typeface="+mn-ea"/>
            </a:rPr>
            <a:t>80</a:t>
          </a:r>
          <a:r>
            <a:rPr kumimoji="1" lang="ja-JP" altLang="en-US" sz="1100">
              <a:solidFill>
                <a:schemeClr val="tx1"/>
              </a:solidFill>
              <a:latin typeface="ＭＳ Ｐゴシック" pitchFamily="50" charset="-128"/>
              <a:ea typeface="+mn-ea"/>
            </a:rPr>
            <a:t>時間算定対象訓練をオンラインで実施する場合に当該訓練時間数を計上して下さい。</a:t>
          </a:r>
          <a:endParaRPr kumimoji="1" lang="en-US" altLang="ja-JP" sz="1100">
            <a:solidFill>
              <a:schemeClr val="tx1"/>
            </a:solidFill>
            <a:latin typeface="ＭＳ Ｐゴシック" pitchFamily="50" charset="-128"/>
            <a:ea typeface="ＭＳ Ｐゴシック" pitchFamily="50" charset="-128"/>
          </a:endParaRPr>
        </a:p>
      </xdr:txBody>
    </xdr:sp>
    <xdr:clientData/>
  </xdr:twoCellAnchor>
  <xdr:twoCellAnchor>
    <xdr:from>
      <xdr:col>33</xdr:col>
      <xdr:colOff>29135</xdr:colOff>
      <xdr:row>52</xdr:row>
      <xdr:rowOff>93009</xdr:rowOff>
    </xdr:from>
    <xdr:to>
      <xdr:col>34</xdr:col>
      <xdr:colOff>190501</xdr:colOff>
      <xdr:row>62</xdr:row>
      <xdr:rowOff>145675</xdr:rowOff>
    </xdr:to>
    <xdr:cxnSp macro="">
      <xdr:nvCxnSpPr>
        <xdr:cNvPr id="16" name="直線矢印コネクタ 15"/>
        <xdr:cNvCxnSpPr>
          <a:stCxn id="15" idx="3"/>
        </xdr:cNvCxnSpPr>
      </xdr:nvCxnSpPr>
      <xdr:spPr>
        <a:xfrm>
          <a:off x="9273988" y="12934950"/>
          <a:ext cx="441513" cy="2293843"/>
        </a:xfrm>
        <a:prstGeom prst="straightConnector1">
          <a:avLst/>
        </a:prstGeom>
        <a:ln w="28575">
          <a:solidFill>
            <a:srgbClr val="FF0000"/>
          </a:solidFill>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247650</xdr:colOff>
      <xdr:row>8</xdr:row>
      <xdr:rowOff>74743</xdr:rowOff>
    </xdr:from>
    <xdr:to>
      <xdr:col>36</xdr:col>
      <xdr:colOff>266700</xdr:colOff>
      <xdr:row>11</xdr:row>
      <xdr:rowOff>29695</xdr:rowOff>
    </xdr:to>
    <xdr:sp macro="" textlink="">
      <xdr:nvSpPr>
        <xdr:cNvPr id="17" name="テキスト ボックス 16"/>
        <xdr:cNvSpPr txBox="1"/>
      </xdr:nvSpPr>
      <xdr:spPr>
        <a:xfrm>
          <a:off x="7705725" y="2217868"/>
          <a:ext cx="2505075" cy="593127"/>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ja-JP" altLang="en-US" sz="1100" b="0" i="0" u="none" strike="noStrike" baseline="0" smtClean="0">
              <a:solidFill>
                <a:schemeClr val="tx1"/>
              </a:solidFill>
              <a:latin typeface="+mn-lt"/>
              <a:ea typeface="+mn-ea"/>
              <a:cs typeface="+mn-cs"/>
            </a:rPr>
            <a:t>訓練開始日から訓練終了日までの日数を記入してください。</a:t>
          </a:r>
          <a:endParaRPr kumimoji="1" lang="en-US" altLang="ja-JP" sz="1100">
            <a:solidFill>
              <a:schemeClr val="tx1"/>
            </a:solidFill>
            <a:latin typeface="ＭＳ Ｐゴシック" pitchFamily="50" charset="-128"/>
            <a:ea typeface="ＭＳ Ｐゴシック" pitchFamily="50" charset="-128"/>
          </a:endParaRPr>
        </a:p>
      </xdr:txBody>
    </xdr:sp>
    <xdr:clientData/>
  </xdr:twoCellAnchor>
  <xdr:twoCellAnchor>
    <xdr:from>
      <xdr:col>31</xdr:col>
      <xdr:colOff>38100</xdr:colOff>
      <xdr:row>11</xdr:row>
      <xdr:rowOff>28575</xdr:rowOff>
    </xdr:from>
    <xdr:to>
      <xdr:col>31</xdr:col>
      <xdr:colOff>152400</xdr:colOff>
      <xdr:row>14</xdr:row>
      <xdr:rowOff>38100</xdr:rowOff>
    </xdr:to>
    <xdr:cxnSp macro="">
      <xdr:nvCxnSpPr>
        <xdr:cNvPr id="18" name="直線矢印コネクタ 17"/>
        <xdr:cNvCxnSpPr/>
      </xdr:nvCxnSpPr>
      <xdr:spPr>
        <a:xfrm>
          <a:off x="8601075" y="2809875"/>
          <a:ext cx="114300" cy="828675"/>
        </a:xfrm>
        <a:prstGeom prst="straightConnector1">
          <a:avLst/>
        </a:prstGeom>
        <a:ln w="28575">
          <a:solidFill>
            <a:srgbClr val="FF0000"/>
          </a:solidFill>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95251</xdr:colOff>
      <xdr:row>35</xdr:row>
      <xdr:rowOff>93309</xdr:rowOff>
    </xdr:from>
    <xdr:to>
      <xdr:col>24</xdr:col>
      <xdr:colOff>209551</xdr:colOff>
      <xdr:row>41</xdr:row>
      <xdr:rowOff>123825</xdr:rowOff>
    </xdr:to>
    <xdr:sp macro="" textlink="">
      <xdr:nvSpPr>
        <xdr:cNvPr id="21" name="テキスト ボックス 20"/>
        <xdr:cNvSpPr txBox="1"/>
      </xdr:nvSpPr>
      <xdr:spPr>
        <a:xfrm>
          <a:off x="647701" y="8799159"/>
          <a:ext cx="6191250" cy="1516416"/>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ja-JP" altLang="en-US" sz="1100" b="0" i="0" u="none" strike="noStrike" baseline="0" smtClean="0">
              <a:solidFill>
                <a:schemeClr val="tx1"/>
              </a:solidFill>
              <a:latin typeface="+mn-lt"/>
              <a:ea typeface="+mn-ea"/>
              <a:cs typeface="+mn-cs"/>
            </a:rPr>
            <a:t>・集団形式で行う就職支援は学科欄に記載してください。</a:t>
          </a:r>
        </a:p>
        <a:p>
          <a:r>
            <a:rPr lang="ja-JP" altLang="en-US" sz="1100" b="0" i="0" u="none" strike="noStrike" baseline="0" smtClean="0">
              <a:solidFill>
                <a:schemeClr val="tx1"/>
              </a:solidFill>
              <a:latin typeface="+mn-lt"/>
              <a:ea typeface="+mn-ea"/>
              <a:cs typeface="+mn-cs"/>
            </a:rPr>
            <a:t>・個人毎に行うもの（キャリアコンサルティングや個人毎に行う就職支援）は、記入しないでください。</a:t>
          </a:r>
          <a:endParaRPr lang="en-US" altLang="ja-JP" sz="1100" b="0" i="0" u="none" strike="noStrike" baseline="0" smtClean="0">
            <a:solidFill>
              <a:schemeClr val="tx1"/>
            </a:solidFill>
            <a:latin typeface="+mn-lt"/>
            <a:ea typeface="+mn-ea"/>
            <a:cs typeface="+mn-cs"/>
          </a:endParaRPr>
        </a:p>
        <a:p>
          <a:r>
            <a:rPr kumimoji="1" lang="ja-JP" altLang="en-US" sz="1100" b="0" i="0" u="none" strike="noStrike" baseline="0" smtClean="0">
              <a:solidFill>
                <a:schemeClr val="tx1"/>
              </a:solidFill>
              <a:latin typeface="+mn-lt"/>
              <a:ea typeface="+mn-ea"/>
              <a:cs typeface="+mn-cs"/>
            </a:rPr>
            <a:t>・</a:t>
          </a:r>
          <a:r>
            <a:rPr lang="ja-JP" altLang="en-US" sz="1100" b="0" i="0" u="none" strike="noStrike" baseline="0" smtClean="0">
              <a:solidFill>
                <a:schemeClr val="tx1"/>
              </a:solidFill>
              <a:latin typeface="+mn-lt"/>
              <a:ea typeface="+mn-ea"/>
              <a:cs typeface="+mn-cs"/>
            </a:rPr>
            <a:t>習得度確認テスト及び対面指導、成績考査については、当該科目が含まれるユニットの「科目」に記載してください。</a:t>
          </a:r>
          <a:endParaRPr lang="en-US" altLang="ja-JP" sz="1100" b="0" i="0" u="none" strike="noStrike" baseline="0" smtClean="0">
            <a:solidFill>
              <a:schemeClr val="tx1"/>
            </a:solidFill>
            <a:latin typeface="+mn-lt"/>
            <a:ea typeface="+mn-ea"/>
            <a:cs typeface="+mn-cs"/>
          </a:endParaRPr>
        </a:p>
        <a:p>
          <a:r>
            <a:rPr kumimoji="1" lang="ja-JP" altLang="en-US" sz="1100" b="0" i="0" u="none" strike="noStrike" baseline="0" smtClean="0">
              <a:solidFill>
                <a:schemeClr val="tx1"/>
              </a:solidFill>
              <a:latin typeface="+mn-lt"/>
              <a:ea typeface="+mn-ea"/>
              <a:cs typeface="+mn-cs"/>
            </a:rPr>
            <a:t>　（例）</a:t>
          </a:r>
          <a:r>
            <a:rPr kumimoji="1" lang="en-US" altLang="ja-JP" sz="1100" b="0" i="0" u="none" strike="noStrike" baseline="0" smtClean="0">
              <a:solidFill>
                <a:schemeClr val="tx1"/>
              </a:solidFill>
              <a:latin typeface="+mn-lt"/>
              <a:ea typeface="+mn-ea"/>
              <a:cs typeface="+mn-cs"/>
            </a:rPr>
            <a:t>Java</a:t>
          </a:r>
          <a:r>
            <a:rPr kumimoji="1" lang="ja-JP" altLang="en-US" sz="1100" b="0" i="0" u="none" strike="noStrike" baseline="0" smtClean="0">
              <a:solidFill>
                <a:schemeClr val="tx1"/>
              </a:solidFill>
              <a:latin typeface="+mn-lt"/>
              <a:ea typeface="+mn-ea"/>
              <a:cs typeface="+mn-cs"/>
            </a:rPr>
            <a:t>応用知識の時間（</a:t>
          </a:r>
          <a:r>
            <a:rPr kumimoji="1" lang="en-US" altLang="ja-JP" sz="1100" b="0" i="0" u="none" strike="noStrike" baseline="0" smtClean="0">
              <a:solidFill>
                <a:schemeClr val="tx1"/>
              </a:solidFill>
              <a:latin typeface="+mn-lt"/>
              <a:ea typeface="+mn-ea"/>
              <a:cs typeface="+mn-cs"/>
            </a:rPr>
            <a:t>25</a:t>
          </a:r>
          <a:r>
            <a:rPr kumimoji="1" lang="ja-JP" altLang="en-US" sz="1100" b="0" i="0" u="none" strike="noStrike" baseline="0" smtClean="0">
              <a:solidFill>
                <a:schemeClr val="tx1"/>
              </a:solidFill>
              <a:latin typeface="+mn-lt"/>
              <a:ea typeface="+mn-ea"/>
              <a:cs typeface="+mn-cs"/>
            </a:rPr>
            <a:t>時間）、習得度確認テスト（１時間）及び対面指導（１時間）の場合、合計</a:t>
          </a:r>
          <a:r>
            <a:rPr kumimoji="1" lang="en-US" altLang="ja-JP" sz="1100" b="0" i="0" u="none" strike="noStrike" baseline="0" smtClean="0">
              <a:solidFill>
                <a:schemeClr val="tx1"/>
              </a:solidFill>
              <a:latin typeface="+mn-lt"/>
              <a:ea typeface="+mn-ea"/>
              <a:cs typeface="+mn-cs"/>
            </a:rPr>
            <a:t>27</a:t>
          </a:r>
          <a:r>
            <a:rPr kumimoji="1" lang="ja-JP" altLang="en-US" sz="1100" b="0" i="0" u="none" strike="noStrike" baseline="0" smtClean="0">
              <a:solidFill>
                <a:schemeClr val="tx1"/>
              </a:solidFill>
              <a:latin typeface="+mn-lt"/>
              <a:ea typeface="+mn-ea"/>
              <a:cs typeface="+mn-cs"/>
            </a:rPr>
            <a:t>時間となること。</a:t>
          </a:r>
          <a:endParaRPr kumimoji="1" lang="en-US" altLang="ja-JP" sz="1100">
            <a:solidFill>
              <a:schemeClr val="tx1"/>
            </a:solidFill>
            <a:latin typeface="ＭＳ Ｐゴシック" pitchFamily="50" charset="-128"/>
            <a:ea typeface="ＭＳ Ｐゴシック" pitchFamily="50" charset="-128"/>
          </a:endParaRPr>
        </a:p>
      </xdr:txBody>
    </xdr:sp>
    <xdr:clientData/>
  </xdr:twoCellAnchor>
  <xdr:twoCellAnchor>
    <xdr:from>
      <xdr:col>13</xdr:col>
      <xdr:colOff>152401</xdr:colOff>
      <xdr:row>32</xdr:row>
      <xdr:rowOff>142877</xdr:rowOff>
    </xdr:from>
    <xdr:to>
      <xdr:col>34</xdr:col>
      <xdr:colOff>152400</xdr:colOff>
      <xdr:row>35</xdr:row>
      <xdr:rowOff>93309</xdr:rowOff>
    </xdr:to>
    <xdr:cxnSp macro="">
      <xdr:nvCxnSpPr>
        <xdr:cNvPr id="22" name="直線矢印コネクタ 21"/>
        <xdr:cNvCxnSpPr>
          <a:stCxn id="21" idx="0"/>
        </xdr:cNvCxnSpPr>
      </xdr:nvCxnSpPr>
      <xdr:spPr>
        <a:xfrm flipV="1">
          <a:off x="3743326" y="8105777"/>
          <a:ext cx="5800724" cy="693382"/>
        </a:xfrm>
        <a:prstGeom prst="straightConnector1">
          <a:avLst/>
        </a:prstGeom>
        <a:ln w="28575">
          <a:solidFill>
            <a:srgbClr val="FF0000"/>
          </a:solidFill>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152404</xdr:colOff>
      <xdr:row>33</xdr:row>
      <xdr:rowOff>209551</xdr:rowOff>
    </xdr:from>
    <xdr:to>
      <xdr:col>13</xdr:col>
      <xdr:colOff>152401</xdr:colOff>
      <xdr:row>35</xdr:row>
      <xdr:rowOff>93309</xdr:rowOff>
    </xdr:to>
    <xdr:cxnSp macro="">
      <xdr:nvCxnSpPr>
        <xdr:cNvPr id="27" name="直線矢印コネクタ 26"/>
        <xdr:cNvCxnSpPr>
          <a:stCxn id="21" idx="0"/>
        </xdr:cNvCxnSpPr>
      </xdr:nvCxnSpPr>
      <xdr:spPr>
        <a:xfrm flipH="1" flipV="1">
          <a:off x="1257304" y="8420101"/>
          <a:ext cx="2486022" cy="379058"/>
        </a:xfrm>
        <a:prstGeom prst="straightConnector1">
          <a:avLst/>
        </a:prstGeom>
        <a:ln w="28575">
          <a:solidFill>
            <a:srgbClr val="FF0000"/>
          </a:solidFill>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267335</xdr:colOff>
      <xdr:row>41</xdr:row>
      <xdr:rowOff>161349</xdr:rowOff>
    </xdr:from>
    <xdr:to>
      <xdr:col>17</xdr:col>
      <xdr:colOff>160564</xdr:colOff>
      <xdr:row>45</xdr:row>
      <xdr:rowOff>182336</xdr:rowOff>
    </xdr:to>
    <xdr:sp macro="" textlink="">
      <xdr:nvSpPr>
        <xdr:cNvPr id="42" name="テキスト ボックス 41"/>
        <xdr:cNvSpPr txBox="1"/>
      </xdr:nvSpPr>
      <xdr:spPr>
        <a:xfrm>
          <a:off x="819785" y="10353099"/>
          <a:ext cx="4036604" cy="1011587"/>
        </a:xfrm>
        <a:prstGeom prst="rect">
          <a:avLst/>
        </a:prstGeom>
        <a:ln w="28575">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endParaRPr lang="ja-JP" altLang="en-US" sz="1100" b="0" i="0" u="none" strike="noStrike" baseline="0" smtClean="0">
            <a:solidFill>
              <a:schemeClr val="tx1"/>
            </a:solidFill>
            <a:latin typeface="+mn-lt"/>
            <a:ea typeface="+mn-ea"/>
            <a:cs typeface="+mn-cs"/>
          </a:endParaRPr>
        </a:p>
        <a:p>
          <a:r>
            <a:rPr lang="ja-JP" altLang="en-US" sz="1100" b="0" i="0" u="none" strike="noStrike" baseline="0" smtClean="0">
              <a:solidFill>
                <a:schemeClr val="tx1"/>
              </a:solidFill>
              <a:latin typeface="+mj-ea"/>
              <a:ea typeface="+mj-ea"/>
              <a:cs typeface="+mn-cs"/>
            </a:rPr>
            <a:t> </a:t>
          </a:r>
          <a:r>
            <a:rPr lang="en-US" altLang="ja-JP" sz="1100" b="0" i="0" u="none" strike="noStrike" baseline="0" smtClean="0">
              <a:solidFill>
                <a:schemeClr val="tx1"/>
              </a:solidFill>
              <a:latin typeface="+mj-ea"/>
              <a:ea typeface="+mj-ea"/>
              <a:cs typeface="+mn-cs"/>
            </a:rPr>
            <a:t>80</a:t>
          </a:r>
          <a:r>
            <a:rPr lang="ja-JP" altLang="en-US" sz="1100" b="0" i="0" u="none" strike="noStrike" baseline="0" smtClean="0">
              <a:solidFill>
                <a:schemeClr val="tx1"/>
              </a:solidFill>
              <a:latin typeface="+mj-ea"/>
              <a:ea typeface="+mj-ea"/>
              <a:cs typeface="+mn-cs"/>
            </a:rPr>
            <a:t>時間算定対象訓練となるものの合計時間数（ユニット学習、対面指導、集団形式で行う就職支援、職場体験等、企業実習の時間数の合計）を記入してください。</a:t>
          </a:r>
        </a:p>
      </xdr:txBody>
    </xdr:sp>
    <xdr:clientData/>
  </xdr:twoCellAnchor>
  <xdr:twoCellAnchor>
    <xdr:from>
      <xdr:col>7</xdr:col>
      <xdr:colOff>152400</xdr:colOff>
      <xdr:row>45</xdr:row>
      <xdr:rowOff>182336</xdr:rowOff>
    </xdr:from>
    <xdr:to>
      <xdr:col>10</xdr:col>
      <xdr:colOff>75837</xdr:colOff>
      <xdr:row>54</xdr:row>
      <xdr:rowOff>152400</xdr:rowOff>
    </xdr:to>
    <xdr:cxnSp macro="">
      <xdr:nvCxnSpPr>
        <xdr:cNvPr id="43" name="直線矢印コネクタ 42"/>
        <xdr:cNvCxnSpPr>
          <a:stCxn id="42" idx="2"/>
        </xdr:cNvCxnSpPr>
      </xdr:nvCxnSpPr>
      <xdr:spPr>
        <a:xfrm flipH="1">
          <a:off x="2085975" y="11364686"/>
          <a:ext cx="752112" cy="2122714"/>
        </a:xfrm>
        <a:prstGeom prst="straightConnector1">
          <a:avLst/>
        </a:prstGeom>
        <a:ln w="28575">
          <a:solidFill>
            <a:srgbClr val="FF0000"/>
          </a:solidFill>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210669</xdr:colOff>
      <xdr:row>4</xdr:row>
      <xdr:rowOff>104776</xdr:rowOff>
    </xdr:from>
    <xdr:to>
      <xdr:col>22</xdr:col>
      <xdr:colOff>190500</xdr:colOff>
      <xdr:row>8</xdr:row>
      <xdr:rowOff>190501</xdr:rowOff>
    </xdr:to>
    <xdr:sp macro="" textlink="">
      <xdr:nvSpPr>
        <xdr:cNvPr id="24" name="Rectangle 30"/>
        <xdr:cNvSpPr>
          <a:spLocks noChangeArrowheads="1"/>
        </xdr:cNvSpPr>
      </xdr:nvSpPr>
      <xdr:spPr bwMode="auto">
        <a:xfrm>
          <a:off x="210669" y="1000126"/>
          <a:ext cx="6056781" cy="1333500"/>
        </a:xfrm>
        <a:prstGeom prst="rect">
          <a:avLst/>
        </a:prstGeom>
        <a:solidFill>
          <a:schemeClr val="accent2">
            <a:lumMod val="20000"/>
            <a:lumOff val="80000"/>
          </a:schemeClr>
        </a:solidFill>
        <a:ln w="76200">
          <a:noFill/>
          <a:headEnd/>
          <a:tailEnd/>
        </a:ln>
      </xdr:spPr>
      <xdr:style>
        <a:lnRef idx="2">
          <a:schemeClr val="accent2"/>
        </a:lnRef>
        <a:fillRef idx="1">
          <a:schemeClr val="lt1"/>
        </a:fillRef>
        <a:effectRef idx="0">
          <a:schemeClr val="accent2"/>
        </a:effectRef>
        <a:fontRef idx="minor">
          <a:schemeClr val="dk1"/>
        </a:fontRef>
      </xdr:style>
      <xdr:txBody>
        <a:bodyPr rot="0" vert="horz" wrap="square" lIns="74295" tIns="8890" rIns="74295" bIns="8890" anchor="ctr" anchorCtr="0" upright="1">
          <a:noAutofit/>
        </a:bodyPr>
        <a:lstStyle/>
        <a:p>
          <a:pPr algn="just">
            <a:spcAft>
              <a:spcPts val="0"/>
            </a:spcAft>
          </a:pPr>
          <a:r>
            <a:rPr lang="ja-JP" altLang="en-US" sz="2000" b="1" kern="100">
              <a:effectLst/>
              <a:latin typeface="+mj-ea"/>
              <a:ea typeface="+mj-ea"/>
              <a:cs typeface="Times New Roman" panose="02020603050405020304" pitchFamily="18" charset="0"/>
            </a:rPr>
            <a:t>　</a:t>
          </a:r>
          <a:r>
            <a:rPr lang="ja-JP" sz="1600" b="1" kern="100">
              <a:effectLst/>
              <a:latin typeface="+mj-ea"/>
              <a:ea typeface="+mj-ea"/>
              <a:cs typeface="Times New Roman" panose="02020603050405020304" pitchFamily="18" charset="0"/>
            </a:rPr>
            <a:t>カリキュラムの作成については、「求職者支援訓練に係るカリキュラムの作成に当たっての留意事項」もご確認ください。</a:t>
          </a:r>
        </a:p>
        <a:p>
          <a:pPr algn="just">
            <a:spcAft>
              <a:spcPts val="0"/>
            </a:spcAft>
          </a:pPr>
          <a:r>
            <a:rPr lang="ja-JP" sz="1600" b="1" kern="100">
              <a:effectLst/>
              <a:latin typeface="+mj-ea"/>
              <a:ea typeface="+mj-ea"/>
              <a:cs typeface="Times New Roman" panose="02020603050405020304" pitchFamily="18" charset="0"/>
            </a:rPr>
            <a:t>　また、訓練時間の算定対象となるもの、ならないものについては、別紙３を併せてご参照ください。</a:t>
          </a:r>
        </a:p>
      </xdr:txBody>
    </xdr:sp>
    <xdr:clientData/>
  </xdr:twoCellAnchor>
  <xdr:twoCellAnchor>
    <xdr:from>
      <xdr:col>19</xdr:col>
      <xdr:colOff>161925</xdr:colOff>
      <xdr:row>63</xdr:row>
      <xdr:rowOff>76200</xdr:rowOff>
    </xdr:from>
    <xdr:to>
      <xdr:col>37</xdr:col>
      <xdr:colOff>0</xdr:colOff>
      <xdr:row>68</xdr:row>
      <xdr:rowOff>57150</xdr:rowOff>
    </xdr:to>
    <xdr:sp macro="" textlink="">
      <xdr:nvSpPr>
        <xdr:cNvPr id="26" name="テキスト ボックス 25"/>
        <xdr:cNvSpPr txBox="1"/>
      </xdr:nvSpPr>
      <xdr:spPr>
        <a:xfrm>
          <a:off x="5410200" y="15582900"/>
          <a:ext cx="4810125" cy="1143000"/>
        </a:xfrm>
        <a:prstGeom prst="rect">
          <a:avLst/>
        </a:prstGeom>
        <a:solidFill>
          <a:schemeClr val="bg1"/>
        </a:solidFill>
        <a:ln w="28575" cap="flat" cmpd="sng" algn="ctr">
          <a:solidFill>
            <a:srgbClr val="FF0000"/>
          </a:solidFill>
          <a:prstDash val="solid"/>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ea"/>
              <a:ea typeface="+mn-ea"/>
              <a:cs typeface="+mn-cs"/>
            </a:rPr>
            <a:t>・記入する金額は、認定様式第８号と一致させてください。</a:t>
          </a:r>
          <a:endParaRPr kumimoji="1" lang="en-US" altLang="ja-JP" sz="1100" b="0" i="0" u="none" strike="noStrike" kern="0" cap="none" spc="0" normalizeH="0" baseline="0" noProof="0">
            <a:ln>
              <a:noFill/>
            </a:ln>
            <a:solidFill>
              <a:schemeClr val="tx1"/>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ea"/>
              <a:ea typeface="+mn-ea"/>
              <a:cs typeface="+mn-cs"/>
            </a:rPr>
            <a:t>・ソフトウェア代はその他欄に記入してください。</a:t>
          </a:r>
          <a:endParaRPr kumimoji="1" lang="en-US" altLang="ja-JP" sz="1100" b="0" i="0" u="none" strike="noStrike" kern="0" cap="none" spc="0" normalizeH="0" baseline="0" noProof="0">
            <a:ln>
              <a:noFill/>
            </a:ln>
            <a:solidFill>
              <a:schemeClr val="tx1"/>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ea"/>
              <a:ea typeface="+mn-ea"/>
              <a:cs typeface="+mn-cs"/>
            </a:rPr>
            <a:t>（ソフトウェア代以外に、具体的な金額が記載できるものがあれば、あわせてその他欄に記入してください。）</a:t>
          </a:r>
          <a:endParaRPr kumimoji="1" lang="en-US" altLang="ja-JP" sz="1100" b="0" i="0" u="none" strike="noStrike" kern="0" cap="none" spc="0" normalizeH="0" baseline="0" noProof="0">
            <a:ln>
              <a:noFill/>
            </a:ln>
            <a:solidFill>
              <a:schemeClr val="tx1"/>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ea"/>
              <a:ea typeface="+mn-ea"/>
              <a:cs typeface="+mn-cs"/>
            </a:rPr>
            <a:t>・それ以外のものについては、備考欄に記載してください。</a:t>
          </a:r>
          <a:endParaRPr kumimoji="1" lang="en-US" altLang="ja-JP" sz="1100" b="0" i="0" u="none" strike="noStrike" kern="0" cap="none" spc="0" normalizeH="0" baseline="0" noProof="0">
            <a:ln>
              <a:noFill/>
            </a:ln>
            <a:solidFill>
              <a:schemeClr val="tx1"/>
            </a:solidFill>
            <a:effectLst/>
            <a:uLnTx/>
            <a:uFillTx/>
            <a:latin typeface="+mn-ea"/>
            <a:ea typeface="+mn-ea"/>
            <a:cs typeface="+mn-cs"/>
          </a:endParaRPr>
        </a:p>
      </xdr:txBody>
    </xdr:sp>
    <xdr:clientData/>
  </xdr:twoCellAnchor>
  <xdr:twoCellAnchor>
    <xdr:from>
      <xdr:col>7</xdr:col>
      <xdr:colOff>76200</xdr:colOff>
      <xdr:row>60</xdr:row>
      <xdr:rowOff>19050</xdr:rowOff>
    </xdr:from>
    <xdr:to>
      <xdr:col>19</xdr:col>
      <xdr:colOff>161925</xdr:colOff>
      <xdr:row>64</xdr:row>
      <xdr:rowOff>104775</xdr:rowOff>
    </xdr:to>
    <xdr:cxnSp macro="">
      <xdr:nvCxnSpPr>
        <xdr:cNvPr id="28" name="直線矢印コネクタ 27"/>
        <xdr:cNvCxnSpPr/>
      </xdr:nvCxnSpPr>
      <xdr:spPr>
        <a:xfrm flipH="1" flipV="1">
          <a:off x="2009775" y="14839950"/>
          <a:ext cx="3400425" cy="1123950"/>
        </a:xfrm>
        <a:prstGeom prst="straightConnector1">
          <a:avLst/>
        </a:prstGeom>
        <a:noFill/>
        <a:ln w="28575" cap="flat" cmpd="sng" algn="ctr">
          <a:solidFill>
            <a:srgbClr val="FF0000"/>
          </a:solidFill>
          <a:prstDash val="solid"/>
          <a:headEnd type="none" w="med" len="med"/>
          <a:tailEnd type="arrow"/>
        </a:ln>
        <a:effectLst/>
      </xdr:spPr>
    </xdr:cxnSp>
    <xdr:clientData/>
  </xdr:twoCellAnchor>
  <xdr:twoCellAnchor>
    <xdr:from>
      <xdr:col>27</xdr:col>
      <xdr:colOff>47625</xdr:colOff>
      <xdr:row>16</xdr:row>
      <xdr:rowOff>152401</xdr:rowOff>
    </xdr:from>
    <xdr:to>
      <xdr:col>31</xdr:col>
      <xdr:colOff>123825</xdr:colOff>
      <xdr:row>17</xdr:row>
      <xdr:rowOff>47625</xdr:rowOff>
    </xdr:to>
    <xdr:cxnSp macro="">
      <xdr:nvCxnSpPr>
        <xdr:cNvPr id="32" name="直線矢印コネクタ 31"/>
        <xdr:cNvCxnSpPr/>
      </xdr:nvCxnSpPr>
      <xdr:spPr>
        <a:xfrm flipH="1" flipV="1">
          <a:off x="7505700" y="4267201"/>
          <a:ext cx="1181100" cy="228599"/>
        </a:xfrm>
        <a:prstGeom prst="straightConnector1">
          <a:avLst/>
        </a:prstGeom>
        <a:noFill/>
        <a:ln w="28575" cap="flat" cmpd="sng" algn="ctr">
          <a:solidFill>
            <a:srgbClr val="FF0000"/>
          </a:solidFill>
          <a:prstDash val="solid"/>
          <a:headEnd type="none" w="med" len="med"/>
          <a:tailEnd type="arrow"/>
        </a:ln>
        <a:effectLst/>
      </xdr:spPr>
    </xdr:cxnSp>
    <xdr:clientData/>
  </xdr:twoCellAnchor>
  <xdr:twoCellAnchor>
    <xdr:from>
      <xdr:col>3</xdr:col>
      <xdr:colOff>222432</xdr:colOff>
      <xdr:row>23</xdr:row>
      <xdr:rowOff>89231</xdr:rowOff>
    </xdr:from>
    <xdr:to>
      <xdr:col>9</xdr:col>
      <xdr:colOff>19050</xdr:colOff>
      <xdr:row>27</xdr:row>
      <xdr:rowOff>228600</xdr:rowOff>
    </xdr:to>
    <xdr:sp macro="" textlink="">
      <xdr:nvSpPr>
        <xdr:cNvPr id="31" name="テキスト ボックス 30"/>
        <xdr:cNvSpPr txBox="1"/>
      </xdr:nvSpPr>
      <xdr:spPr>
        <a:xfrm>
          <a:off x="1051107" y="5928056"/>
          <a:ext cx="1453968" cy="1025194"/>
        </a:xfrm>
        <a:prstGeom prst="rect">
          <a:avLst/>
        </a:prstGeom>
        <a:ln w="28575">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kumimoji="1" lang="ja-JP" altLang="en-US" sz="1100">
              <a:latin typeface="ＭＳ Ｐゴシック" pitchFamily="50" charset="-128"/>
              <a:ea typeface="+mn-ea"/>
            </a:rPr>
            <a:t>訓練内容の科目を記載する行が不足する場合は、適宜追加してください。</a:t>
          </a:r>
          <a:endParaRPr kumimoji="1" lang="en-US" altLang="ja-JP" sz="1100">
            <a:latin typeface="ＭＳ Ｐゴシック" pitchFamily="50" charset="-128"/>
            <a:ea typeface="ＭＳ Ｐゴシック" pitchFamily="50" charset="-128"/>
          </a:endParaRPr>
        </a:p>
      </xdr:txBody>
    </xdr:sp>
    <xdr:clientData/>
  </xdr:twoCellAnchor>
  <xdr:twoCellAnchor>
    <xdr:from>
      <xdr:col>2</xdr:col>
      <xdr:colOff>66675</xdr:colOff>
      <xdr:row>27</xdr:row>
      <xdr:rowOff>228600</xdr:rowOff>
    </xdr:from>
    <xdr:to>
      <xdr:col>6</xdr:col>
      <xdr:colOff>120741</xdr:colOff>
      <xdr:row>30</xdr:row>
      <xdr:rowOff>0</xdr:rowOff>
    </xdr:to>
    <xdr:cxnSp macro="">
      <xdr:nvCxnSpPr>
        <xdr:cNvPr id="33" name="直線矢印コネクタ 32"/>
        <xdr:cNvCxnSpPr>
          <a:stCxn id="31" idx="2"/>
        </xdr:cNvCxnSpPr>
      </xdr:nvCxnSpPr>
      <xdr:spPr>
        <a:xfrm flipH="1">
          <a:off x="619125" y="6953250"/>
          <a:ext cx="1158966" cy="514350"/>
        </a:xfrm>
        <a:prstGeom prst="straightConnector1">
          <a:avLst/>
        </a:prstGeom>
        <a:ln w="28575">
          <a:solidFill>
            <a:srgbClr val="FF0000"/>
          </a:solidFill>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13</xdr:row>
      <xdr:rowOff>171450</xdr:rowOff>
    </xdr:from>
    <xdr:to>
      <xdr:col>13</xdr:col>
      <xdr:colOff>47625</xdr:colOff>
      <xdr:row>15</xdr:row>
      <xdr:rowOff>28575</xdr:rowOff>
    </xdr:to>
    <xdr:cxnSp macro="">
      <xdr:nvCxnSpPr>
        <xdr:cNvPr id="35" name="直線矢印コネクタ 34"/>
        <xdr:cNvCxnSpPr/>
      </xdr:nvCxnSpPr>
      <xdr:spPr>
        <a:xfrm flipH="1">
          <a:off x="3324225" y="3514725"/>
          <a:ext cx="314325" cy="371475"/>
        </a:xfrm>
        <a:prstGeom prst="straightConnector1">
          <a:avLst/>
        </a:prstGeom>
        <a:ln w="28575">
          <a:solidFill>
            <a:srgbClr val="FF0000"/>
          </a:solidFill>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257174</xdr:colOff>
      <xdr:row>10</xdr:row>
      <xdr:rowOff>238125</xdr:rowOff>
    </xdr:from>
    <xdr:to>
      <xdr:col>27</xdr:col>
      <xdr:colOff>47624</xdr:colOff>
      <xdr:row>13</xdr:row>
      <xdr:rowOff>238125</xdr:rowOff>
    </xdr:to>
    <xdr:sp macro="" textlink="">
      <xdr:nvSpPr>
        <xdr:cNvPr id="34" name="テキスト ボックス 33"/>
        <xdr:cNvSpPr txBox="1"/>
      </xdr:nvSpPr>
      <xdr:spPr>
        <a:xfrm>
          <a:off x="3571874" y="2762250"/>
          <a:ext cx="3933825" cy="819150"/>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l"/>
          <a:r>
            <a:rPr kumimoji="1" lang="ja-JP" altLang="en-US" sz="1100">
              <a:solidFill>
                <a:srgbClr val="FF0000"/>
              </a:solidFill>
              <a:latin typeface="ＭＳ Ｐゴシック" pitchFamily="50" charset="-128"/>
              <a:ea typeface="+mn-ea"/>
            </a:rPr>
            <a:t>実施日が特定されている科目として職業スキル（学科・実技）を実施する場合は、１日の訓練の開始時刻と終了時刻を記入してください。（実施しない場合は記入不要です。）</a:t>
          </a:r>
          <a:endParaRPr kumimoji="1" lang="en-US" altLang="ja-JP" sz="1100">
            <a:solidFill>
              <a:srgbClr val="FF0000"/>
            </a:solidFill>
            <a:latin typeface="ＭＳ Ｐゴシック" pitchFamily="50" charset="-128"/>
            <a:ea typeface="ＭＳ Ｐゴシック" pitchFamily="50" charset="-128"/>
          </a:endParaRPr>
        </a:p>
      </xdr:txBody>
    </xdr:sp>
    <xdr:clientData/>
  </xdr:twoCellAnchor>
  <xdr:twoCellAnchor>
    <xdr:from>
      <xdr:col>23</xdr:col>
      <xdr:colOff>133350</xdr:colOff>
      <xdr:row>17</xdr:row>
      <xdr:rowOff>0</xdr:rowOff>
    </xdr:from>
    <xdr:to>
      <xdr:col>36</xdr:col>
      <xdr:colOff>76200</xdr:colOff>
      <xdr:row>19</xdr:row>
      <xdr:rowOff>323849</xdr:rowOff>
    </xdr:to>
    <xdr:sp macro="" textlink="">
      <xdr:nvSpPr>
        <xdr:cNvPr id="30" name="テキスト ボックス 29"/>
        <xdr:cNvSpPr txBox="1"/>
      </xdr:nvSpPr>
      <xdr:spPr>
        <a:xfrm>
          <a:off x="6486525" y="4448175"/>
          <a:ext cx="3533775" cy="704849"/>
        </a:xfrm>
        <a:prstGeom prst="rect">
          <a:avLst/>
        </a:prstGeom>
        <a:solidFill>
          <a:sysClr val="window" lastClr="FFFFFF"/>
        </a:solidFill>
        <a:ln w="25400" cap="flat" cmpd="sng" algn="ctr">
          <a:solidFill>
            <a:srgbClr val="FF0000"/>
          </a:solidFill>
          <a:prstDash val="solid"/>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smtClean="0">
              <a:ln>
                <a:noFill/>
              </a:ln>
              <a:solidFill>
                <a:schemeClr val="tx1"/>
              </a:solidFill>
              <a:effectLst/>
              <a:uLnTx/>
              <a:uFillTx/>
              <a:latin typeface="+mn-lt"/>
              <a:ea typeface="+mn-ea"/>
              <a:cs typeface="+mn-cs"/>
            </a:rPr>
            <a:t>訓練対象者の条件については、①～③の条件は必ず記載ください。その他条件については、留意事項本文を参照ください。</a:t>
          </a:r>
          <a:endParaRPr kumimoji="1" lang="en-US" altLang="ja-JP" sz="1100" b="0" i="0" u="none" strike="noStrike" kern="0" cap="none" spc="0" normalizeH="0" baseline="0" noProof="0">
            <a:ln>
              <a:noFill/>
            </a:ln>
            <a:solidFill>
              <a:schemeClr val="tx1"/>
            </a:solidFill>
            <a:effectLst/>
            <a:uLnTx/>
            <a:uFillTx/>
            <a:latin typeface="ＭＳ Ｐゴシック" pitchFamily="50" charset="-128"/>
            <a:ea typeface="ＭＳ Ｐゴシック"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85724</xdr:colOff>
      <xdr:row>30</xdr:row>
      <xdr:rowOff>28575</xdr:rowOff>
    </xdr:from>
    <xdr:to>
      <xdr:col>0</xdr:col>
      <xdr:colOff>5962650</xdr:colOff>
      <xdr:row>30</xdr:row>
      <xdr:rowOff>476250</xdr:rowOff>
    </xdr:to>
    <xdr:sp macro="" textlink="">
      <xdr:nvSpPr>
        <xdr:cNvPr id="2" name="大かっこ 1">
          <a:extLst>
            <a:ext uri="{FF2B5EF4-FFF2-40B4-BE49-F238E27FC236}">
              <a16:creationId xmlns:a16="http://schemas.microsoft.com/office/drawing/2014/main" id="{0987D1AD-9B7B-4DDC-A585-4132A615E57F}"/>
            </a:ext>
          </a:extLst>
        </xdr:cNvPr>
        <xdr:cNvSpPr/>
      </xdr:nvSpPr>
      <xdr:spPr>
        <a:xfrm>
          <a:off x="85724" y="7172325"/>
          <a:ext cx="600076" cy="209550"/>
        </a:xfrm>
        <a:prstGeom prst="bracketPair">
          <a:avLst/>
        </a:prstGeom>
        <a:ln w="1270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111125</xdr:colOff>
      <xdr:row>14</xdr:row>
      <xdr:rowOff>204107</xdr:rowOff>
    </xdr:from>
    <xdr:to>
      <xdr:col>9</xdr:col>
      <xdr:colOff>312964</xdr:colOff>
      <xdr:row>16</xdr:row>
      <xdr:rowOff>166688</xdr:rowOff>
    </xdr:to>
    <xdr:sp macro="" textlink="">
      <xdr:nvSpPr>
        <xdr:cNvPr id="2" name="線吹き出し 1 (枠付き) 1"/>
        <xdr:cNvSpPr/>
      </xdr:nvSpPr>
      <xdr:spPr>
        <a:xfrm>
          <a:off x="2029732" y="9892393"/>
          <a:ext cx="1957161" cy="670152"/>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4</xdr:col>
      <xdr:colOff>15874</xdr:colOff>
      <xdr:row>17</xdr:row>
      <xdr:rowOff>272143</xdr:rowOff>
    </xdr:from>
    <xdr:to>
      <xdr:col>10</xdr:col>
      <xdr:colOff>122464</xdr:colOff>
      <xdr:row>19</xdr:row>
      <xdr:rowOff>39688</xdr:rowOff>
    </xdr:to>
    <xdr:sp macro="" textlink="">
      <xdr:nvSpPr>
        <xdr:cNvPr id="3" name="線吹き出し 1 (枠付き) 2"/>
        <xdr:cNvSpPr/>
      </xdr:nvSpPr>
      <xdr:spPr>
        <a:xfrm>
          <a:off x="1934481" y="11157857"/>
          <a:ext cx="2202090" cy="692831"/>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chemeClr val="tx1"/>
              </a:solidFill>
            </a:rPr>
            <a:t>以外</a:t>
          </a:r>
          <a:r>
            <a:rPr kumimoji="1" lang="ja-JP" altLang="en-US" sz="1100" b="1"/>
            <a:t>の時間を記載してください。</a:t>
          </a:r>
        </a:p>
      </xdr:txBody>
    </xdr:sp>
    <xdr:clientData/>
  </xdr:twoCellAnchor>
  <xdr:twoCellAnchor>
    <xdr:from>
      <xdr:col>4</xdr:col>
      <xdr:colOff>111125</xdr:colOff>
      <xdr:row>41</xdr:row>
      <xdr:rowOff>254000</xdr:rowOff>
    </xdr:from>
    <xdr:to>
      <xdr:col>9</xdr:col>
      <xdr:colOff>62706</xdr:colOff>
      <xdr:row>44</xdr:row>
      <xdr:rowOff>166688</xdr:rowOff>
    </xdr:to>
    <xdr:sp macro="" textlink="">
      <xdr:nvSpPr>
        <xdr:cNvPr id="4" name="線吹き出し 1 (枠付き) 3"/>
        <xdr:cNvSpPr/>
      </xdr:nvSpPr>
      <xdr:spPr>
        <a:xfrm>
          <a:off x="2016125" y="22479000"/>
          <a:ext cx="1713706" cy="0"/>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4</xdr:col>
      <xdr:colOff>111125</xdr:colOff>
      <xdr:row>55</xdr:row>
      <xdr:rowOff>254000</xdr:rowOff>
    </xdr:from>
    <xdr:to>
      <xdr:col>9</xdr:col>
      <xdr:colOff>62706</xdr:colOff>
      <xdr:row>58</xdr:row>
      <xdr:rowOff>166688</xdr:rowOff>
    </xdr:to>
    <xdr:sp macro="" textlink="">
      <xdr:nvSpPr>
        <xdr:cNvPr id="5" name="線吹き出し 1 (枠付き) 4"/>
        <xdr:cNvSpPr/>
      </xdr:nvSpPr>
      <xdr:spPr>
        <a:xfrm>
          <a:off x="2016125" y="22479000"/>
          <a:ext cx="1713706" cy="0"/>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4</xdr:col>
      <xdr:colOff>111125</xdr:colOff>
      <xdr:row>69</xdr:row>
      <xdr:rowOff>254000</xdr:rowOff>
    </xdr:from>
    <xdr:to>
      <xdr:col>9</xdr:col>
      <xdr:colOff>62706</xdr:colOff>
      <xdr:row>72</xdr:row>
      <xdr:rowOff>166688</xdr:rowOff>
    </xdr:to>
    <xdr:sp macro="" textlink="">
      <xdr:nvSpPr>
        <xdr:cNvPr id="6" name="線吹き出し 1 (枠付き) 5"/>
        <xdr:cNvSpPr/>
      </xdr:nvSpPr>
      <xdr:spPr>
        <a:xfrm>
          <a:off x="2016125" y="22479000"/>
          <a:ext cx="1713706" cy="0"/>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4</xdr:col>
      <xdr:colOff>111125</xdr:colOff>
      <xdr:row>83</xdr:row>
      <xdr:rowOff>254000</xdr:rowOff>
    </xdr:from>
    <xdr:to>
      <xdr:col>9</xdr:col>
      <xdr:colOff>62706</xdr:colOff>
      <xdr:row>86</xdr:row>
      <xdr:rowOff>166688</xdr:rowOff>
    </xdr:to>
    <xdr:sp macro="" textlink="">
      <xdr:nvSpPr>
        <xdr:cNvPr id="7" name="線吹き出し 1 (枠付き) 6"/>
        <xdr:cNvSpPr/>
      </xdr:nvSpPr>
      <xdr:spPr>
        <a:xfrm>
          <a:off x="2016125" y="22479000"/>
          <a:ext cx="1713706" cy="0"/>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39</xdr:col>
      <xdr:colOff>13609</xdr:colOff>
      <xdr:row>10</xdr:row>
      <xdr:rowOff>1</xdr:rowOff>
    </xdr:from>
    <xdr:to>
      <xdr:col>43</xdr:col>
      <xdr:colOff>162130</xdr:colOff>
      <xdr:row>10</xdr:row>
      <xdr:rowOff>789215</xdr:rowOff>
    </xdr:to>
    <xdr:grpSp>
      <xdr:nvGrpSpPr>
        <xdr:cNvPr id="8" name="グループ化 7"/>
        <xdr:cNvGrpSpPr/>
      </xdr:nvGrpSpPr>
      <xdr:grpSpPr>
        <a:xfrm>
          <a:off x="16029216" y="2843894"/>
          <a:ext cx="3699985" cy="789214"/>
          <a:chOff x="11966281" y="3238499"/>
          <a:chExt cx="3914492" cy="876065"/>
        </a:xfrm>
      </xdr:grpSpPr>
      <xdr:sp macro="" textlink="">
        <xdr:nvSpPr>
          <xdr:cNvPr id="9" name="正方形/長方形 8"/>
          <xdr:cNvSpPr/>
        </xdr:nvSpPr>
        <xdr:spPr>
          <a:xfrm>
            <a:off x="11966281" y="3238499"/>
            <a:ext cx="2844896" cy="876065"/>
          </a:xfrm>
          <a:prstGeom prst="rect">
            <a:avLst/>
          </a:prstGeom>
          <a:solidFill>
            <a:srgbClr val="FFFF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12850090" y="3414814"/>
            <a:ext cx="3030683" cy="46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rPr>
              <a:t>：入力必須</a:t>
            </a:r>
          </a:p>
        </xdr:txBody>
      </xdr:sp>
      <xdr:sp macro="" textlink="">
        <xdr:nvSpPr>
          <xdr:cNvPr id="11" name="正方形/長方形 10"/>
          <xdr:cNvSpPr/>
        </xdr:nvSpPr>
        <xdr:spPr>
          <a:xfrm>
            <a:off x="12347864" y="3463637"/>
            <a:ext cx="398318" cy="311727"/>
          </a:xfrm>
          <a:prstGeom prst="rect">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15875</xdr:colOff>
      <xdr:row>31</xdr:row>
      <xdr:rowOff>297088</xdr:rowOff>
    </xdr:from>
    <xdr:to>
      <xdr:col>10</xdr:col>
      <xdr:colOff>163286</xdr:colOff>
      <xdr:row>33</xdr:row>
      <xdr:rowOff>0</xdr:rowOff>
    </xdr:to>
    <xdr:sp macro="" textlink="">
      <xdr:nvSpPr>
        <xdr:cNvPr id="12" name="線吹き出し 1 (枠付き) 11"/>
        <xdr:cNvSpPr/>
      </xdr:nvSpPr>
      <xdr:spPr>
        <a:xfrm>
          <a:off x="1934482" y="21796374"/>
          <a:ext cx="2242911" cy="682626"/>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chemeClr val="tx1"/>
              </a:solidFill>
            </a:rPr>
            <a:t>以外</a:t>
          </a:r>
          <a:r>
            <a:rPr kumimoji="1" lang="ja-JP" altLang="en-US" sz="1100" b="1"/>
            <a:t>の時間を記載してください。</a:t>
          </a:r>
        </a:p>
      </xdr:txBody>
    </xdr:sp>
    <xdr:clientData/>
  </xdr:twoCellAnchor>
  <xdr:twoCellAnchor>
    <xdr:from>
      <xdr:col>4</xdr:col>
      <xdr:colOff>111125</xdr:colOff>
      <xdr:row>29</xdr:row>
      <xdr:rowOff>0</xdr:rowOff>
    </xdr:from>
    <xdr:to>
      <xdr:col>9</xdr:col>
      <xdr:colOff>312964</xdr:colOff>
      <xdr:row>30</xdr:row>
      <xdr:rowOff>384402</xdr:rowOff>
    </xdr:to>
    <xdr:sp macro="" textlink="">
      <xdr:nvSpPr>
        <xdr:cNvPr id="13" name="線吹き出し 1 (枠付き) 12"/>
        <xdr:cNvSpPr/>
      </xdr:nvSpPr>
      <xdr:spPr>
        <a:xfrm>
          <a:off x="2029732" y="20655643"/>
          <a:ext cx="1957161" cy="738188"/>
        </a:xfrm>
        <a:prstGeom prst="borderCallout1">
          <a:avLst>
            <a:gd name="adj1" fmla="val 90763"/>
            <a:gd name="adj2" fmla="val 10805"/>
            <a:gd name="adj3" fmla="val 104208"/>
            <a:gd name="adj4" fmla="val -2992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4</xdr:col>
      <xdr:colOff>15875</xdr:colOff>
      <xdr:row>45</xdr:row>
      <xdr:rowOff>92981</xdr:rowOff>
    </xdr:from>
    <xdr:to>
      <xdr:col>9</xdr:col>
      <xdr:colOff>146051</xdr:colOff>
      <xdr:row>46</xdr:row>
      <xdr:rowOff>488723</xdr:rowOff>
    </xdr:to>
    <xdr:sp macro="" textlink="">
      <xdr:nvSpPr>
        <xdr:cNvPr id="14" name="線吹き出し 1 (枠付き) 13"/>
        <xdr:cNvSpPr/>
      </xdr:nvSpPr>
      <xdr:spPr>
        <a:xfrm>
          <a:off x="1920875" y="22479000"/>
          <a:ext cx="1892301" cy="0"/>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rgbClr val="FF0000"/>
              </a:solidFill>
            </a:rPr>
            <a:t>以外</a:t>
          </a:r>
          <a:r>
            <a:rPr kumimoji="1" lang="ja-JP" altLang="en-US" sz="1100" b="1"/>
            <a:t>の時間を記載してください。</a:t>
          </a:r>
        </a:p>
      </xdr:txBody>
    </xdr:sp>
    <xdr:clientData/>
  </xdr:twoCellAnchor>
  <xdr:twoCellAnchor>
    <xdr:from>
      <xdr:col>4</xdr:col>
      <xdr:colOff>2268</xdr:colOff>
      <xdr:row>59</xdr:row>
      <xdr:rowOff>79374</xdr:rowOff>
    </xdr:from>
    <xdr:to>
      <xdr:col>9</xdr:col>
      <xdr:colOff>132444</xdr:colOff>
      <xdr:row>60</xdr:row>
      <xdr:rowOff>475115</xdr:rowOff>
    </xdr:to>
    <xdr:sp macro="" textlink="">
      <xdr:nvSpPr>
        <xdr:cNvPr id="15" name="線吹き出し 1 (枠付き) 14"/>
        <xdr:cNvSpPr/>
      </xdr:nvSpPr>
      <xdr:spPr>
        <a:xfrm>
          <a:off x="1907268" y="22479000"/>
          <a:ext cx="1892301" cy="0"/>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rgbClr val="FF0000"/>
              </a:solidFill>
            </a:rPr>
            <a:t>以外</a:t>
          </a:r>
          <a:r>
            <a:rPr kumimoji="1" lang="ja-JP" altLang="en-US" sz="1100" b="1"/>
            <a:t>の時間を記載してください。</a:t>
          </a:r>
        </a:p>
      </xdr:txBody>
    </xdr:sp>
    <xdr:clientData/>
  </xdr:twoCellAnchor>
  <xdr:twoCellAnchor>
    <xdr:from>
      <xdr:col>4</xdr:col>
      <xdr:colOff>2268</xdr:colOff>
      <xdr:row>73</xdr:row>
      <xdr:rowOff>11338</xdr:rowOff>
    </xdr:from>
    <xdr:to>
      <xdr:col>9</xdr:col>
      <xdr:colOff>132444</xdr:colOff>
      <xdr:row>74</xdr:row>
      <xdr:rowOff>407080</xdr:rowOff>
    </xdr:to>
    <xdr:sp macro="" textlink="">
      <xdr:nvSpPr>
        <xdr:cNvPr id="16" name="線吹き出し 1 (枠付き) 15"/>
        <xdr:cNvSpPr/>
      </xdr:nvSpPr>
      <xdr:spPr>
        <a:xfrm>
          <a:off x="1907268" y="22479000"/>
          <a:ext cx="1892301" cy="0"/>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rgbClr val="FF0000"/>
              </a:solidFill>
            </a:rPr>
            <a:t>以外</a:t>
          </a:r>
          <a:r>
            <a:rPr kumimoji="1" lang="ja-JP" altLang="en-US" sz="1100" b="1"/>
            <a:t>の時間を記載してください。</a:t>
          </a:r>
        </a:p>
      </xdr:txBody>
    </xdr:sp>
    <xdr:clientData/>
  </xdr:twoCellAnchor>
  <xdr:twoCellAnchor>
    <xdr:from>
      <xdr:col>3</xdr:col>
      <xdr:colOff>328839</xdr:colOff>
      <xdr:row>87</xdr:row>
      <xdr:rowOff>92980</xdr:rowOff>
    </xdr:from>
    <xdr:to>
      <xdr:col>9</xdr:col>
      <xdr:colOff>118837</xdr:colOff>
      <xdr:row>88</xdr:row>
      <xdr:rowOff>204107</xdr:rowOff>
    </xdr:to>
    <xdr:sp macro="" textlink="">
      <xdr:nvSpPr>
        <xdr:cNvPr id="17" name="線吹き出し 1 (枠付き) 16"/>
        <xdr:cNvSpPr/>
      </xdr:nvSpPr>
      <xdr:spPr>
        <a:xfrm>
          <a:off x="1890939" y="22479000"/>
          <a:ext cx="1895023" cy="0"/>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rgbClr val="FF0000"/>
              </a:solidFill>
            </a:rPr>
            <a:t>以外</a:t>
          </a:r>
          <a:r>
            <a:rPr kumimoji="1" lang="ja-JP" altLang="en-US" sz="1100" b="1"/>
            <a:t>の時間を記載してください。</a:t>
          </a:r>
        </a:p>
      </xdr:txBody>
    </xdr:sp>
    <xdr:clientData/>
  </xdr:twoCellAnchor>
  <xdr:twoCellAnchor>
    <xdr:from>
      <xdr:col>2</xdr:col>
      <xdr:colOff>374196</xdr:colOff>
      <xdr:row>90</xdr:row>
      <xdr:rowOff>149680</xdr:rowOff>
    </xdr:from>
    <xdr:to>
      <xdr:col>16</xdr:col>
      <xdr:colOff>285751</xdr:colOff>
      <xdr:row>92</xdr:row>
      <xdr:rowOff>0</xdr:rowOff>
    </xdr:to>
    <xdr:sp macro="" textlink="">
      <xdr:nvSpPr>
        <xdr:cNvPr id="18" name="線吹き出し 1 (枠付き) 17"/>
        <xdr:cNvSpPr/>
      </xdr:nvSpPr>
      <xdr:spPr>
        <a:xfrm>
          <a:off x="936171" y="22800130"/>
          <a:ext cx="5417005" cy="917120"/>
        </a:xfrm>
        <a:prstGeom prst="borderCallout1">
          <a:avLst>
            <a:gd name="adj1" fmla="val 53444"/>
            <a:gd name="adj2" fmla="val -1851"/>
            <a:gd name="adj3" fmla="val -36288"/>
            <a:gd name="adj4" fmla="val -16768"/>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b="1"/>
            <a:t>3</a:t>
          </a:r>
          <a:r>
            <a:rPr kumimoji="1" lang="ja-JP" altLang="en-US" sz="1600" b="1"/>
            <a:t>か月以上の訓練期間を設定する場合は、行を「再表示」して入力してください。</a:t>
          </a:r>
        </a:p>
      </xdr:txBody>
    </xdr:sp>
    <xdr:clientData/>
  </xdr:twoCellAnchor>
  <xdr:twoCellAnchor>
    <xdr:from>
      <xdr:col>31</xdr:col>
      <xdr:colOff>163285</xdr:colOff>
      <xdr:row>93</xdr:row>
      <xdr:rowOff>95249</xdr:rowOff>
    </xdr:from>
    <xdr:to>
      <xdr:col>35</xdr:col>
      <xdr:colOff>301056</xdr:colOff>
      <xdr:row>98</xdr:row>
      <xdr:rowOff>91847</xdr:rowOff>
    </xdr:to>
    <xdr:sp macro="" textlink="">
      <xdr:nvSpPr>
        <xdr:cNvPr id="19" name="線吹き出し 1 (枠付き) 18"/>
        <xdr:cNvSpPr/>
      </xdr:nvSpPr>
      <xdr:spPr>
        <a:xfrm>
          <a:off x="11374210" y="24060149"/>
          <a:ext cx="1804646" cy="853848"/>
        </a:xfrm>
        <a:prstGeom prst="borderCallout1">
          <a:avLst>
            <a:gd name="adj1" fmla="val 16785"/>
            <a:gd name="adj2" fmla="val 11007"/>
            <a:gd name="adj3" fmla="val -50696"/>
            <a:gd name="adj4" fmla="val -13063"/>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u="sng">
              <a:solidFill>
                <a:schemeClr val="dk1"/>
              </a:solidFill>
              <a:effectLst/>
              <a:latin typeface="+mn-lt"/>
              <a:ea typeface="+mn-ea"/>
              <a:cs typeface="+mn-cs"/>
            </a:rPr>
            <a:t>整数としてください。</a:t>
          </a:r>
          <a:endParaRPr kumimoji="1" lang="en-US" altLang="ja-JP" sz="1100" b="1" u="none">
            <a:solidFill>
              <a:schemeClr val="dk1"/>
            </a:solidFill>
            <a:effectLst/>
            <a:latin typeface="+mn-lt"/>
            <a:ea typeface="+mn-ea"/>
            <a:cs typeface="+mn-cs"/>
          </a:endParaRPr>
        </a:p>
        <a:p>
          <a:pPr algn="ctr"/>
          <a:r>
            <a:rPr kumimoji="1" lang="ja-JP" altLang="en-US" sz="1100" b="1" u="none">
              <a:solidFill>
                <a:schemeClr val="dk1"/>
              </a:solidFill>
              <a:effectLst/>
              <a:latin typeface="+mn-lt"/>
              <a:ea typeface="+mn-ea"/>
              <a:cs typeface="+mn-cs"/>
            </a:rPr>
            <a:t>（認められない例</a:t>
          </a:r>
          <a:endParaRPr kumimoji="1" lang="en-US" altLang="ja-JP" sz="1100" b="1" u="none">
            <a:solidFill>
              <a:schemeClr val="dk1"/>
            </a:solidFill>
            <a:effectLst/>
            <a:latin typeface="+mn-lt"/>
            <a:ea typeface="+mn-ea"/>
            <a:cs typeface="+mn-cs"/>
          </a:endParaRPr>
        </a:p>
        <a:p>
          <a:pPr algn="ctr"/>
          <a:r>
            <a:rPr kumimoji="1" lang="ja-JP" altLang="en-US" sz="1100" b="1" u="none">
              <a:solidFill>
                <a:schemeClr val="dk1"/>
              </a:solidFill>
              <a:effectLst/>
              <a:latin typeface="+mn-lt"/>
              <a:ea typeface="+mn-ea"/>
              <a:cs typeface="+mn-cs"/>
            </a:rPr>
            <a:t>：</a:t>
          </a:r>
          <a:r>
            <a:rPr kumimoji="1" lang="en-US" altLang="ja-JP" sz="1100" b="1" u="none">
              <a:solidFill>
                <a:schemeClr val="dk1"/>
              </a:solidFill>
              <a:effectLst/>
              <a:latin typeface="+mn-lt"/>
              <a:ea typeface="+mn-ea"/>
              <a:cs typeface="+mn-cs"/>
            </a:rPr>
            <a:t>262.5H</a:t>
          </a:r>
          <a:r>
            <a:rPr kumimoji="1" lang="ja-JP" altLang="en-US" sz="1100" b="1" u="none">
              <a:solidFill>
                <a:schemeClr val="dk1"/>
              </a:solidFill>
              <a:effectLst/>
              <a:latin typeface="+mn-lt"/>
              <a:ea typeface="+mn-ea"/>
              <a:cs typeface="+mn-cs"/>
            </a:rPr>
            <a:t>）</a:t>
          </a:r>
          <a:endParaRPr kumimoji="1" lang="en-US" altLang="ja-JP" sz="1100" b="1" u="sng">
            <a:solidFill>
              <a:schemeClr val="dk1"/>
            </a:solidFill>
            <a:effectLst/>
            <a:latin typeface="+mn-lt"/>
            <a:ea typeface="+mn-ea"/>
            <a:cs typeface="+mn-cs"/>
          </a:endParaRPr>
        </a:p>
      </xdr:txBody>
    </xdr:sp>
    <xdr:clientData/>
  </xdr:twoCellAnchor>
  <xdr:twoCellAnchor>
    <xdr:from>
      <xdr:col>24</xdr:col>
      <xdr:colOff>217715</xdr:colOff>
      <xdr:row>91</xdr:row>
      <xdr:rowOff>680357</xdr:rowOff>
    </xdr:from>
    <xdr:to>
      <xdr:col>32</xdr:col>
      <xdr:colOff>56129</xdr:colOff>
      <xdr:row>94</xdr:row>
      <xdr:rowOff>76541</xdr:rowOff>
    </xdr:to>
    <xdr:cxnSp macro="">
      <xdr:nvCxnSpPr>
        <xdr:cNvPr id="20" name="直線コネクタ 19"/>
        <xdr:cNvCxnSpPr/>
      </xdr:nvCxnSpPr>
      <xdr:spPr>
        <a:xfrm>
          <a:off x="9028340" y="23511782"/>
          <a:ext cx="2581614" cy="701109"/>
        </a:xfrm>
        <a:prstGeom prst="line">
          <a:avLst/>
        </a:prstGeom>
        <a:ln>
          <a:solidFill>
            <a:srgbClr val="FF0000"/>
          </a:solidFill>
          <a:headEnd type="none" w="med" len="med"/>
          <a:tailEnd type="triangle" w="med" len="med"/>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9525</xdr:colOff>
      <xdr:row>13</xdr:row>
      <xdr:rowOff>1981200</xdr:rowOff>
    </xdr:from>
    <xdr:to>
      <xdr:col>10</xdr:col>
      <xdr:colOff>0</xdr:colOff>
      <xdr:row>13</xdr:row>
      <xdr:rowOff>3019425</xdr:rowOff>
    </xdr:to>
    <xdr:sp macro="" textlink="">
      <xdr:nvSpPr>
        <xdr:cNvPr id="2" name="ストライプ矢印 1"/>
        <xdr:cNvSpPr/>
      </xdr:nvSpPr>
      <xdr:spPr>
        <a:xfrm>
          <a:off x="1571625" y="7991475"/>
          <a:ext cx="2438400" cy="1038225"/>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対面指導は１週間に１回（１時間）以上実施すること</a:t>
          </a:r>
        </a:p>
      </xdr:txBody>
    </xdr:sp>
    <xdr:clientData/>
  </xdr:twoCellAnchor>
  <xdr:twoCellAnchor>
    <xdr:from>
      <xdr:col>17</xdr:col>
      <xdr:colOff>28575</xdr:colOff>
      <xdr:row>13</xdr:row>
      <xdr:rowOff>1943100</xdr:rowOff>
    </xdr:from>
    <xdr:to>
      <xdr:col>23</xdr:col>
      <xdr:colOff>323850</xdr:colOff>
      <xdr:row>13</xdr:row>
      <xdr:rowOff>3038475</xdr:rowOff>
    </xdr:to>
    <xdr:sp macro="" textlink="">
      <xdr:nvSpPr>
        <xdr:cNvPr id="3" name="ストライプ矢印 2"/>
        <xdr:cNvSpPr/>
      </xdr:nvSpPr>
      <xdr:spPr>
        <a:xfrm>
          <a:off x="6438900" y="7953375"/>
          <a:ext cx="2352675" cy="1095375"/>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24</xdr:col>
      <xdr:colOff>19050</xdr:colOff>
      <xdr:row>13</xdr:row>
      <xdr:rowOff>1933576</xdr:rowOff>
    </xdr:from>
    <xdr:to>
      <xdr:col>31</xdr:col>
      <xdr:colOff>0</xdr:colOff>
      <xdr:row>13</xdr:row>
      <xdr:rowOff>3038476</xdr:rowOff>
    </xdr:to>
    <xdr:sp macro="" textlink="">
      <xdr:nvSpPr>
        <xdr:cNvPr id="4" name="ストライプ矢印 3"/>
        <xdr:cNvSpPr/>
      </xdr:nvSpPr>
      <xdr:spPr>
        <a:xfrm>
          <a:off x="8829675" y="7943851"/>
          <a:ext cx="2381250" cy="1104900"/>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10</xdr:col>
      <xdr:colOff>19050</xdr:colOff>
      <xdr:row>13</xdr:row>
      <xdr:rowOff>1943100</xdr:rowOff>
    </xdr:from>
    <xdr:to>
      <xdr:col>16</xdr:col>
      <xdr:colOff>295275</xdr:colOff>
      <xdr:row>13</xdr:row>
      <xdr:rowOff>3038475</xdr:rowOff>
    </xdr:to>
    <xdr:sp macro="" textlink="">
      <xdr:nvSpPr>
        <xdr:cNvPr id="5" name="ストライプ矢印 4"/>
        <xdr:cNvSpPr/>
      </xdr:nvSpPr>
      <xdr:spPr>
        <a:xfrm>
          <a:off x="4029075" y="7953375"/>
          <a:ext cx="2333625" cy="1095375"/>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13</xdr:col>
      <xdr:colOff>254793</xdr:colOff>
      <xdr:row>11</xdr:row>
      <xdr:rowOff>3033712</xdr:rowOff>
    </xdr:from>
    <xdr:to>
      <xdr:col>21</xdr:col>
      <xdr:colOff>254793</xdr:colOff>
      <xdr:row>13</xdr:row>
      <xdr:rowOff>1562100</xdr:rowOff>
    </xdr:to>
    <xdr:sp macro="" textlink="">
      <xdr:nvSpPr>
        <xdr:cNvPr id="6" name="線吹き出し 1 (枠付き) 5"/>
        <xdr:cNvSpPr/>
      </xdr:nvSpPr>
      <xdr:spPr>
        <a:xfrm>
          <a:off x="5293518" y="5595937"/>
          <a:ext cx="2743200" cy="1976438"/>
        </a:xfrm>
        <a:prstGeom prst="borderCallout1">
          <a:avLst>
            <a:gd name="adj1" fmla="val 51134"/>
            <a:gd name="adj2" fmla="val 683"/>
            <a:gd name="adj3" fmla="val 194493"/>
            <a:gd name="adj4" fmla="val -47779"/>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u="sng"/>
            <a:t>訓練実施機関が受講者ごとに行う科目については</a:t>
          </a:r>
          <a:r>
            <a:rPr kumimoji="1" lang="ja-JP" altLang="en-US" sz="1100" b="1"/>
            <a:t>、最初の回の開始時間と最後の回の終了時間を記載してください。</a:t>
          </a:r>
          <a:endParaRPr kumimoji="1" lang="en-US" altLang="ja-JP" sz="1100" b="1"/>
        </a:p>
        <a:p>
          <a:pPr algn="l"/>
          <a:r>
            <a:rPr kumimoji="1" lang="en-US" altLang="ja-JP" sz="1100" b="1"/>
            <a:t>※</a:t>
          </a:r>
          <a:r>
            <a:rPr kumimoji="1" lang="ja-JP" altLang="en-US" sz="1100" b="1"/>
            <a:t>各受講生が何時から受講するのか等の調整については、訓練実施機関が行ってください。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訓練実施機関と受講者との間で調整ができれ</a:t>
          </a:r>
          <a:r>
            <a:rPr kumimoji="1" lang="ja-JP" altLang="en-US" sz="1100" b="1">
              <a:solidFill>
                <a:schemeClr val="dk1"/>
              </a:solidFill>
              <a:effectLst/>
              <a:latin typeface="+mn-lt"/>
              <a:ea typeface="+mn-ea"/>
              <a:cs typeface="+mn-cs"/>
            </a:rPr>
            <a:t>ば</a:t>
          </a:r>
          <a:r>
            <a:rPr kumimoji="1" lang="ja-JP" altLang="ja-JP" sz="1100" b="1">
              <a:solidFill>
                <a:schemeClr val="dk1"/>
              </a:solidFill>
              <a:effectLst/>
              <a:latin typeface="+mn-lt"/>
              <a:ea typeface="+mn-ea"/>
              <a:cs typeface="+mn-cs"/>
            </a:rPr>
            <a:t>日程変更は認められ</a:t>
          </a:r>
          <a:r>
            <a:rPr kumimoji="1" lang="ja-JP" altLang="en-US" sz="1100" b="1">
              <a:solidFill>
                <a:schemeClr val="dk1"/>
              </a:solidFill>
              <a:effectLst/>
              <a:latin typeface="+mn-lt"/>
              <a:ea typeface="+mn-ea"/>
              <a:cs typeface="+mn-cs"/>
            </a:rPr>
            <a:t>ます</a:t>
          </a:r>
          <a:r>
            <a:rPr kumimoji="1" lang="ja-JP" altLang="ja-JP" sz="1100" b="1">
              <a:solidFill>
                <a:schemeClr val="dk1"/>
              </a:solidFill>
              <a:effectLst/>
              <a:latin typeface="+mn-lt"/>
              <a:ea typeface="+mn-ea"/>
              <a:cs typeface="+mn-cs"/>
            </a:rPr>
            <a:t>。</a:t>
          </a:r>
          <a:endParaRPr lang="ja-JP" altLang="ja-JP" b="1">
            <a:effectLst/>
          </a:endParaRPr>
        </a:p>
      </xdr:txBody>
    </xdr:sp>
    <xdr:clientData/>
  </xdr:twoCellAnchor>
  <xdr:twoCellAnchor>
    <xdr:from>
      <xdr:col>31</xdr:col>
      <xdr:colOff>34178</xdr:colOff>
      <xdr:row>13</xdr:row>
      <xdr:rowOff>1940718</xdr:rowOff>
    </xdr:from>
    <xdr:to>
      <xdr:col>33</xdr:col>
      <xdr:colOff>333376</xdr:colOff>
      <xdr:row>13</xdr:row>
      <xdr:rowOff>3019426</xdr:rowOff>
    </xdr:to>
    <xdr:sp macro="" textlink="">
      <xdr:nvSpPr>
        <xdr:cNvPr id="7" name="ストライプ矢印 6"/>
        <xdr:cNvSpPr/>
      </xdr:nvSpPr>
      <xdr:spPr>
        <a:xfrm>
          <a:off x="11245103" y="7950993"/>
          <a:ext cx="984998" cy="1078708"/>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34177</xdr:colOff>
      <xdr:row>28</xdr:row>
      <xdr:rowOff>1964531</xdr:rowOff>
    </xdr:from>
    <xdr:to>
      <xdr:col>6</xdr:col>
      <xdr:colOff>314324</xdr:colOff>
      <xdr:row>28</xdr:row>
      <xdr:rowOff>3001496</xdr:rowOff>
    </xdr:to>
    <xdr:sp macro="" textlink="">
      <xdr:nvSpPr>
        <xdr:cNvPr id="8" name="ストライプ矢印 7"/>
        <xdr:cNvSpPr/>
      </xdr:nvSpPr>
      <xdr:spPr>
        <a:xfrm>
          <a:off x="1596277" y="18233231"/>
          <a:ext cx="1308847" cy="1036965"/>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24652</xdr:colOff>
      <xdr:row>28</xdr:row>
      <xdr:rowOff>1952625</xdr:rowOff>
    </xdr:from>
    <xdr:to>
      <xdr:col>13</xdr:col>
      <xdr:colOff>314324</xdr:colOff>
      <xdr:row>28</xdr:row>
      <xdr:rowOff>3007658</xdr:rowOff>
    </xdr:to>
    <xdr:sp macro="" textlink="">
      <xdr:nvSpPr>
        <xdr:cNvPr id="9" name="ストライプ矢印 8"/>
        <xdr:cNvSpPr/>
      </xdr:nvSpPr>
      <xdr:spPr>
        <a:xfrm>
          <a:off x="2958352" y="18221325"/>
          <a:ext cx="2394697" cy="1055033"/>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14</xdr:col>
      <xdr:colOff>15126</xdr:colOff>
      <xdr:row>28</xdr:row>
      <xdr:rowOff>1952625</xdr:rowOff>
    </xdr:from>
    <xdr:to>
      <xdr:col>20</xdr:col>
      <xdr:colOff>323849</xdr:colOff>
      <xdr:row>28</xdr:row>
      <xdr:rowOff>3011021</xdr:rowOff>
    </xdr:to>
    <xdr:sp macro="" textlink="">
      <xdr:nvSpPr>
        <xdr:cNvPr id="10" name="ストライプ矢印 9"/>
        <xdr:cNvSpPr/>
      </xdr:nvSpPr>
      <xdr:spPr>
        <a:xfrm>
          <a:off x="5396751" y="18221325"/>
          <a:ext cx="2366123" cy="1058396"/>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28</xdr:col>
      <xdr:colOff>238125</xdr:colOff>
      <xdr:row>28</xdr:row>
      <xdr:rowOff>1962150</xdr:rowOff>
    </xdr:from>
    <xdr:to>
      <xdr:col>32</xdr:col>
      <xdr:colOff>333374</xdr:colOff>
      <xdr:row>28</xdr:row>
      <xdr:rowOff>3030071</xdr:rowOff>
    </xdr:to>
    <xdr:sp macro="" textlink="">
      <xdr:nvSpPr>
        <xdr:cNvPr id="12" name="ストライプ矢印 11"/>
        <xdr:cNvSpPr/>
      </xdr:nvSpPr>
      <xdr:spPr>
        <a:xfrm>
          <a:off x="10420350" y="18230850"/>
          <a:ext cx="1466849" cy="1067921"/>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16668</xdr:colOff>
      <xdr:row>16</xdr:row>
      <xdr:rowOff>123263</xdr:rowOff>
    </xdr:from>
    <xdr:to>
      <xdr:col>8</xdr:col>
      <xdr:colOff>333374</xdr:colOff>
      <xdr:row>17</xdr:row>
      <xdr:rowOff>504264</xdr:rowOff>
    </xdr:to>
    <xdr:sp macro="" textlink="">
      <xdr:nvSpPr>
        <xdr:cNvPr id="13" name="線吹き出し 1 (枠付き) 12"/>
        <xdr:cNvSpPr/>
      </xdr:nvSpPr>
      <xdr:spPr>
        <a:xfrm>
          <a:off x="1921668" y="9861175"/>
          <a:ext cx="1751059" cy="728383"/>
        </a:xfrm>
        <a:prstGeom prst="borderCallout1">
          <a:avLst>
            <a:gd name="adj1" fmla="val 79994"/>
            <a:gd name="adj2" fmla="val 6325"/>
            <a:gd name="adj3" fmla="val 81986"/>
            <a:gd name="adj4" fmla="val -2628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８０時間算定</a:t>
          </a:r>
          <a:r>
            <a:rPr kumimoji="1" lang="ja-JP" altLang="en-US" sz="1100" b="1">
              <a:solidFill>
                <a:sysClr val="windowText" lastClr="000000"/>
              </a:solidFill>
            </a:rPr>
            <a:t>対象</a:t>
          </a:r>
          <a:r>
            <a:rPr kumimoji="1" lang="ja-JP" altLang="en-US" sz="1100" b="1"/>
            <a:t>訓練の時間を記載してください。</a:t>
          </a:r>
        </a:p>
      </xdr:txBody>
    </xdr:sp>
    <xdr:clientData/>
  </xdr:twoCellAnchor>
  <xdr:twoCellAnchor>
    <xdr:from>
      <xdr:col>2</xdr:col>
      <xdr:colOff>197551</xdr:colOff>
      <xdr:row>51</xdr:row>
      <xdr:rowOff>40928</xdr:rowOff>
    </xdr:from>
    <xdr:to>
      <xdr:col>8</xdr:col>
      <xdr:colOff>246529</xdr:colOff>
      <xdr:row>53</xdr:row>
      <xdr:rowOff>352859</xdr:rowOff>
    </xdr:to>
    <xdr:sp macro="" textlink="">
      <xdr:nvSpPr>
        <xdr:cNvPr id="14" name="線吹き出し 1 (枠付き) 13"/>
        <xdr:cNvSpPr/>
      </xdr:nvSpPr>
      <xdr:spPr>
        <a:xfrm>
          <a:off x="757845" y="32168193"/>
          <a:ext cx="2828037" cy="659313"/>
        </a:xfrm>
        <a:prstGeom prst="borderCallout1">
          <a:avLst>
            <a:gd name="adj1" fmla="val 83577"/>
            <a:gd name="adj2" fmla="val 1663"/>
            <a:gd name="adj3" fmla="val 210921"/>
            <a:gd name="adj4" fmla="val -9895"/>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通所を設定する場合は、作成すること。</a:t>
          </a:r>
        </a:p>
      </xdr:txBody>
    </xdr:sp>
    <xdr:clientData/>
  </xdr:twoCellAnchor>
  <xdr:twoCellAnchor>
    <xdr:from>
      <xdr:col>21</xdr:col>
      <xdr:colOff>250031</xdr:colOff>
      <xdr:row>13</xdr:row>
      <xdr:rowOff>666749</xdr:rowOff>
    </xdr:from>
    <xdr:to>
      <xdr:col>30</xdr:col>
      <xdr:colOff>35719</xdr:colOff>
      <xdr:row>15</xdr:row>
      <xdr:rowOff>297656</xdr:rowOff>
    </xdr:to>
    <xdr:cxnSp macro="">
      <xdr:nvCxnSpPr>
        <xdr:cNvPr id="15" name="直線コネクタ 14"/>
        <xdr:cNvCxnSpPr/>
      </xdr:nvCxnSpPr>
      <xdr:spPr>
        <a:xfrm>
          <a:off x="8031956" y="6677024"/>
          <a:ext cx="2871788" cy="3012282"/>
        </a:xfrm>
        <a:prstGeom prst="line">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154781</xdr:colOff>
      <xdr:row>29</xdr:row>
      <xdr:rowOff>142874</xdr:rowOff>
    </xdr:from>
    <xdr:to>
      <xdr:col>11</xdr:col>
      <xdr:colOff>333374</xdr:colOff>
      <xdr:row>32</xdr:row>
      <xdr:rowOff>71437</xdr:rowOff>
    </xdr:to>
    <xdr:sp macro="" textlink="">
      <xdr:nvSpPr>
        <xdr:cNvPr id="16" name="線吹き出し 1 (枠付き) 15"/>
        <xdr:cNvSpPr/>
      </xdr:nvSpPr>
      <xdr:spPr>
        <a:xfrm>
          <a:off x="2407163" y="19484227"/>
          <a:ext cx="2307711" cy="937092"/>
        </a:xfrm>
        <a:prstGeom prst="borderCallout1">
          <a:avLst>
            <a:gd name="adj1" fmla="val 83001"/>
            <a:gd name="adj2" fmla="val 12895"/>
            <a:gd name="adj3" fmla="val 114169"/>
            <a:gd name="adj4" fmla="val -881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b="1" u="sng">
              <a:solidFill>
                <a:schemeClr val="dk1"/>
              </a:solidFill>
              <a:effectLst/>
              <a:latin typeface="+mn-lt"/>
              <a:ea typeface="+mn-ea"/>
              <a:cs typeface="+mn-cs"/>
            </a:rPr>
            <a:t>訓練実施機関が受講者ごとに行う科目については</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受講者１人当たりの訓練時間を記載してください。</a:t>
          </a:r>
          <a:endParaRPr kumimoji="1" lang="ja-JP" altLang="en-US" sz="1100" b="1"/>
        </a:p>
      </xdr:txBody>
    </xdr:sp>
    <xdr:clientData/>
  </xdr:twoCellAnchor>
  <xdr:twoCellAnchor>
    <xdr:from>
      <xdr:col>11</xdr:col>
      <xdr:colOff>95251</xdr:colOff>
      <xdr:row>31</xdr:row>
      <xdr:rowOff>142874</xdr:rowOff>
    </xdr:from>
    <xdr:to>
      <xdr:col>13</xdr:col>
      <xdr:colOff>59531</xdr:colOff>
      <xdr:row>32</xdr:row>
      <xdr:rowOff>238125</xdr:rowOff>
    </xdr:to>
    <xdr:cxnSp macro="">
      <xdr:nvCxnSpPr>
        <xdr:cNvPr id="17" name="直線コネクタ 16"/>
        <xdr:cNvCxnSpPr/>
      </xdr:nvCxnSpPr>
      <xdr:spPr>
        <a:xfrm>
          <a:off x="4448176" y="20135849"/>
          <a:ext cx="650080" cy="447676"/>
        </a:xfrm>
        <a:prstGeom prst="line">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23812</xdr:colOff>
      <xdr:row>17</xdr:row>
      <xdr:rowOff>488155</xdr:rowOff>
    </xdr:from>
    <xdr:to>
      <xdr:col>29</xdr:col>
      <xdr:colOff>59531</xdr:colOff>
      <xdr:row>19</xdr:row>
      <xdr:rowOff>168088</xdr:rowOff>
    </xdr:to>
    <xdr:sp macro="" textlink="">
      <xdr:nvSpPr>
        <xdr:cNvPr id="18" name="角丸四角形吹き出し 17"/>
        <xdr:cNvSpPr/>
      </xdr:nvSpPr>
      <xdr:spPr>
        <a:xfrm>
          <a:off x="7879136" y="10573449"/>
          <a:ext cx="2814777" cy="688463"/>
        </a:xfrm>
        <a:prstGeom prst="wedgeRoundRectCallout">
          <a:avLst>
            <a:gd name="adj1" fmla="val 73624"/>
            <a:gd name="adj2" fmla="val -7202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成績考査はユニットとして設定ができないため、訓練時間を記載してください。</a:t>
          </a:r>
        </a:p>
      </xdr:txBody>
    </xdr:sp>
    <xdr:clientData/>
  </xdr:twoCellAnchor>
  <xdr:twoCellAnchor>
    <xdr:from>
      <xdr:col>14</xdr:col>
      <xdr:colOff>191201</xdr:colOff>
      <xdr:row>14</xdr:row>
      <xdr:rowOff>201704</xdr:rowOff>
    </xdr:from>
    <xdr:to>
      <xdr:col>21</xdr:col>
      <xdr:colOff>72137</xdr:colOff>
      <xdr:row>17</xdr:row>
      <xdr:rowOff>135868</xdr:rowOff>
    </xdr:to>
    <xdr:sp macro="" textlink="">
      <xdr:nvSpPr>
        <xdr:cNvPr id="19" name="線吹き出し 1 (枠付き) 18"/>
        <xdr:cNvSpPr/>
      </xdr:nvSpPr>
      <xdr:spPr>
        <a:xfrm>
          <a:off x="5614848" y="9267263"/>
          <a:ext cx="2312613" cy="953899"/>
        </a:xfrm>
        <a:prstGeom prst="borderCallout1">
          <a:avLst>
            <a:gd name="adj1" fmla="val 85351"/>
            <a:gd name="adj2" fmla="val 3688"/>
            <a:gd name="adj3" fmla="val 99497"/>
            <a:gd name="adj4" fmla="val -11923"/>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b="1" u="sng">
              <a:solidFill>
                <a:schemeClr val="dk1"/>
              </a:solidFill>
              <a:effectLst/>
              <a:latin typeface="+mn-lt"/>
              <a:ea typeface="+mn-ea"/>
              <a:cs typeface="+mn-cs"/>
            </a:rPr>
            <a:t>訓練実施機関が受講者ごとに行う科目については</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受講者１人当たりの訓練時間を記載してください。</a:t>
          </a:r>
          <a:endParaRPr kumimoji="1" lang="ja-JP" altLang="en-US" sz="1100" b="1"/>
        </a:p>
      </xdr:txBody>
    </xdr:sp>
    <xdr:clientData/>
  </xdr:twoCellAnchor>
  <xdr:twoCellAnchor>
    <xdr:from>
      <xdr:col>20</xdr:col>
      <xdr:colOff>280147</xdr:colOff>
      <xdr:row>16</xdr:row>
      <xdr:rowOff>313764</xdr:rowOff>
    </xdr:from>
    <xdr:to>
      <xdr:col>22</xdr:col>
      <xdr:colOff>130969</xdr:colOff>
      <xdr:row>17</xdr:row>
      <xdr:rowOff>250031</xdr:rowOff>
    </xdr:to>
    <xdr:cxnSp macro="">
      <xdr:nvCxnSpPr>
        <xdr:cNvPr id="20" name="直線コネクタ 19"/>
        <xdr:cNvCxnSpPr/>
      </xdr:nvCxnSpPr>
      <xdr:spPr>
        <a:xfrm>
          <a:off x="7788088" y="10051676"/>
          <a:ext cx="545587" cy="283649"/>
        </a:xfrm>
        <a:prstGeom prst="line">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7143</xdr:colOff>
      <xdr:row>11</xdr:row>
      <xdr:rowOff>1976437</xdr:rowOff>
    </xdr:from>
    <xdr:to>
      <xdr:col>10</xdr:col>
      <xdr:colOff>228600</xdr:colOff>
      <xdr:row>12</xdr:row>
      <xdr:rowOff>47625</xdr:rowOff>
    </xdr:to>
    <xdr:sp macro="" textlink="">
      <xdr:nvSpPr>
        <xdr:cNvPr id="21" name="線吹き出し 1 (枠付き) 20"/>
        <xdr:cNvSpPr/>
      </xdr:nvSpPr>
      <xdr:spPr>
        <a:xfrm>
          <a:off x="2255043" y="4538662"/>
          <a:ext cx="1983582" cy="1128713"/>
        </a:xfrm>
        <a:prstGeom prst="borderCallout1">
          <a:avLst>
            <a:gd name="adj1" fmla="val 47543"/>
            <a:gd name="adj2" fmla="val 576"/>
            <a:gd name="adj3" fmla="val 103516"/>
            <a:gd name="adj4" fmla="val -28368"/>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ユニットごとの受講時間を規定してください。</a:t>
          </a:r>
          <a:endParaRPr kumimoji="1" lang="en-US" altLang="ja-JP" sz="1100" b="1"/>
        </a:p>
        <a:p>
          <a:pPr algn="l"/>
          <a:r>
            <a:rPr kumimoji="1" lang="en-US" altLang="ja-JP" sz="1100" b="1"/>
            <a:t>※</a:t>
          </a:r>
          <a:r>
            <a:rPr kumimoji="1" lang="ja-JP" altLang="en-US" sz="1100" b="1"/>
            <a:t>各ユニットの初日の欄に記載してください。</a:t>
          </a:r>
        </a:p>
      </xdr:txBody>
    </xdr:sp>
    <xdr:clientData/>
  </xdr:twoCellAnchor>
  <xdr:twoCellAnchor>
    <xdr:from>
      <xdr:col>4</xdr:col>
      <xdr:colOff>16667</xdr:colOff>
      <xdr:row>18</xdr:row>
      <xdr:rowOff>291352</xdr:rowOff>
    </xdr:from>
    <xdr:to>
      <xdr:col>9</xdr:col>
      <xdr:colOff>166687</xdr:colOff>
      <xdr:row>20</xdr:row>
      <xdr:rowOff>201705</xdr:rowOff>
    </xdr:to>
    <xdr:sp macro="" textlink="">
      <xdr:nvSpPr>
        <xdr:cNvPr id="22" name="線吹き出し 1 (枠付き) 21"/>
        <xdr:cNvSpPr/>
      </xdr:nvSpPr>
      <xdr:spPr>
        <a:xfrm>
          <a:off x="1921667" y="10880911"/>
          <a:ext cx="1931755" cy="694765"/>
        </a:xfrm>
        <a:prstGeom prst="borderCallout1">
          <a:avLst>
            <a:gd name="adj1" fmla="val 31789"/>
            <a:gd name="adj2" fmla="val 5348"/>
            <a:gd name="adj3" fmla="val 11473"/>
            <a:gd name="adj4" fmla="val -256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８０時間算定</a:t>
          </a:r>
          <a:r>
            <a:rPr kumimoji="1" lang="ja-JP" altLang="en-US" sz="1100" b="1">
              <a:solidFill>
                <a:sysClr val="windowText" lastClr="000000"/>
              </a:solidFill>
            </a:rPr>
            <a:t>対象</a:t>
          </a:r>
          <a:r>
            <a:rPr kumimoji="1" lang="ja-JP" altLang="en-US" sz="1100" b="1"/>
            <a:t>訓練</a:t>
          </a:r>
          <a:r>
            <a:rPr kumimoji="1" lang="ja-JP" altLang="en-US" sz="1100" b="1">
              <a:solidFill>
                <a:schemeClr val="tx1"/>
              </a:solidFill>
            </a:rPr>
            <a:t>以外の時間を記載してください</a:t>
          </a:r>
          <a:r>
            <a:rPr kumimoji="1" lang="ja-JP" altLang="en-US" sz="1100" b="1"/>
            <a:t>。</a:t>
          </a:r>
        </a:p>
      </xdr:txBody>
    </xdr:sp>
    <xdr:clientData/>
  </xdr:twoCellAnchor>
  <xdr:twoCellAnchor>
    <xdr:from>
      <xdr:col>31</xdr:col>
      <xdr:colOff>257735</xdr:colOff>
      <xdr:row>1</xdr:row>
      <xdr:rowOff>238124</xdr:rowOff>
    </xdr:from>
    <xdr:to>
      <xdr:col>35</xdr:col>
      <xdr:colOff>726281</xdr:colOff>
      <xdr:row>6</xdr:row>
      <xdr:rowOff>35718</xdr:rowOff>
    </xdr:to>
    <xdr:sp macro="" textlink="">
      <xdr:nvSpPr>
        <xdr:cNvPr id="23" name="線吹き出し 1 (枠付き) 22"/>
        <xdr:cNvSpPr/>
      </xdr:nvSpPr>
      <xdr:spPr>
        <a:xfrm>
          <a:off x="11586882" y="652742"/>
          <a:ext cx="2149428" cy="918182"/>
        </a:xfrm>
        <a:prstGeom prst="borderCallout1">
          <a:avLst>
            <a:gd name="adj1" fmla="val 77338"/>
            <a:gd name="adj2" fmla="val 2464"/>
            <a:gd name="adj3" fmla="val 85894"/>
            <a:gd name="adj4" fmla="val -30861"/>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８０時間算定</a:t>
          </a:r>
          <a:r>
            <a:rPr kumimoji="1" lang="ja-JP" altLang="en-US" sz="1100" b="1">
              <a:solidFill>
                <a:sysClr val="windowText" lastClr="000000"/>
              </a:solidFill>
            </a:rPr>
            <a:t>対象</a:t>
          </a:r>
          <a:r>
            <a:rPr kumimoji="1" lang="ja-JP" altLang="en-US" sz="1100" b="1"/>
            <a:t>訓練の合計</a:t>
          </a:r>
          <a:endParaRPr kumimoji="1" lang="en-US" altLang="ja-JP" sz="1100" b="1"/>
        </a:p>
        <a:p>
          <a:pPr algn="l"/>
          <a:r>
            <a:rPr kumimoji="1" lang="ja-JP" altLang="en-US" sz="1100" b="1"/>
            <a:t>時間を記載してください。</a:t>
          </a:r>
          <a:endParaRPr kumimoji="1" lang="en-US" altLang="ja-JP" sz="1100" b="1"/>
        </a:p>
        <a:p>
          <a:pPr algn="l"/>
          <a:r>
            <a:rPr kumimoji="1" lang="ja-JP" altLang="en-US" sz="1800" b="1">
              <a:solidFill>
                <a:srgbClr val="FF0000"/>
              </a:solidFill>
            </a:rPr>
            <a:t>＝（①）</a:t>
          </a:r>
          <a:r>
            <a:rPr kumimoji="1" lang="en-US" altLang="ja-JP" sz="1800" b="1">
              <a:solidFill>
                <a:srgbClr val="FF0000"/>
              </a:solidFill>
            </a:rPr>
            <a:t>+</a:t>
          </a:r>
          <a:r>
            <a:rPr kumimoji="1" lang="ja-JP" altLang="en-US" sz="1800" b="1">
              <a:solidFill>
                <a:srgbClr val="FF0000"/>
              </a:solidFill>
            </a:rPr>
            <a:t>（②</a:t>
          </a:r>
          <a:r>
            <a:rPr kumimoji="1" lang="en-US" altLang="ja-JP" sz="1800" b="1">
              <a:solidFill>
                <a:srgbClr val="FF0000"/>
              </a:solidFill>
            </a:rPr>
            <a:t>-1</a:t>
          </a:r>
          <a:r>
            <a:rPr kumimoji="1" lang="ja-JP" altLang="en-US" sz="1800" b="1">
              <a:solidFill>
                <a:srgbClr val="FF0000"/>
              </a:solidFill>
            </a:rPr>
            <a:t>）</a:t>
          </a:r>
        </a:p>
      </xdr:txBody>
    </xdr:sp>
    <xdr:clientData/>
  </xdr:twoCellAnchor>
  <xdr:twoCellAnchor>
    <xdr:from>
      <xdr:col>31</xdr:col>
      <xdr:colOff>224118</xdr:colOff>
      <xdr:row>19</xdr:row>
      <xdr:rowOff>59529</xdr:rowOff>
    </xdr:from>
    <xdr:to>
      <xdr:col>35</xdr:col>
      <xdr:colOff>642938</xdr:colOff>
      <xdr:row>23</xdr:row>
      <xdr:rowOff>23811</xdr:rowOff>
    </xdr:to>
    <xdr:sp macro="" textlink="">
      <xdr:nvSpPr>
        <xdr:cNvPr id="24" name="線吹き出し 1 (枠付き) 23"/>
        <xdr:cNvSpPr/>
      </xdr:nvSpPr>
      <xdr:spPr>
        <a:xfrm>
          <a:off x="11553265" y="11153353"/>
          <a:ext cx="2099702" cy="939193"/>
        </a:xfrm>
        <a:prstGeom prst="borderCallout1">
          <a:avLst>
            <a:gd name="adj1" fmla="val 29314"/>
            <a:gd name="adj2" fmla="val 131"/>
            <a:gd name="adj3" fmla="val 38396"/>
            <a:gd name="adj4" fmla="val -3225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８０時間算定</a:t>
          </a:r>
          <a:r>
            <a:rPr kumimoji="1" lang="ja-JP" altLang="en-US" sz="1100" b="1">
              <a:solidFill>
                <a:sysClr val="windowText" lastClr="000000"/>
              </a:solidFill>
            </a:rPr>
            <a:t>対象</a:t>
          </a:r>
          <a:r>
            <a:rPr kumimoji="1" lang="ja-JP" altLang="en-US" sz="1100" b="1"/>
            <a:t>訓練の合計時間を記載してください。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FF0000"/>
              </a:solidFill>
              <a:effectLst/>
              <a:latin typeface="+mn-lt"/>
              <a:ea typeface="+mn-ea"/>
              <a:cs typeface="+mn-cs"/>
            </a:rPr>
            <a:t>＝</a:t>
          </a:r>
          <a:r>
            <a:rPr kumimoji="1" lang="ja-JP" altLang="en-US" sz="1800" b="1">
              <a:solidFill>
                <a:srgbClr val="FF0000"/>
              </a:solidFill>
              <a:effectLst/>
              <a:latin typeface="+mn-lt"/>
              <a:ea typeface="+mn-ea"/>
              <a:cs typeface="+mn-cs"/>
            </a:rPr>
            <a:t>（</a:t>
          </a:r>
          <a:r>
            <a:rPr kumimoji="1" lang="ja-JP" altLang="ja-JP" sz="1800" b="1">
              <a:solidFill>
                <a:srgbClr val="FF0000"/>
              </a:solidFill>
              <a:effectLst/>
              <a:latin typeface="+mn-lt"/>
              <a:ea typeface="+mn-ea"/>
              <a:cs typeface="+mn-cs"/>
            </a:rPr>
            <a:t>①</a:t>
          </a:r>
          <a:r>
            <a:rPr kumimoji="1" lang="ja-JP" altLang="en-US" sz="1800" b="1">
              <a:solidFill>
                <a:srgbClr val="FF0000"/>
              </a:solidFill>
              <a:effectLst/>
              <a:latin typeface="+mn-lt"/>
              <a:ea typeface="+mn-ea"/>
              <a:cs typeface="+mn-cs"/>
            </a:rPr>
            <a:t>）</a:t>
          </a:r>
          <a:r>
            <a:rPr kumimoji="1" lang="en-US" altLang="ja-JP" sz="1800" b="1">
              <a:solidFill>
                <a:srgbClr val="FF0000"/>
              </a:solidFill>
              <a:effectLst/>
              <a:latin typeface="+mn-lt"/>
              <a:ea typeface="+mn-ea"/>
              <a:cs typeface="+mn-cs"/>
            </a:rPr>
            <a:t>+</a:t>
          </a:r>
          <a:r>
            <a:rPr kumimoji="1" lang="ja-JP" altLang="en-US" sz="1800" b="1">
              <a:solidFill>
                <a:srgbClr val="FF0000"/>
              </a:solidFill>
              <a:effectLst/>
              <a:latin typeface="+mn-lt"/>
              <a:ea typeface="+mn-ea"/>
              <a:cs typeface="+mn-cs"/>
            </a:rPr>
            <a:t>（</a:t>
          </a:r>
          <a:r>
            <a:rPr kumimoji="1" lang="ja-JP" altLang="ja-JP" sz="1800" b="1">
              <a:solidFill>
                <a:srgbClr val="FF0000"/>
              </a:solidFill>
              <a:effectLst/>
              <a:latin typeface="+mn-lt"/>
              <a:ea typeface="+mn-ea"/>
              <a:cs typeface="+mn-cs"/>
            </a:rPr>
            <a:t>②</a:t>
          </a:r>
          <a:r>
            <a:rPr kumimoji="1" lang="en-US" altLang="ja-JP" sz="1800" b="1">
              <a:solidFill>
                <a:srgbClr val="FF0000"/>
              </a:solidFill>
              <a:effectLst/>
              <a:latin typeface="+mn-lt"/>
              <a:ea typeface="+mn-ea"/>
              <a:cs typeface="+mn-cs"/>
            </a:rPr>
            <a:t>-1</a:t>
          </a:r>
          <a:r>
            <a:rPr kumimoji="1" lang="ja-JP" altLang="en-US" sz="1800" b="1">
              <a:solidFill>
                <a:srgbClr val="FF0000"/>
              </a:solidFill>
              <a:effectLst/>
              <a:latin typeface="+mn-lt"/>
              <a:ea typeface="+mn-ea"/>
              <a:cs typeface="+mn-cs"/>
            </a:rPr>
            <a:t>）</a:t>
          </a:r>
          <a:endParaRPr lang="ja-JP" altLang="ja-JP" sz="1800">
            <a:solidFill>
              <a:srgbClr val="FF0000"/>
            </a:solidFill>
            <a:effectLst/>
          </a:endParaRPr>
        </a:p>
      </xdr:txBody>
    </xdr:sp>
    <xdr:clientData/>
  </xdr:twoCellAnchor>
  <xdr:twoCellAnchor>
    <xdr:from>
      <xdr:col>33</xdr:col>
      <xdr:colOff>179294</xdr:colOff>
      <xdr:row>5</xdr:row>
      <xdr:rowOff>212912</xdr:rowOff>
    </xdr:from>
    <xdr:to>
      <xdr:col>34</xdr:col>
      <xdr:colOff>616324</xdr:colOff>
      <xdr:row>12</xdr:row>
      <xdr:rowOff>22412</xdr:rowOff>
    </xdr:to>
    <xdr:cxnSp macro="">
      <xdr:nvCxnSpPr>
        <xdr:cNvPr id="25" name="直線矢印コネクタ 24"/>
        <xdr:cNvCxnSpPr/>
      </xdr:nvCxnSpPr>
      <xdr:spPr>
        <a:xfrm>
          <a:off x="12203206" y="1501588"/>
          <a:ext cx="784412" cy="4134971"/>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493059</xdr:colOff>
      <xdr:row>5</xdr:row>
      <xdr:rowOff>190500</xdr:rowOff>
    </xdr:from>
    <xdr:to>
      <xdr:col>35</xdr:col>
      <xdr:colOff>476249</xdr:colOff>
      <xdr:row>17</xdr:row>
      <xdr:rowOff>59531</xdr:rowOff>
    </xdr:to>
    <xdr:cxnSp macro="">
      <xdr:nvCxnSpPr>
        <xdr:cNvPr id="26" name="直線矢印コネクタ 25"/>
        <xdr:cNvCxnSpPr/>
      </xdr:nvCxnSpPr>
      <xdr:spPr>
        <a:xfrm>
          <a:off x="12864353" y="1479176"/>
          <a:ext cx="621925" cy="8665649"/>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112059</xdr:colOff>
      <xdr:row>22</xdr:row>
      <xdr:rowOff>89647</xdr:rowOff>
    </xdr:from>
    <xdr:to>
      <xdr:col>35</xdr:col>
      <xdr:colOff>47624</xdr:colOff>
      <xdr:row>27</xdr:row>
      <xdr:rowOff>71437</xdr:rowOff>
    </xdr:to>
    <xdr:cxnSp macro="">
      <xdr:nvCxnSpPr>
        <xdr:cNvPr id="27" name="直線矢印コネクタ 26"/>
        <xdr:cNvCxnSpPr/>
      </xdr:nvCxnSpPr>
      <xdr:spPr>
        <a:xfrm>
          <a:off x="12135971" y="11945471"/>
          <a:ext cx="921682" cy="3993495"/>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470647</xdr:colOff>
      <xdr:row>22</xdr:row>
      <xdr:rowOff>67235</xdr:rowOff>
    </xdr:from>
    <xdr:to>
      <xdr:col>35</xdr:col>
      <xdr:colOff>595312</xdr:colOff>
      <xdr:row>32</xdr:row>
      <xdr:rowOff>35718</xdr:rowOff>
    </xdr:to>
    <xdr:cxnSp macro="">
      <xdr:nvCxnSpPr>
        <xdr:cNvPr id="28" name="直線矢印コネクタ 27"/>
        <xdr:cNvCxnSpPr/>
      </xdr:nvCxnSpPr>
      <xdr:spPr>
        <a:xfrm>
          <a:off x="12841941" y="11923059"/>
          <a:ext cx="763400" cy="8462541"/>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34177</xdr:colOff>
      <xdr:row>43</xdr:row>
      <xdr:rowOff>1964531</xdr:rowOff>
    </xdr:from>
    <xdr:to>
      <xdr:col>6</xdr:col>
      <xdr:colOff>314324</xdr:colOff>
      <xdr:row>43</xdr:row>
      <xdr:rowOff>3001496</xdr:rowOff>
    </xdr:to>
    <xdr:sp macro="" textlink="">
      <xdr:nvSpPr>
        <xdr:cNvPr id="29" name="ストライプ矢印 28"/>
        <xdr:cNvSpPr/>
      </xdr:nvSpPr>
      <xdr:spPr>
        <a:xfrm>
          <a:off x="1596277" y="28644056"/>
          <a:ext cx="1308847" cy="1036965"/>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24652</xdr:colOff>
      <xdr:row>43</xdr:row>
      <xdr:rowOff>1952625</xdr:rowOff>
    </xdr:from>
    <xdr:to>
      <xdr:col>13</xdr:col>
      <xdr:colOff>314324</xdr:colOff>
      <xdr:row>43</xdr:row>
      <xdr:rowOff>3007658</xdr:rowOff>
    </xdr:to>
    <xdr:sp macro="" textlink="">
      <xdr:nvSpPr>
        <xdr:cNvPr id="30" name="ストライプ矢印 29"/>
        <xdr:cNvSpPr/>
      </xdr:nvSpPr>
      <xdr:spPr>
        <a:xfrm>
          <a:off x="2958352" y="28632150"/>
          <a:ext cx="2394697" cy="1055033"/>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14</xdr:col>
      <xdr:colOff>0</xdr:colOff>
      <xdr:row>43</xdr:row>
      <xdr:rowOff>1952625</xdr:rowOff>
    </xdr:from>
    <xdr:to>
      <xdr:col>21</xdr:col>
      <xdr:colOff>13608</xdr:colOff>
      <xdr:row>43</xdr:row>
      <xdr:rowOff>3011021</xdr:rowOff>
    </xdr:to>
    <xdr:sp macro="" textlink="">
      <xdr:nvSpPr>
        <xdr:cNvPr id="31" name="右矢印 30"/>
        <xdr:cNvSpPr/>
      </xdr:nvSpPr>
      <xdr:spPr>
        <a:xfrm>
          <a:off x="5374821" y="28636232"/>
          <a:ext cx="2394858" cy="1058396"/>
        </a:xfrm>
        <a:prstGeom prst="rightArrow">
          <a:avLst/>
        </a:prstGeom>
        <a:solidFill>
          <a:srgbClr val="F79646">
            <a:alpha val="50196"/>
          </a:srgb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effectLst/>
              <a:latin typeface="+mn-lt"/>
              <a:ea typeface="+mn-ea"/>
              <a:cs typeface="+mn-cs"/>
            </a:rPr>
            <a:t>　　　</a:t>
          </a:r>
          <a:r>
            <a:rPr kumimoji="1" lang="ja-JP" altLang="ja-JP" sz="1050" b="1">
              <a:solidFill>
                <a:sysClr val="windowText" lastClr="000000"/>
              </a:solidFill>
              <a:effectLst/>
              <a:latin typeface="+mn-lt"/>
              <a:ea typeface="+mn-ea"/>
              <a:cs typeface="+mn-cs"/>
            </a:rPr>
            <a:t>対面指導は１週間に１回</a:t>
          </a:r>
          <a:endParaRPr kumimoji="1" lang="en-US" altLang="ja-JP" sz="105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effectLst/>
              <a:latin typeface="+mn-lt"/>
              <a:ea typeface="+mn-ea"/>
              <a:cs typeface="+mn-cs"/>
            </a:rPr>
            <a:t>　　　</a:t>
          </a:r>
          <a:r>
            <a:rPr kumimoji="1" lang="ja-JP" altLang="ja-JP" sz="1050" b="1">
              <a:solidFill>
                <a:sysClr val="windowText" lastClr="000000"/>
              </a:solidFill>
              <a:effectLst/>
              <a:latin typeface="+mn-lt"/>
              <a:ea typeface="+mn-ea"/>
              <a:cs typeface="+mn-cs"/>
            </a:rPr>
            <a:t>（１時間）以上実施すること</a:t>
          </a:r>
          <a:endParaRPr lang="ja-JP" altLang="ja-JP" sz="1050" b="1">
            <a:solidFill>
              <a:sysClr val="windowText" lastClr="000000"/>
            </a:solidFill>
            <a:effectLst/>
          </a:endParaRPr>
        </a:p>
        <a:p>
          <a:pPr algn="l"/>
          <a:endParaRPr kumimoji="1" lang="ja-JP" altLang="en-US" sz="1050">
            <a:solidFill>
              <a:sysClr val="windowText" lastClr="000000"/>
            </a:solidFill>
          </a:endParaRPr>
        </a:p>
      </xdr:txBody>
    </xdr:sp>
    <xdr:clientData/>
  </xdr:twoCellAnchor>
  <xdr:twoCellAnchor>
    <xdr:from>
      <xdr:col>21</xdr:col>
      <xdr:colOff>15128</xdr:colOff>
      <xdr:row>43</xdr:row>
      <xdr:rowOff>1924050</xdr:rowOff>
    </xdr:from>
    <xdr:to>
      <xdr:col>28</xdr:col>
      <xdr:colOff>0</xdr:colOff>
      <xdr:row>43</xdr:row>
      <xdr:rowOff>2998133</xdr:rowOff>
    </xdr:to>
    <xdr:sp macro="" textlink="">
      <xdr:nvSpPr>
        <xdr:cNvPr id="32" name="ストライプ矢印 31"/>
        <xdr:cNvSpPr/>
      </xdr:nvSpPr>
      <xdr:spPr>
        <a:xfrm>
          <a:off x="7771199" y="28607657"/>
          <a:ext cx="2366122" cy="1074083"/>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28</xdr:col>
      <xdr:colOff>38101</xdr:colOff>
      <xdr:row>43</xdr:row>
      <xdr:rowOff>1962150</xdr:rowOff>
    </xdr:from>
    <xdr:to>
      <xdr:col>32</xdr:col>
      <xdr:colOff>0</xdr:colOff>
      <xdr:row>43</xdr:row>
      <xdr:rowOff>3030071</xdr:rowOff>
    </xdr:to>
    <xdr:sp macro="" textlink="">
      <xdr:nvSpPr>
        <xdr:cNvPr id="33" name="ストライプ矢印 32"/>
        <xdr:cNvSpPr/>
      </xdr:nvSpPr>
      <xdr:spPr>
        <a:xfrm>
          <a:off x="10220326" y="28641675"/>
          <a:ext cx="1333499" cy="1067921"/>
        </a:xfrm>
        <a:prstGeom prst="striped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309562</xdr:colOff>
      <xdr:row>41</xdr:row>
      <xdr:rowOff>2797968</xdr:rowOff>
    </xdr:from>
    <xdr:to>
      <xdr:col>34</xdr:col>
      <xdr:colOff>202406</xdr:colOff>
      <xdr:row>43</xdr:row>
      <xdr:rowOff>488156</xdr:rowOff>
    </xdr:to>
    <xdr:sp macro="" textlink="">
      <xdr:nvSpPr>
        <xdr:cNvPr id="34" name="線吹き出し 1 (枠付き) 33"/>
        <xdr:cNvSpPr/>
      </xdr:nvSpPr>
      <xdr:spPr>
        <a:xfrm>
          <a:off x="9805987" y="26019918"/>
          <a:ext cx="2636044" cy="1147763"/>
        </a:xfrm>
        <a:prstGeom prst="borderCallout1">
          <a:avLst>
            <a:gd name="adj1" fmla="val 93001"/>
            <a:gd name="adj2" fmla="val 31134"/>
            <a:gd name="adj3" fmla="val 264814"/>
            <a:gd name="adj4" fmla="val 45391"/>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訓練最終週において、１週間の期間がない場合は、必ずしも対面指導を実施する必要がないが、実施した方が望ましいこと。</a:t>
          </a:r>
        </a:p>
      </xdr:txBody>
    </xdr:sp>
    <xdr:clientData/>
  </xdr:twoCellAnchor>
  <xdr:twoCellAnchor>
    <xdr:from>
      <xdr:col>5</xdr:col>
      <xdr:colOff>154781</xdr:colOff>
      <xdr:row>44</xdr:row>
      <xdr:rowOff>142874</xdr:rowOff>
    </xdr:from>
    <xdr:to>
      <xdr:col>11</xdr:col>
      <xdr:colOff>333374</xdr:colOff>
      <xdr:row>47</xdr:row>
      <xdr:rowOff>71437</xdr:rowOff>
    </xdr:to>
    <xdr:sp macro="" textlink="">
      <xdr:nvSpPr>
        <xdr:cNvPr id="35" name="線吹き出し 1 (枠付き) 34"/>
        <xdr:cNvSpPr/>
      </xdr:nvSpPr>
      <xdr:spPr>
        <a:xfrm>
          <a:off x="2407163" y="29905698"/>
          <a:ext cx="2307711" cy="948298"/>
        </a:xfrm>
        <a:prstGeom prst="borderCallout1">
          <a:avLst>
            <a:gd name="adj1" fmla="val 85364"/>
            <a:gd name="adj2" fmla="val 4154"/>
            <a:gd name="adj3" fmla="val 114169"/>
            <a:gd name="adj4" fmla="val -881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b="1" u="sng">
              <a:solidFill>
                <a:schemeClr val="dk1"/>
              </a:solidFill>
              <a:effectLst/>
              <a:latin typeface="+mn-lt"/>
              <a:ea typeface="+mn-ea"/>
              <a:cs typeface="+mn-cs"/>
            </a:rPr>
            <a:t>訓練実施機関が受講者ごとに行う科目については</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受講者１人当たりの訓練時間を記載してください。</a:t>
          </a:r>
          <a:endParaRPr kumimoji="1" lang="ja-JP" altLang="en-US" sz="1100" b="1"/>
        </a:p>
      </xdr:txBody>
    </xdr:sp>
    <xdr:clientData/>
  </xdr:twoCellAnchor>
  <xdr:twoCellAnchor>
    <xdr:from>
      <xdr:col>11</xdr:col>
      <xdr:colOff>95251</xdr:colOff>
      <xdr:row>46</xdr:row>
      <xdr:rowOff>142874</xdr:rowOff>
    </xdr:from>
    <xdr:to>
      <xdr:col>13</xdr:col>
      <xdr:colOff>59531</xdr:colOff>
      <xdr:row>47</xdr:row>
      <xdr:rowOff>238125</xdr:rowOff>
    </xdr:to>
    <xdr:cxnSp macro="">
      <xdr:nvCxnSpPr>
        <xdr:cNvPr id="36" name="直線コネクタ 35"/>
        <xdr:cNvCxnSpPr/>
      </xdr:nvCxnSpPr>
      <xdr:spPr>
        <a:xfrm>
          <a:off x="4448176" y="30546674"/>
          <a:ext cx="650080" cy="457201"/>
        </a:xfrm>
        <a:prstGeom prst="line">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78442</xdr:colOff>
      <xdr:row>35</xdr:row>
      <xdr:rowOff>166685</xdr:rowOff>
    </xdr:from>
    <xdr:to>
      <xdr:col>35</xdr:col>
      <xdr:colOff>785813</xdr:colOff>
      <xdr:row>40</xdr:row>
      <xdr:rowOff>119061</xdr:rowOff>
    </xdr:to>
    <xdr:sp macro="" textlink="">
      <xdr:nvSpPr>
        <xdr:cNvPr id="37" name="線吹き出し 1 (枠付き) 36"/>
        <xdr:cNvSpPr/>
      </xdr:nvSpPr>
      <xdr:spPr>
        <a:xfrm>
          <a:off x="11754971" y="21939714"/>
          <a:ext cx="2040871" cy="1106582"/>
        </a:xfrm>
        <a:prstGeom prst="borderCallout1">
          <a:avLst>
            <a:gd name="adj1" fmla="val 30507"/>
            <a:gd name="adj2" fmla="val 3333"/>
            <a:gd name="adj3" fmla="val 8396"/>
            <a:gd name="adj4" fmla="val -52004"/>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８０時間算定</a:t>
          </a:r>
          <a:r>
            <a:rPr kumimoji="1" lang="ja-JP" altLang="en-US" sz="1100" b="1">
              <a:solidFill>
                <a:sysClr val="windowText" lastClr="000000"/>
              </a:solidFill>
            </a:rPr>
            <a:t>対象</a:t>
          </a:r>
          <a:r>
            <a:rPr kumimoji="1" lang="ja-JP" altLang="en-US" sz="1100" b="1"/>
            <a:t>訓練の合計時間を記載してください。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FF0000"/>
              </a:solidFill>
              <a:effectLst/>
              <a:latin typeface="+mn-lt"/>
              <a:ea typeface="+mn-ea"/>
              <a:cs typeface="+mn-cs"/>
            </a:rPr>
            <a:t>＝</a:t>
          </a:r>
          <a:r>
            <a:rPr kumimoji="1" lang="ja-JP" altLang="en-US" sz="1800" b="1">
              <a:solidFill>
                <a:srgbClr val="FF0000"/>
              </a:solidFill>
              <a:effectLst/>
              <a:latin typeface="+mn-lt"/>
              <a:ea typeface="+mn-ea"/>
              <a:cs typeface="+mn-cs"/>
            </a:rPr>
            <a:t>（</a:t>
          </a:r>
          <a:r>
            <a:rPr kumimoji="1" lang="ja-JP" altLang="ja-JP" sz="1800" b="1">
              <a:solidFill>
                <a:srgbClr val="FF0000"/>
              </a:solidFill>
              <a:effectLst/>
              <a:latin typeface="+mn-lt"/>
              <a:ea typeface="+mn-ea"/>
              <a:cs typeface="+mn-cs"/>
            </a:rPr>
            <a:t>①</a:t>
          </a:r>
          <a:r>
            <a:rPr kumimoji="1" lang="ja-JP" altLang="en-US" sz="1800" b="1">
              <a:solidFill>
                <a:srgbClr val="FF0000"/>
              </a:solidFill>
              <a:effectLst/>
              <a:latin typeface="+mn-lt"/>
              <a:ea typeface="+mn-ea"/>
              <a:cs typeface="+mn-cs"/>
            </a:rPr>
            <a:t>）</a:t>
          </a:r>
          <a:r>
            <a:rPr kumimoji="1" lang="en-US" altLang="ja-JP" sz="1800" b="1">
              <a:solidFill>
                <a:srgbClr val="FF0000"/>
              </a:solidFill>
              <a:effectLst/>
              <a:latin typeface="+mn-lt"/>
              <a:ea typeface="+mn-ea"/>
              <a:cs typeface="+mn-cs"/>
            </a:rPr>
            <a:t>+</a:t>
          </a:r>
          <a:r>
            <a:rPr kumimoji="1" lang="ja-JP" altLang="en-US" sz="1800" b="1">
              <a:solidFill>
                <a:srgbClr val="FF0000"/>
              </a:solidFill>
              <a:effectLst/>
              <a:latin typeface="+mn-lt"/>
              <a:ea typeface="+mn-ea"/>
              <a:cs typeface="+mn-cs"/>
            </a:rPr>
            <a:t>（</a:t>
          </a:r>
          <a:r>
            <a:rPr kumimoji="1" lang="ja-JP" altLang="ja-JP" sz="1800" b="1">
              <a:solidFill>
                <a:srgbClr val="FF0000"/>
              </a:solidFill>
              <a:effectLst/>
              <a:latin typeface="+mn-lt"/>
              <a:ea typeface="+mn-ea"/>
              <a:cs typeface="+mn-cs"/>
            </a:rPr>
            <a:t>②</a:t>
          </a:r>
          <a:r>
            <a:rPr kumimoji="1" lang="en-US" altLang="ja-JP" sz="1800" b="1">
              <a:solidFill>
                <a:srgbClr val="FF0000"/>
              </a:solidFill>
              <a:effectLst/>
              <a:latin typeface="+mn-lt"/>
              <a:ea typeface="+mn-ea"/>
              <a:cs typeface="+mn-cs"/>
            </a:rPr>
            <a:t>-1</a:t>
          </a:r>
          <a:r>
            <a:rPr kumimoji="1" lang="ja-JP" altLang="en-US" sz="1800" b="1">
              <a:solidFill>
                <a:srgbClr val="FF0000"/>
              </a:solidFill>
              <a:effectLst/>
              <a:latin typeface="+mn-lt"/>
              <a:ea typeface="+mn-ea"/>
              <a:cs typeface="+mn-cs"/>
            </a:rPr>
            <a:t>）</a:t>
          </a:r>
          <a:endParaRPr lang="ja-JP" altLang="ja-JP" sz="1800">
            <a:solidFill>
              <a:srgbClr val="FF0000"/>
            </a:solidFill>
            <a:effectLst/>
          </a:endParaRPr>
        </a:p>
      </xdr:txBody>
    </xdr:sp>
    <xdr:clientData/>
  </xdr:twoCellAnchor>
  <xdr:twoCellAnchor>
    <xdr:from>
      <xdr:col>33</xdr:col>
      <xdr:colOff>336176</xdr:colOff>
      <xdr:row>39</xdr:row>
      <xdr:rowOff>212911</xdr:rowOff>
    </xdr:from>
    <xdr:to>
      <xdr:col>35</xdr:col>
      <xdr:colOff>47624</xdr:colOff>
      <xdr:row>42</xdr:row>
      <xdr:rowOff>71437</xdr:rowOff>
    </xdr:to>
    <xdr:cxnSp macro="">
      <xdr:nvCxnSpPr>
        <xdr:cNvPr id="38" name="直線矢印コネクタ 37"/>
        <xdr:cNvCxnSpPr/>
      </xdr:nvCxnSpPr>
      <xdr:spPr>
        <a:xfrm>
          <a:off x="12360088" y="22916029"/>
          <a:ext cx="697565" cy="3455614"/>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44824</xdr:colOff>
      <xdr:row>39</xdr:row>
      <xdr:rowOff>201706</xdr:rowOff>
    </xdr:from>
    <xdr:to>
      <xdr:col>35</xdr:col>
      <xdr:colOff>595312</xdr:colOff>
      <xdr:row>47</xdr:row>
      <xdr:rowOff>35718</xdr:rowOff>
    </xdr:to>
    <xdr:cxnSp macro="">
      <xdr:nvCxnSpPr>
        <xdr:cNvPr id="39" name="直線矢印コネクタ 38"/>
        <xdr:cNvCxnSpPr/>
      </xdr:nvCxnSpPr>
      <xdr:spPr>
        <a:xfrm>
          <a:off x="13054853" y="22904824"/>
          <a:ext cx="550488" cy="7913453"/>
        </a:xfrm>
        <a:prstGeom prst="straightConnector1">
          <a:avLst/>
        </a:prstGeom>
        <a:ln w="12700">
          <a:solidFill>
            <a:srgbClr val="FF0000"/>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132566</xdr:colOff>
      <xdr:row>82</xdr:row>
      <xdr:rowOff>25812</xdr:rowOff>
    </xdr:from>
    <xdr:to>
      <xdr:col>35</xdr:col>
      <xdr:colOff>721278</xdr:colOff>
      <xdr:row>106</xdr:row>
      <xdr:rowOff>156883</xdr:rowOff>
    </xdr:to>
    <xdr:sp macro="" textlink="">
      <xdr:nvSpPr>
        <xdr:cNvPr id="40" name="フローチャート: 処理 39"/>
        <xdr:cNvSpPr/>
      </xdr:nvSpPr>
      <xdr:spPr>
        <a:xfrm>
          <a:off x="132566" y="38361136"/>
          <a:ext cx="13598741" cy="4165188"/>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en-US" altLang="ja-JP" sz="1200" b="1" u="sng">
              <a:latin typeface="+mn-ea"/>
              <a:ea typeface="+mn-ea"/>
            </a:rPr>
            <a:t>【</a:t>
          </a:r>
          <a:r>
            <a:rPr kumimoji="1" lang="ja-JP" altLang="en-US" sz="1200" b="1" u="sng">
              <a:latin typeface="+mn-ea"/>
              <a:ea typeface="+mn-ea"/>
            </a:rPr>
            <a:t>成績考査（修了考査を含む）の記載方法について</a:t>
          </a:r>
          <a:r>
            <a:rPr kumimoji="1" lang="en-US" altLang="ja-JP" sz="1200" b="1" u="sng">
              <a:latin typeface="+mn-ea"/>
              <a:ea typeface="+mn-ea"/>
            </a:rPr>
            <a:t>】</a:t>
          </a:r>
        </a:p>
        <a:p>
          <a:pPr algn="l"/>
          <a:r>
            <a:rPr kumimoji="1" lang="ja-JP" altLang="en-US" sz="1200">
              <a:latin typeface="+mn-ea"/>
              <a:ea typeface="+mn-ea"/>
            </a:rPr>
            <a:t>成績考査については、通所、通信（同時双方向型）又は実施日時を特定しない方法により実施が可能です。</a:t>
          </a:r>
          <a:endParaRPr kumimoji="1" lang="en-US" altLang="ja-JP" sz="1200">
            <a:latin typeface="+mn-ea"/>
            <a:ea typeface="+mn-ea"/>
          </a:endParaRPr>
        </a:p>
        <a:p>
          <a:pPr algn="l"/>
          <a:r>
            <a:rPr kumimoji="1" lang="ja-JP" altLang="en-US" sz="1200">
              <a:latin typeface="+mn-ea"/>
              <a:ea typeface="+mn-ea"/>
            </a:rPr>
            <a:t>実施方法によって、認定様式第６号への記載方法が変わりますので、以下を参考に記載してください。</a:t>
          </a:r>
          <a:endParaRPr kumimoji="1" lang="en-US" altLang="ja-JP" sz="1200">
            <a:latin typeface="+mn-ea"/>
            <a:ea typeface="+mn-ea"/>
          </a:endParaRPr>
        </a:p>
        <a:p>
          <a:pPr algn="l"/>
          <a:r>
            <a:rPr kumimoji="1" lang="ja-JP" altLang="en-US" sz="1200">
              <a:solidFill>
                <a:schemeClr val="tx1"/>
              </a:solidFill>
              <a:latin typeface="+mn-ea"/>
              <a:ea typeface="+mn-ea"/>
            </a:rPr>
            <a:t>なお、以下の参考の以外を検討していましたら、事前に機構支部へご相談ください。</a:t>
          </a:r>
          <a:endParaRPr kumimoji="1" lang="en-US" altLang="ja-JP" sz="1200">
            <a:solidFill>
              <a:schemeClr val="tx1"/>
            </a:solidFill>
            <a:latin typeface="+mn-ea"/>
            <a:ea typeface="+mn-ea"/>
          </a:endParaRPr>
        </a:p>
        <a:p>
          <a:pPr algn="l"/>
          <a:endParaRPr kumimoji="1" lang="en-US" altLang="ja-JP" sz="1200">
            <a:latin typeface="+mn-ea"/>
            <a:ea typeface="+mn-ea"/>
          </a:endParaRPr>
        </a:p>
        <a:p>
          <a:pPr algn="l"/>
          <a:r>
            <a:rPr kumimoji="1" lang="ja-JP" altLang="en-US" sz="1200">
              <a:latin typeface="+mn-ea"/>
              <a:ea typeface="+mn-ea"/>
            </a:rPr>
            <a:t>（参考）</a:t>
          </a:r>
          <a:endParaRPr kumimoji="1" lang="en-US" altLang="ja-JP" sz="1200">
            <a:latin typeface="+mn-ea"/>
            <a:ea typeface="+mn-ea"/>
          </a:endParaRPr>
        </a:p>
        <a:p>
          <a:r>
            <a:rPr kumimoji="1" lang="ja-JP" altLang="en-US" sz="1200" b="1" i="0" u="sng" strike="noStrike" baseline="0" smtClean="0">
              <a:solidFill>
                <a:schemeClr val="dk1"/>
              </a:solidFill>
              <a:latin typeface="+mn-ea"/>
              <a:ea typeface="+mn-ea"/>
              <a:cs typeface="+mn-cs"/>
            </a:rPr>
            <a:t>１．</a:t>
          </a:r>
          <a:r>
            <a:rPr lang="ja-JP" altLang="ja-JP" sz="1200" b="1" i="0" u="sng" baseline="0">
              <a:solidFill>
                <a:schemeClr val="dk1"/>
              </a:solidFill>
              <a:effectLst/>
              <a:latin typeface="+mn-ea"/>
              <a:ea typeface="+mn-ea"/>
              <a:cs typeface="+mn-cs"/>
            </a:rPr>
            <a:t>あらかじめ実施日を定めて通所形式により実施する</a:t>
          </a:r>
          <a:r>
            <a:rPr lang="ja-JP" altLang="en-US" sz="1200" b="1" i="0" u="sng" baseline="0">
              <a:solidFill>
                <a:schemeClr val="dk1"/>
              </a:solidFill>
              <a:effectLst/>
              <a:latin typeface="+mn-ea"/>
              <a:ea typeface="+mn-ea"/>
              <a:cs typeface="+mn-cs"/>
            </a:rPr>
            <a:t>方法</a:t>
          </a:r>
          <a:endParaRPr lang="en-US" altLang="ja-JP" sz="1200" b="1" i="0" u="sng" baseline="0">
            <a:solidFill>
              <a:schemeClr val="dk1"/>
            </a:solidFill>
            <a:effectLst/>
            <a:latin typeface="+mn-ea"/>
            <a:ea typeface="+mn-ea"/>
            <a:cs typeface="+mn-cs"/>
          </a:endParaRPr>
        </a:p>
        <a:p>
          <a:r>
            <a:rPr kumimoji="1" lang="ja-JP" altLang="en-US" sz="1200" b="0" i="0" u="none" strike="noStrike" baseline="0" smtClean="0">
              <a:solidFill>
                <a:schemeClr val="dk1"/>
              </a:solidFill>
              <a:effectLst/>
              <a:latin typeface="+mn-ea"/>
              <a:ea typeface="+mn-ea"/>
              <a:cs typeface="+mn-cs"/>
            </a:rPr>
            <a:t>「②実施日が特定されている科目」欄に「成績考査」と記載し、「②開始時間」及び「②終了時間」、「②－１ユニットに含めない訓練時間」欄に、それぞれ記載をお願いいたします。</a:t>
          </a:r>
          <a:r>
            <a:rPr kumimoji="1" lang="ja-JP" altLang="en-US" sz="1200" b="1" i="0" u="none" strike="noStrike" baseline="0" smtClean="0">
              <a:solidFill>
                <a:srgbClr val="FF0000"/>
              </a:solidFill>
              <a:effectLst/>
              <a:latin typeface="+mn-ea"/>
              <a:ea typeface="+mn-ea"/>
              <a:cs typeface="+mn-cs"/>
            </a:rPr>
            <a:t>→記載例１か月目を参照</a:t>
          </a:r>
          <a:endParaRPr kumimoji="1" lang="en-US" altLang="ja-JP" sz="1200" b="1" i="0" u="none" strike="noStrike" baseline="0" smtClean="0">
            <a:solidFill>
              <a:srgbClr val="FF0000"/>
            </a:solidFill>
            <a:latin typeface="+mn-ea"/>
            <a:ea typeface="+mn-ea"/>
            <a:cs typeface="+mn-cs"/>
          </a:endParaRPr>
        </a:p>
        <a:p>
          <a:r>
            <a:rPr kumimoji="1" lang="en-US" altLang="ja-JP" sz="1200" b="0" i="0" u="none" strike="noStrike" baseline="0" smtClean="0">
              <a:solidFill>
                <a:schemeClr val="dk1"/>
              </a:solidFill>
              <a:latin typeface="+mn-ea"/>
              <a:ea typeface="+mn-ea"/>
              <a:cs typeface="+mn-cs"/>
            </a:rPr>
            <a:t>※</a:t>
          </a:r>
          <a:r>
            <a:rPr kumimoji="1" lang="ja-JP" altLang="en-US" sz="1200" b="0" i="0" u="none" strike="noStrike" baseline="0" smtClean="0">
              <a:solidFill>
                <a:schemeClr val="dk1"/>
              </a:solidFill>
              <a:latin typeface="+mn-ea"/>
              <a:ea typeface="+mn-ea"/>
              <a:cs typeface="+mn-cs"/>
            </a:rPr>
            <a:t>同時双方向型の通信を用いて実施する場合も同様の記載となります（「②オンライン」欄に「〇」を記載してください。）。</a:t>
          </a:r>
          <a:endParaRPr kumimoji="1" lang="en-US" altLang="ja-JP" sz="1200" b="0" i="0" u="none" strike="noStrike" baseline="0" smtClean="0">
            <a:solidFill>
              <a:schemeClr val="dk1"/>
            </a:solidFill>
            <a:latin typeface="+mn-ea"/>
            <a:ea typeface="+mn-ea"/>
            <a:cs typeface="+mn-cs"/>
          </a:endParaRPr>
        </a:p>
        <a:p>
          <a:endParaRPr kumimoji="1" lang="en-US" altLang="ja-JP" sz="1200" b="0" i="0" u="none" strike="noStrike" baseline="0" smtClean="0">
            <a:solidFill>
              <a:schemeClr val="dk1"/>
            </a:solidFill>
            <a:latin typeface="+mn-ea"/>
            <a:ea typeface="+mn-ea"/>
            <a:cs typeface="+mn-cs"/>
          </a:endParaRPr>
        </a:p>
        <a:p>
          <a:r>
            <a:rPr kumimoji="1" lang="ja-JP" altLang="en-US" sz="1200" b="1" i="0" u="sng" strike="noStrike" baseline="0" smtClean="0">
              <a:solidFill>
                <a:schemeClr val="dk1"/>
              </a:solidFill>
              <a:latin typeface="+mn-ea"/>
              <a:ea typeface="+mn-ea"/>
              <a:cs typeface="+mn-cs"/>
            </a:rPr>
            <a:t>２．</a:t>
          </a:r>
          <a:r>
            <a:rPr lang="ja-JP" altLang="en-US" sz="1200" b="1" i="0" u="sng" strike="noStrike" baseline="0" smtClean="0">
              <a:solidFill>
                <a:schemeClr val="dk1"/>
              </a:solidFill>
              <a:latin typeface="+mn-ea"/>
              <a:ea typeface="+mn-ea"/>
              <a:cs typeface="+mn-cs"/>
            </a:rPr>
            <a:t>ＬＭＳで成績考査用の教材を掲載し、</a:t>
          </a:r>
          <a:r>
            <a:rPr lang="ja-JP" altLang="en-US" sz="1200" b="1" i="0" u="sng" strike="noStrike" baseline="0" smtClean="0">
              <a:solidFill>
                <a:schemeClr val="tx1"/>
              </a:solidFill>
              <a:latin typeface="+mn-ea"/>
              <a:ea typeface="+mn-ea"/>
              <a:cs typeface="+mn-cs"/>
            </a:rPr>
            <a:t>期限</a:t>
          </a:r>
          <a:r>
            <a:rPr lang="ja-JP" altLang="en-US" sz="1200" b="1" i="0" u="sng" strike="noStrike" baseline="0" smtClean="0">
              <a:solidFill>
                <a:schemeClr val="dk1"/>
              </a:solidFill>
              <a:latin typeface="+mn-ea"/>
              <a:ea typeface="+mn-ea"/>
              <a:cs typeface="+mn-cs"/>
            </a:rPr>
            <a:t>を設けて受講させる方法</a:t>
          </a:r>
          <a:endParaRPr lang="en-US" altLang="ja-JP" sz="1200" b="1" i="0" u="sng" strike="noStrike" baseline="0" smtClean="0">
            <a:solidFill>
              <a:schemeClr val="dk1"/>
            </a:solidFill>
            <a:latin typeface="+mn-ea"/>
            <a:ea typeface="+mn-ea"/>
            <a:cs typeface="+mn-cs"/>
          </a:endParaRPr>
        </a:p>
        <a:p>
          <a:r>
            <a:rPr lang="ja-JP" altLang="en-US" sz="1200" b="0" i="0" u="none" strike="noStrike" baseline="0" smtClean="0">
              <a:solidFill>
                <a:schemeClr val="dk1"/>
              </a:solidFill>
              <a:latin typeface="+mn-ea"/>
              <a:ea typeface="+mn-ea"/>
              <a:cs typeface="+mn-cs"/>
            </a:rPr>
            <a:t>「①実施日が特定されていない科目」欄に「成績考査」と記載し、「②－１ユニットに含めない訓練時間」欄に、訓練時間の記載をお願いいたします。</a:t>
          </a:r>
          <a:r>
            <a:rPr lang="ja-JP" altLang="en-US" sz="1200" b="1" i="0" u="none" strike="noStrike" baseline="0" smtClean="0">
              <a:solidFill>
                <a:srgbClr val="FF0000"/>
              </a:solidFill>
              <a:latin typeface="+mn-ea"/>
              <a:ea typeface="+mn-ea"/>
              <a:cs typeface="+mn-cs"/>
            </a:rPr>
            <a:t>→記載例２か月目を参照</a:t>
          </a:r>
          <a:endParaRPr lang="en-US" altLang="ja-JP" sz="1200" b="1" i="0" u="none" strike="noStrike" baseline="0" smtClean="0">
            <a:solidFill>
              <a:srgbClr val="FF0000"/>
            </a:solidFill>
            <a:latin typeface="+mn-ea"/>
            <a:ea typeface="+mn-ea"/>
            <a:cs typeface="+mn-cs"/>
          </a:endParaRPr>
        </a:p>
        <a:p>
          <a:endParaRPr lang="en-US" altLang="ja-JP" sz="1200" b="0" i="0" u="none" strike="noStrike" baseline="0" smtClean="0">
            <a:solidFill>
              <a:schemeClr val="dk1"/>
            </a:solidFill>
            <a:latin typeface="+mn-ea"/>
            <a:ea typeface="+mn-ea"/>
            <a:cs typeface="+mn-cs"/>
          </a:endParaRPr>
        </a:p>
        <a:p>
          <a:r>
            <a:rPr lang="ja-JP" altLang="en-US" sz="1200" b="1" i="0" u="sng" strike="noStrike" baseline="0" smtClean="0">
              <a:solidFill>
                <a:schemeClr val="dk1"/>
              </a:solidFill>
              <a:latin typeface="+mn-ea"/>
              <a:ea typeface="+mn-ea"/>
              <a:cs typeface="+mn-cs"/>
            </a:rPr>
            <a:t>３．</a:t>
          </a:r>
          <a:r>
            <a:rPr lang="ja-JP" altLang="ja-JP" sz="1200" b="1" u="sng">
              <a:solidFill>
                <a:schemeClr val="dk1"/>
              </a:solidFill>
              <a:effectLst/>
              <a:latin typeface="+mn-ea"/>
              <a:ea typeface="+mn-ea"/>
              <a:cs typeface="+mn-cs"/>
            </a:rPr>
            <a:t>成果物の提出をもって成績考査とする</a:t>
          </a:r>
          <a:r>
            <a:rPr lang="ja-JP" altLang="en-US" sz="1200" b="1" u="sng">
              <a:solidFill>
                <a:schemeClr val="dk1"/>
              </a:solidFill>
              <a:effectLst/>
              <a:latin typeface="+mn-ea"/>
              <a:ea typeface="+mn-ea"/>
              <a:cs typeface="+mn-cs"/>
            </a:rPr>
            <a:t>方法</a:t>
          </a:r>
          <a:endParaRPr lang="en-US" altLang="ja-JP" sz="1200" b="1" u="sng">
            <a:solidFill>
              <a:schemeClr val="dk1"/>
            </a:solidFill>
            <a:effectLst/>
            <a:latin typeface="+mn-ea"/>
            <a:ea typeface="+mn-ea"/>
            <a:cs typeface="+mn-cs"/>
          </a:endParaRPr>
        </a:p>
        <a:p>
          <a:r>
            <a:rPr lang="ja-JP" altLang="ja-JP" sz="1200">
              <a:solidFill>
                <a:schemeClr val="dk1"/>
              </a:solidFill>
              <a:effectLst/>
              <a:latin typeface="+mn-ea"/>
              <a:ea typeface="+mn-ea"/>
              <a:cs typeface="+mn-cs"/>
            </a:rPr>
            <a:t>「①実施日が特定されていない科目」</a:t>
          </a:r>
          <a:r>
            <a:rPr lang="ja-JP" altLang="en-US" sz="1200">
              <a:solidFill>
                <a:schemeClr val="dk1"/>
              </a:solidFill>
              <a:effectLst/>
              <a:latin typeface="+mn-ea"/>
              <a:ea typeface="+mn-ea"/>
              <a:cs typeface="+mn-cs"/>
            </a:rPr>
            <a:t>欄</a:t>
          </a:r>
          <a:r>
            <a:rPr lang="ja-JP" altLang="ja-JP" sz="1200">
              <a:solidFill>
                <a:schemeClr val="dk1"/>
              </a:solidFill>
              <a:effectLst/>
              <a:latin typeface="+mn-ea"/>
              <a:ea typeface="+mn-ea"/>
              <a:cs typeface="+mn-cs"/>
            </a:rPr>
            <a:t>に、修了制作を行う科目を「実技科目」として記載し、その最終日に「修了考査</a:t>
          </a:r>
          <a:r>
            <a:rPr lang="ja-JP" altLang="en-US" sz="1200">
              <a:solidFill>
                <a:schemeClr val="dk1"/>
              </a:solidFill>
              <a:effectLst/>
              <a:latin typeface="+mn-ea"/>
              <a:ea typeface="+mn-ea"/>
              <a:cs typeface="+mn-cs"/>
            </a:rPr>
            <a:t>（又は成績考査）</a:t>
          </a:r>
          <a:r>
            <a:rPr lang="ja-JP" altLang="ja-JP" sz="1200">
              <a:solidFill>
                <a:schemeClr val="dk1"/>
              </a:solidFill>
              <a:effectLst/>
              <a:latin typeface="+mn-ea"/>
              <a:ea typeface="+mn-ea"/>
              <a:cs typeface="+mn-cs"/>
            </a:rPr>
            <a:t>」の科目を計上</a:t>
          </a:r>
          <a:r>
            <a:rPr lang="ja-JP" altLang="en-US" sz="1200">
              <a:solidFill>
                <a:schemeClr val="dk1"/>
              </a:solidFill>
              <a:effectLst/>
              <a:latin typeface="+mn-ea"/>
              <a:ea typeface="+mn-ea"/>
              <a:cs typeface="+mn-cs"/>
            </a:rPr>
            <a:t>してください。</a:t>
          </a:r>
          <a:endParaRPr lang="en-US" altLang="ja-JP" sz="12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ea"/>
              <a:ea typeface="+mn-ea"/>
              <a:cs typeface="+mn-cs"/>
            </a:rPr>
            <a:t>なお、修了考査</a:t>
          </a:r>
          <a:r>
            <a:rPr lang="ja-JP" altLang="en-US" sz="1200">
              <a:solidFill>
                <a:schemeClr val="dk1"/>
              </a:solidFill>
              <a:effectLst/>
              <a:latin typeface="+mn-ea"/>
              <a:ea typeface="+mn-ea"/>
              <a:cs typeface="+mn-cs"/>
            </a:rPr>
            <a:t>（又は成績考査）</a:t>
          </a:r>
          <a:r>
            <a:rPr lang="ja-JP" altLang="ja-JP" sz="1200">
              <a:solidFill>
                <a:schemeClr val="dk1"/>
              </a:solidFill>
              <a:effectLst/>
              <a:latin typeface="+mn-ea"/>
              <a:ea typeface="+mn-ea"/>
              <a:cs typeface="+mn-cs"/>
            </a:rPr>
            <a:t>の訓練時間については、「②</a:t>
          </a:r>
          <a:r>
            <a:rPr lang="en-US" altLang="ja-JP" sz="1200">
              <a:solidFill>
                <a:schemeClr val="dk1"/>
              </a:solidFill>
              <a:effectLst/>
              <a:latin typeface="+mn-ea"/>
              <a:ea typeface="+mn-ea"/>
              <a:cs typeface="+mn-cs"/>
            </a:rPr>
            <a:t>-1</a:t>
          </a:r>
          <a:r>
            <a:rPr lang="ja-JP" altLang="ja-JP" sz="1200">
              <a:solidFill>
                <a:schemeClr val="dk1"/>
              </a:solidFill>
              <a:effectLst/>
              <a:latin typeface="+mn-ea"/>
              <a:ea typeface="+mn-ea"/>
              <a:cs typeface="+mn-cs"/>
            </a:rPr>
            <a:t>ユニットに含めない訓練時間」欄に</a:t>
          </a:r>
          <a:r>
            <a:rPr lang="ja-JP" altLang="en-US" sz="1200">
              <a:solidFill>
                <a:schemeClr val="dk1"/>
              </a:solidFill>
              <a:effectLst/>
              <a:latin typeface="+mn-ea"/>
              <a:ea typeface="+mn-ea"/>
              <a:cs typeface="+mn-cs"/>
            </a:rPr>
            <a:t>、</a:t>
          </a:r>
          <a:r>
            <a:rPr lang="ja-JP" altLang="ja-JP" sz="1200">
              <a:solidFill>
                <a:schemeClr val="dk1"/>
              </a:solidFill>
              <a:effectLst/>
              <a:latin typeface="+mn-ea"/>
              <a:ea typeface="+mn-ea"/>
              <a:cs typeface="+mn-cs"/>
            </a:rPr>
            <a:t>記載しな</a:t>
          </a:r>
          <a:r>
            <a:rPr lang="ja-JP" altLang="en-US" sz="1200">
              <a:solidFill>
                <a:schemeClr val="dk1"/>
              </a:solidFill>
              <a:effectLst/>
              <a:latin typeface="+mn-ea"/>
              <a:ea typeface="+mn-ea"/>
              <a:cs typeface="+mn-cs"/>
            </a:rPr>
            <a:t>いでください</a:t>
          </a:r>
          <a:r>
            <a:rPr lang="en-US" altLang="ja-JP" sz="1200">
              <a:solidFill>
                <a:schemeClr val="dk1"/>
              </a:solidFill>
              <a:effectLst/>
              <a:latin typeface="+mn-ea"/>
              <a:ea typeface="+mn-ea"/>
              <a:cs typeface="+mn-cs"/>
            </a:rPr>
            <a:t>(</a:t>
          </a:r>
          <a:r>
            <a:rPr lang="ja-JP" altLang="ja-JP" sz="1200">
              <a:solidFill>
                <a:schemeClr val="dk1"/>
              </a:solidFill>
              <a:effectLst/>
              <a:latin typeface="+mn-ea"/>
              <a:ea typeface="+mn-ea"/>
              <a:cs typeface="+mn-cs"/>
            </a:rPr>
            <a:t>制作物を提出する時間については記載できないため</a:t>
          </a:r>
          <a:r>
            <a:rPr lang="en-US" altLang="ja-JP" sz="1200">
              <a:solidFill>
                <a:schemeClr val="dk1"/>
              </a:solidFill>
              <a:effectLst/>
              <a:latin typeface="+mn-ea"/>
              <a:ea typeface="+mn-ea"/>
              <a:cs typeface="+mn-cs"/>
            </a:rPr>
            <a:t>)</a:t>
          </a:r>
          <a:r>
            <a:rPr lang="ja-JP" altLang="ja-JP" sz="1200">
              <a:solidFill>
                <a:schemeClr val="dk1"/>
              </a:solidFill>
              <a:effectLst/>
              <a:latin typeface="+mn-ea"/>
              <a:ea typeface="+mn-ea"/>
              <a:cs typeface="+mn-cs"/>
            </a:rPr>
            <a:t>。</a:t>
          </a:r>
          <a:r>
            <a:rPr lang="ja-JP" altLang="ja-JP" sz="1200" b="1" i="0" baseline="0">
              <a:solidFill>
                <a:srgbClr val="FF0000"/>
              </a:solidFill>
              <a:effectLst/>
              <a:latin typeface="+mn-ea"/>
              <a:ea typeface="+mn-ea"/>
              <a:cs typeface="+mn-cs"/>
            </a:rPr>
            <a:t>→記載例</a:t>
          </a:r>
          <a:r>
            <a:rPr lang="ja-JP" altLang="en-US" sz="1200" b="1" i="0" baseline="0">
              <a:solidFill>
                <a:srgbClr val="FF0000"/>
              </a:solidFill>
              <a:effectLst/>
              <a:latin typeface="+mn-ea"/>
              <a:ea typeface="+mn-ea"/>
              <a:cs typeface="+mn-cs"/>
            </a:rPr>
            <a:t>３</a:t>
          </a:r>
          <a:r>
            <a:rPr lang="ja-JP" altLang="ja-JP" sz="1200" b="1" i="0" baseline="0">
              <a:solidFill>
                <a:srgbClr val="FF0000"/>
              </a:solidFill>
              <a:effectLst/>
              <a:latin typeface="+mn-ea"/>
              <a:ea typeface="+mn-ea"/>
              <a:cs typeface="+mn-cs"/>
            </a:rPr>
            <a:t>か月目を参照</a:t>
          </a:r>
          <a:endParaRPr lang="ja-JP" altLang="ja-JP" sz="1200" b="1">
            <a:solidFill>
              <a:srgbClr val="FF0000"/>
            </a:solidFill>
            <a:effectLst/>
            <a:latin typeface="+mn-ea"/>
            <a:ea typeface="+mn-ea"/>
          </a:endParaRPr>
        </a:p>
        <a:p>
          <a:endParaRPr lang="en-US" altLang="ja-JP" sz="1100" b="0" i="0" u="none" strike="noStrike" baseline="0" smtClean="0">
            <a:solidFill>
              <a:schemeClr val="dk1"/>
            </a:solidFill>
            <a:latin typeface="+mn-lt"/>
            <a:ea typeface="+mn-ea"/>
            <a:cs typeface="+mn-cs"/>
          </a:endParaRPr>
        </a:p>
        <a:p>
          <a:endParaRPr lang="en-US" altLang="ja-JP" sz="1100" b="0" i="0" u="none" strike="noStrike" baseline="0" smtClean="0">
            <a:solidFill>
              <a:schemeClr val="dk1"/>
            </a:solidFill>
            <a:latin typeface="+mn-lt"/>
            <a:ea typeface="+mn-ea"/>
            <a:cs typeface="+mn-cs"/>
          </a:endParaRPr>
        </a:p>
        <a:p>
          <a:endParaRPr lang="en-US" altLang="ja-JP" sz="1100" b="0" i="0" u="none" strike="noStrike" baseline="0" smtClean="0">
            <a:solidFill>
              <a:schemeClr val="dk1"/>
            </a:solidFill>
            <a:latin typeface="+mn-lt"/>
            <a:ea typeface="+mn-ea"/>
            <a:cs typeface="+mn-cs"/>
          </a:endParaRPr>
        </a:p>
      </xdr:txBody>
    </xdr:sp>
    <xdr:clientData/>
  </xdr:twoCellAnchor>
  <xdr:twoCellAnchor>
    <xdr:from>
      <xdr:col>32</xdr:col>
      <xdr:colOff>333376</xdr:colOff>
      <xdr:row>55</xdr:row>
      <xdr:rowOff>47625</xdr:rowOff>
    </xdr:from>
    <xdr:to>
      <xdr:col>35</xdr:col>
      <xdr:colOff>797719</xdr:colOff>
      <xdr:row>60</xdr:row>
      <xdr:rowOff>59531</xdr:rowOff>
    </xdr:to>
    <xdr:sp macro="" textlink="">
      <xdr:nvSpPr>
        <xdr:cNvPr id="41" name="線吹き出し 1 (枠付き) 40"/>
        <xdr:cNvSpPr/>
      </xdr:nvSpPr>
      <xdr:spPr>
        <a:xfrm>
          <a:off x="11887201" y="33604200"/>
          <a:ext cx="1788318" cy="869156"/>
        </a:xfrm>
        <a:prstGeom prst="borderCallout1">
          <a:avLst>
            <a:gd name="adj1" fmla="val 16785"/>
            <a:gd name="adj2" fmla="val 11007"/>
            <a:gd name="adj3" fmla="val -50696"/>
            <a:gd name="adj4" fmla="val -13063"/>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u="sng">
              <a:solidFill>
                <a:schemeClr val="dk1"/>
              </a:solidFill>
              <a:effectLst/>
              <a:latin typeface="+mn-lt"/>
              <a:ea typeface="+mn-ea"/>
              <a:cs typeface="+mn-cs"/>
            </a:rPr>
            <a:t>整数としてください。</a:t>
          </a:r>
          <a:endParaRPr kumimoji="1" lang="en-US" altLang="ja-JP" sz="1100" b="1" u="none">
            <a:solidFill>
              <a:schemeClr val="dk1"/>
            </a:solidFill>
            <a:effectLst/>
            <a:latin typeface="+mn-lt"/>
            <a:ea typeface="+mn-ea"/>
            <a:cs typeface="+mn-cs"/>
          </a:endParaRPr>
        </a:p>
        <a:p>
          <a:pPr algn="ctr"/>
          <a:r>
            <a:rPr kumimoji="1" lang="ja-JP" altLang="en-US" sz="1100" b="1" u="none">
              <a:solidFill>
                <a:schemeClr val="dk1"/>
              </a:solidFill>
              <a:effectLst/>
              <a:latin typeface="+mn-lt"/>
              <a:ea typeface="+mn-ea"/>
              <a:cs typeface="+mn-cs"/>
            </a:rPr>
            <a:t>（認められない例</a:t>
          </a:r>
          <a:endParaRPr kumimoji="1" lang="en-US" altLang="ja-JP" sz="1100" b="1" u="none">
            <a:solidFill>
              <a:schemeClr val="dk1"/>
            </a:solidFill>
            <a:effectLst/>
            <a:latin typeface="+mn-lt"/>
            <a:ea typeface="+mn-ea"/>
            <a:cs typeface="+mn-cs"/>
          </a:endParaRPr>
        </a:p>
        <a:p>
          <a:pPr algn="ctr"/>
          <a:r>
            <a:rPr kumimoji="1" lang="ja-JP" altLang="en-US" sz="1100" b="1" u="none">
              <a:solidFill>
                <a:schemeClr val="dk1"/>
              </a:solidFill>
              <a:effectLst/>
              <a:latin typeface="+mn-lt"/>
              <a:ea typeface="+mn-ea"/>
              <a:cs typeface="+mn-cs"/>
            </a:rPr>
            <a:t>：</a:t>
          </a:r>
          <a:r>
            <a:rPr kumimoji="1" lang="en-US" altLang="ja-JP" sz="1100" b="1" u="none">
              <a:solidFill>
                <a:schemeClr val="dk1"/>
              </a:solidFill>
              <a:effectLst/>
              <a:latin typeface="+mn-lt"/>
              <a:ea typeface="+mn-ea"/>
              <a:cs typeface="+mn-cs"/>
            </a:rPr>
            <a:t>262.5H</a:t>
          </a:r>
          <a:r>
            <a:rPr kumimoji="1" lang="ja-JP" altLang="en-US" sz="1100" b="1" u="none">
              <a:solidFill>
                <a:schemeClr val="dk1"/>
              </a:solidFill>
              <a:effectLst/>
              <a:latin typeface="+mn-lt"/>
              <a:ea typeface="+mn-ea"/>
              <a:cs typeface="+mn-cs"/>
            </a:rPr>
            <a:t>）</a:t>
          </a:r>
          <a:endParaRPr kumimoji="1" lang="en-US" altLang="ja-JP" sz="1100" b="1" u="sng">
            <a:solidFill>
              <a:schemeClr val="dk1"/>
            </a:solidFill>
            <a:effectLst/>
            <a:latin typeface="+mn-lt"/>
            <a:ea typeface="+mn-ea"/>
            <a:cs typeface="+mn-cs"/>
          </a:endParaRPr>
        </a:p>
      </xdr:txBody>
    </xdr:sp>
    <xdr:clientData/>
  </xdr:twoCellAnchor>
  <xdr:twoCellAnchor>
    <xdr:from>
      <xdr:col>25</xdr:col>
      <xdr:colOff>250031</xdr:colOff>
      <xdr:row>53</xdr:row>
      <xdr:rowOff>750094</xdr:rowOff>
    </xdr:from>
    <xdr:to>
      <xdr:col>33</xdr:col>
      <xdr:colOff>47624</xdr:colOff>
      <xdr:row>57</xdr:row>
      <xdr:rowOff>23813</xdr:rowOff>
    </xdr:to>
    <xdr:cxnSp macro="">
      <xdr:nvCxnSpPr>
        <xdr:cNvPr id="42" name="直線コネクタ 41"/>
        <xdr:cNvCxnSpPr/>
      </xdr:nvCxnSpPr>
      <xdr:spPr>
        <a:xfrm>
          <a:off x="9403556" y="33220819"/>
          <a:ext cx="2540793" cy="702469"/>
        </a:xfrm>
        <a:prstGeom prst="line">
          <a:avLst/>
        </a:prstGeom>
        <a:ln>
          <a:solidFill>
            <a:srgbClr val="FF0000"/>
          </a:solidFill>
          <a:headEnd type="none" w="med" len="med"/>
          <a:tailEnd type="triangle" w="med" len="med"/>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19</xdr:col>
      <xdr:colOff>257736</xdr:colOff>
      <xdr:row>60</xdr:row>
      <xdr:rowOff>81643</xdr:rowOff>
    </xdr:from>
    <xdr:to>
      <xdr:col>34</xdr:col>
      <xdr:colOff>362699</xdr:colOff>
      <xdr:row>63</xdr:row>
      <xdr:rowOff>25895</xdr:rowOff>
    </xdr:to>
    <xdr:sp macro="" textlink="">
      <xdr:nvSpPr>
        <xdr:cNvPr id="43" name="線吹き出し 1 (枠付き) 42"/>
        <xdr:cNvSpPr/>
      </xdr:nvSpPr>
      <xdr:spPr>
        <a:xfrm>
          <a:off x="7333450" y="34548536"/>
          <a:ext cx="5207642" cy="474930"/>
        </a:xfrm>
        <a:prstGeom prst="borderCallout1">
          <a:avLst>
            <a:gd name="adj1" fmla="val 96552"/>
            <a:gd name="adj2" fmla="val 12943"/>
            <a:gd name="adj3" fmla="val 174384"/>
            <a:gd name="adj4" fmla="val -3519"/>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具体的な実施方法を記載してください。</a:t>
          </a:r>
        </a:p>
      </xdr:txBody>
    </xdr:sp>
    <xdr:clientData/>
  </xdr:twoCellAnchor>
  <xdr:twoCellAnchor>
    <xdr:from>
      <xdr:col>15</xdr:col>
      <xdr:colOff>27315</xdr:colOff>
      <xdr:row>52</xdr:row>
      <xdr:rowOff>137973</xdr:rowOff>
    </xdr:from>
    <xdr:to>
      <xdr:col>20</xdr:col>
      <xdr:colOff>88246</xdr:colOff>
      <xdr:row>53</xdr:row>
      <xdr:rowOff>811026</xdr:rowOff>
    </xdr:to>
    <xdr:sp macro="" textlink="">
      <xdr:nvSpPr>
        <xdr:cNvPr id="46" name="線吹き出し 1 (枠付き) 45"/>
        <xdr:cNvSpPr/>
      </xdr:nvSpPr>
      <xdr:spPr>
        <a:xfrm>
          <a:off x="5798344" y="32433326"/>
          <a:ext cx="1797843" cy="852347"/>
        </a:xfrm>
        <a:prstGeom prst="borderCallout1">
          <a:avLst>
            <a:gd name="adj1" fmla="val 19414"/>
            <a:gd name="adj2" fmla="val 100138"/>
            <a:gd name="adj3" fmla="val 29501"/>
            <a:gd name="adj4" fmla="val 199480"/>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u="none">
              <a:solidFill>
                <a:schemeClr val="tx1"/>
              </a:solidFill>
              <a:effectLst/>
              <a:latin typeface="+mn-lt"/>
              <a:ea typeface="+mn-ea"/>
              <a:cs typeface="+mn-cs"/>
            </a:rPr>
            <a:t>認定様式第５号の訓練時間総合計（ｈ）と同じ時間になります。</a:t>
          </a:r>
          <a:endParaRPr kumimoji="1" lang="en-US" altLang="ja-JP" sz="1100" b="1" u="none">
            <a:solidFill>
              <a:schemeClr val="tx1"/>
            </a:solidFill>
            <a:effectLst/>
            <a:latin typeface="+mn-lt"/>
            <a:ea typeface="+mn-ea"/>
            <a:cs typeface="+mn-cs"/>
          </a:endParaRPr>
        </a:p>
      </xdr:txBody>
    </xdr:sp>
    <xdr:clientData/>
  </xdr:twoCellAnchor>
  <xdr:twoCellAnchor>
    <xdr:from>
      <xdr:col>18</xdr:col>
      <xdr:colOff>217714</xdr:colOff>
      <xdr:row>28</xdr:row>
      <xdr:rowOff>122462</xdr:rowOff>
    </xdr:from>
    <xdr:to>
      <xdr:col>27</xdr:col>
      <xdr:colOff>136071</xdr:colOff>
      <xdr:row>28</xdr:row>
      <xdr:rowOff>1047749</xdr:rowOff>
    </xdr:to>
    <xdr:sp macro="" textlink="">
      <xdr:nvSpPr>
        <xdr:cNvPr id="47" name="線吹き出し 1 (枠付き) 46"/>
        <xdr:cNvSpPr/>
      </xdr:nvSpPr>
      <xdr:spPr>
        <a:xfrm>
          <a:off x="6953250" y="16396605"/>
          <a:ext cx="2979964" cy="925287"/>
        </a:xfrm>
        <a:prstGeom prst="borderCallout1">
          <a:avLst>
            <a:gd name="adj1" fmla="val 3998"/>
            <a:gd name="adj2" fmla="val 65440"/>
            <a:gd name="adj3" fmla="val -78308"/>
            <a:gd name="adj4" fmla="val 73839"/>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chemeClr val="tx1"/>
              </a:solidFill>
            </a:rPr>
            <a:t>職業人講話を</a:t>
          </a:r>
          <a:r>
            <a:rPr kumimoji="1" lang="en-US" altLang="ja-JP" sz="1100" b="1">
              <a:solidFill>
                <a:schemeClr val="tx1"/>
              </a:solidFill>
            </a:rPr>
            <a:t>e</a:t>
          </a:r>
          <a:r>
            <a:rPr kumimoji="1" lang="ja-JP" altLang="en-US" sz="1100" b="1">
              <a:solidFill>
                <a:schemeClr val="tx1"/>
              </a:solidFill>
            </a:rPr>
            <a:t>ラーニングにより実施する場合の記載例です。なお、職業人講話を</a:t>
          </a:r>
          <a:r>
            <a:rPr kumimoji="1" lang="en-US" altLang="ja-JP" sz="1100" b="1">
              <a:solidFill>
                <a:schemeClr val="tx1"/>
              </a:solidFill>
            </a:rPr>
            <a:t>e</a:t>
          </a:r>
          <a:r>
            <a:rPr kumimoji="1" lang="ja-JP" altLang="en-US" sz="1100" b="1">
              <a:solidFill>
                <a:schemeClr val="tx1"/>
              </a:solidFill>
            </a:rPr>
            <a:t>ラーニングにより実施したとしても、①ユニット規定時間に含めることはできません。</a:t>
          </a:r>
        </a:p>
      </xdr:txBody>
    </xdr:sp>
    <xdr:clientData/>
  </xdr:twoCellAnchor>
  <xdr:twoCellAnchor>
    <xdr:from>
      <xdr:col>21</xdr:col>
      <xdr:colOff>15128</xdr:colOff>
      <xdr:row>28</xdr:row>
      <xdr:rowOff>1924050</xdr:rowOff>
    </xdr:from>
    <xdr:to>
      <xdr:col>28</xdr:col>
      <xdr:colOff>0</xdr:colOff>
      <xdr:row>28</xdr:row>
      <xdr:rowOff>2998133</xdr:rowOff>
    </xdr:to>
    <xdr:sp macro="" textlink="">
      <xdr:nvSpPr>
        <xdr:cNvPr id="11" name="ストライプ矢印 10"/>
        <xdr:cNvSpPr/>
      </xdr:nvSpPr>
      <xdr:spPr>
        <a:xfrm>
          <a:off x="7797053" y="18192750"/>
          <a:ext cx="2385172" cy="1074083"/>
        </a:xfrm>
        <a:prstGeom prst="striped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対面指導は１週間に１回（１時間）以上実施すること</a:t>
          </a:r>
          <a:endParaRPr lang="ja-JP" altLang="ja-JP">
            <a:effectLst/>
          </a:endParaRPr>
        </a:p>
        <a:p>
          <a:pPr algn="l"/>
          <a:endParaRPr kumimoji="1" lang="ja-JP" altLang="en-US" sz="1100"/>
        </a:p>
      </xdr:txBody>
    </xdr:sp>
    <xdr:clientData/>
  </xdr:twoCellAnchor>
  <xdr:twoCellAnchor>
    <xdr:from>
      <xdr:col>22</xdr:col>
      <xdr:colOff>216355</xdr:colOff>
      <xdr:row>28</xdr:row>
      <xdr:rowOff>1004206</xdr:rowOff>
    </xdr:from>
    <xdr:to>
      <xdr:col>25</xdr:col>
      <xdr:colOff>68035</xdr:colOff>
      <xdr:row>32</xdr:row>
      <xdr:rowOff>68035</xdr:rowOff>
    </xdr:to>
    <xdr:cxnSp macro="">
      <xdr:nvCxnSpPr>
        <xdr:cNvPr id="48" name="直線コネクタ 47"/>
        <xdr:cNvCxnSpPr/>
      </xdr:nvCxnSpPr>
      <xdr:spPr>
        <a:xfrm>
          <a:off x="8312605" y="17278349"/>
          <a:ext cx="872216" cy="3145972"/>
        </a:xfrm>
        <a:prstGeom prst="line">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79279</xdr:colOff>
      <xdr:row>41</xdr:row>
      <xdr:rowOff>1501448</xdr:rowOff>
    </xdr:from>
    <xdr:to>
      <xdr:col>17</xdr:col>
      <xdr:colOff>56029</xdr:colOff>
      <xdr:row>41</xdr:row>
      <xdr:rowOff>2654254</xdr:rowOff>
    </xdr:to>
    <xdr:sp macro="" textlink="">
      <xdr:nvSpPr>
        <xdr:cNvPr id="49" name="線吹き出し 1 (枠付き) 48"/>
        <xdr:cNvSpPr/>
      </xdr:nvSpPr>
      <xdr:spPr>
        <a:xfrm>
          <a:off x="2679044" y="24742448"/>
          <a:ext cx="3842779" cy="1152806"/>
        </a:xfrm>
        <a:prstGeom prst="borderCallout1">
          <a:avLst>
            <a:gd name="adj1" fmla="val 98833"/>
            <a:gd name="adj2" fmla="val 46881"/>
            <a:gd name="adj3" fmla="val 209408"/>
            <a:gd name="adj4" fmla="val 71495"/>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chemeClr val="tx1"/>
              </a:solidFill>
            </a:rPr>
            <a:t>キャリアコンサルティング実施日を複数日設ける場合は、実施予定日の一番最初の日に記入してくだい。</a:t>
          </a:r>
          <a:endParaRPr kumimoji="1" lang="en-US" altLang="ja-JP" sz="1100" b="1">
            <a:solidFill>
              <a:schemeClr val="tx1"/>
            </a:solidFill>
          </a:endParaRPr>
        </a:p>
        <a:p>
          <a:pPr algn="l"/>
          <a:r>
            <a:rPr kumimoji="1" lang="ja-JP" altLang="en-US" sz="1100" b="1">
              <a:solidFill>
                <a:schemeClr val="tx1"/>
              </a:solidFill>
            </a:rPr>
            <a:t>＜記載例の説明＞</a:t>
          </a:r>
          <a:endParaRPr kumimoji="1" lang="en-US" altLang="ja-JP" sz="1100" b="1">
            <a:solidFill>
              <a:schemeClr val="tx1"/>
            </a:solidFill>
          </a:endParaRPr>
        </a:p>
        <a:p>
          <a:pPr algn="l"/>
          <a:r>
            <a:rPr kumimoji="1" lang="ja-JP" altLang="en-US" sz="1100" b="1">
              <a:solidFill>
                <a:schemeClr val="tx1"/>
              </a:solidFill>
            </a:rPr>
            <a:t>実施予定日</a:t>
          </a:r>
          <a:r>
            <a:rPr kumimoji="1" lang="en-US" altLang="ja-JP" sz="1100" b="1">
              <a:solidFill>
                <a:schemeClr val="tx1"/>
              </a:solidFill>
            </a:rPr>
            <a:t>12</a:t>
          </a:r>
          <a:r>
            <a:rPr kumimoji="1" lang="ja-JP" altLang="en-US" sz="1100" b="1">
              <a:solidFill>
                <a:schemeClr val="tx1"/>
              </a:solidFill>
            </a:rPr>
            <a:t>月</a:t>
          </a:r>
          <a:r>
            <a:rPr kumimoji="1" lang="en-US" altLang="ja-JP" sz="1100" b="1">
              <a:solidFill>
                <a:schemeClr val="tx1"/>
              </a:solidFill>
            </a:rPr>
            <a:t>12</a:t>
          </a:r>
          <a:r>
            <a:rPr kumimoji="1" lang="ja-JP" altLang="en-US" sz="1100" b="1">
              <a:solidFill>
                <a:schemeClr val="tx1"/>
              </a:solidFill>
            </a:rPr>
            <a:t>日～</a:t>
          </a:r>
          <a:r>
            <a:rPr kumimoji="1" lang="en-US" altLang="ja-JP" sz="1100" b="1">
              <a:solidFill>
                <a:schemeClr val="tx1"/>
              </a:solidFill>
            </a:rPr>
            <a:t>23</a:t>
          </a:r>
          <a:r>
            <a:rPr kumimoji="1" lang="ja-JP" altLang="en-US" sz="1100" b="1">
              <a:solidFill>
                <a:schemeClr val="tx1"/>
              </a:solidFill>
            </a:rPr>
            <a:t>日のいずれかの日にキャリアコンサルティング１人１時間実施する。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9.xml"/><Relationship Id="rId1" Type="http://schemas.openxmlformats.org/officeDocument/2006/relationships/printerSettings" Target="../printerSettings/printerSettings25.bin"/><Relationship Id="rId4" Type="http://schemas.openxmlformats.org/officeDocument/2006/relationships/comments" Target="../comments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1.xml"/><Relationship Id="rId1" Type="http://schemas.openxmlformats.org/officeDocument/2006/relationships/printerSettings" Target="../printerSettings/printerSettings27.bin"/><Relationship Id="rId4" Type="http://schemas.openxmlformats.org/officeDocument/2006/relationships/comments" Target="../comments8.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4.xml"/><Relationship Id="rId1" Type="http://schemas.openxmlformats.org/officeDocument/2006/relationships/printerSettings" Target="../printerSettings/printerSettings30.bin"/><Relationship Id="rId4" Type="http://schemas.openxmlformats.org/officeDocument/2006/relationships/comments" Target="../comments9.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5.xml"/><Relationship Id="rId1" Type="http://schemas.openxmlformats.org/officeDocument/2006/relationships/printerSettings" Target="../printerSettings/printerSettings31.bin"/><Relationship Id="rId4" Type="http://schemas.openxmlformats.org/officeDocument/2006/relationships/comments" Target="../comments1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7.xml"/><Relationship Id="rId1" Type="http://schemas.openxmlformats.org/officeDocument/2006/relationships/printerSettings" Target="../printerSettings/printerSettings33.bin"/><Relationship Id="rId4" Type="http://schemas.openxmlformats.org/officeDocument/2006/relationships/comments" Target="../comments11.xml"/></Relationships>
</file>

<file path=xl/worksheets/_rels/sheet3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8.xml"/><Relationship Id="rId1" Type="http://schemas.openxmlformats.org/officeDocument/2006/relationships/printerSettings" Target="../printerSettings/printerSettings3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13.vml"/><Relationship Id="rId7" Type="http://schemas.openxmlformats.org/officeDocument/2006/relationships/ctrlProp" Target="../ctrlProps/ctrlProp14.xml"/><Relationship Id="rId2" Type="http://schemas.openxmlformats.org/officeDocument/2006/relationships/drawing" Target="../drawings/drawing29.xml"/><Relationship Id="rId1" Type="http://schemas.openxmlformats.org/officeDocument/2006/relationships/printerSettings" Target="../printerSettings/printerSettings3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M66"/>
  <sheetViews>
    <sheetView tabSelected="1" zoomScale="70" zoomScaleNormal="70" zoomScaleSheetLayoutView="55" zoomScalePageLayoutView="55" workbookViewId="0">
      <selection activeCell="B16" sqref="B16"/>
    </sheetView>
  </sheetViews>
  <sheetFormatPr defaultColWidth="9" defaultRowHeight="13.5"/>
  <cols>
    <col min="1" max="1" width="5.375" style="951" customWidth="1"/>
    <col min="2" max="2" width="17.25" style="951" customWidth="1"/>
    <col min="3" max="4" width="30.625" style="951" customWidth="1"/>
    <col min="5" max="5" width="109" style="951" customWidth="1"/>
    <col min="6" max="6" width="59.75" style="951" customWidth="1"/>
    <col min="7" max="8" width="15.75" style="951" customWidth="1"/>
    <col min="9" max="16384" width="9" style="951"/>
  </cols>
  <sheetData>
    <row r="1" spans="1:13" s="1106" customFormat="1" ht="31.5" customHeight="1">
      <c r="A1" s="1382" t="s">
        <v>899</v>
      </c>
      <c r="B1" s="1382"/>
      <c r="C1" s="1382"/>
      <c r="D1" s="1382"/>
      <c r="E1" s="1382"/>
      <c r="F1" s="1382"/>
      <c r="G1" s="1382"/>
      <c r="H1" s="1382"/>
      <c r="I1" s="1104"/>
      <c r="J1" s="1104"/>
      <c r="K1" s="1105"/>
      <c r="L1" s="1105"/>
      <c r="M1" s="1105"/>
    </row>
    <row r="2" spans="1:13" s="1106" customFormat="1" ht="21" customHeight="1">
      <c r="B2" s="1107"/>
      <c r="C2" s="1107"/>
      <c r="D2" s="1107"/>
      <c r="G2" s="1107"/>
      <c r="H2" s="1107"/>
    </row>
    <row r="3" spans="1:13" s="1106" customFormat="1" ht="18" customHeight="1">
      <c r="A3" s="1108" t="s">
        <v>0</v>
      </c>
      <c r="B3" s="1109"/>
      <c r="C3" s="1383" t="str">
        <f>IF(様式1!L11="","",様式1!L11)</f>
        <v/>
      </c>
      <c r="D3" s="1383"/>
      <c r="E3" s="1383"/>
      <c r="F3" s="1110"/>
      <c r="G3" s="1107"/>
      <c r="H3" s="1107"/>
    </row>
    <row r="4" spans="1:13" s="1106" customFormat="1" ht="6.75" customHeight="1">
      <c r="B4" s="1107"/>
      <c r="C4" s="1107"/>
      <c r="D4" s="1107"/>
      <c r="G4" s="1107"/>
      <c r="H4" s="1107"/>
    </row>
    <row r="5" spans="1:13" s="1106" customFormat="1" ht="18" customHeight="1">
      <c r="A5" s="1108" t="s">
        <v>1</v>
      </c>
      <c r="B5" s="1109"/>
      <c r="C5" s="1384" t="str">
        <f>IF(様式1!O3="","",様式1!O3)</f>
        <v/>
      </c>
      <c r="D5" s="1384"/>
      <c r="E5" s="1384"/>
      <c r="F5" s="1111"/>
      <c r="G5" s="1107"/>
      <c r="H5" s="1107"/>
    </row>
    <row r="6" spans="1:13" s="1106" customFormat="1" ht="9.9499999999999993" customHeight="1">
      <c r="B6" s="1107"/>
      <c r="C6" s="1107"/>
      <c r="D6" s="1107"/>
      <c r="G6" s="1107"/>
      <c r="H6" s="1107"/>
    </row>
    <row r="7" spans="1:13" ht="46.5" customHeight="1">
      <c r="A7" s="1112" t="s">
        <v>623</v>
      </c>
      <c r="B7" s="1113" t="s">
        <v>2</v>
      </c>
      <c r="C7" s="1385" t="s">
        <v>3</v>
      </c>
      <c r="D7" s="1386"/>
      <c r="E7" s="1386"/>
      <c r="F7" s="1112" t="s">
        <v>904</v>
      </c>
      <c r="G7" s="1113" t="s">
        <v>4</v>
      </c>
      <c r="H7" s="1113" t="s">
        <v>5</v>
      </c>
    </row>
    <row r="8" spans="1:13" ht="36.75" customHeight="1">
      <c r="A8" s="737">
        <v>1</v>
      </c>
      <c r="B8" s="737" t="s">
        <v>6</v>
      </c>
      <c r="C8" s="1380" t="s">
        <v>7</v>
      </c>
      <c r="D8" s="1381"/>
      <c r="E8" s="1381"/>
      <c r="F8" s="945" t="s">
        <v>905</v>
      </c>
      <c r="G8" s="1114"/>
      <c r="H8" s="1115"/>
    </row>
    <row r="9" spans="1:13" ht="36.75" customHeight="1">
      <c r="A9" s="737">
        <v>2</v>
      </c>
      <c r="B9" s="737" t="s">
        <v>624</v>
      </c>
      <c r="C9" s="1380" t="s">
        <v>723</v>
      </c>
      <c r="D9" s="1381"/>
      <c r="E9" s="1381"/>
      <c r="F9" s="945" t="s">
        <v>905</v>
      </c>
      <c r="G9" s="1114"/>
      <c r="H9" s="1115"/>
    </row>
    <row r="10" spans="1:13" ht="358.5" customHeight="1">
      <c r="A10" s="737">
        <v>3</v>
      </c>
      <c r="B10" s="737" t="s">
        <v>625</v>
      </c>
      <c r="C10" s="1387" t="s">
        <v>1668</v>
      </c>
      <c r="D10" s="1388"/>
      <c r="E10" s="1388"/>
      <c r="F10" s="945" t="s">
        <v>905</v>
      </c>
      <c r="G10" s="1116"/>
      <c r="H10" s="1117"/>
    </row>
    <row r="11" spans="1:13" ht="282.75" customHeight="1">
      <c r="A11" s="737">
        <v>4</v>
      </c>
      <c r="B11" s="737" t="s">
        <v>626</v>
      </c>
      <c r="C11" s="1387" t="s">
        <v>1346</v>
      </c>
      <c r="D11" s="1388"/>
      <c r="E11" s="1388"/>
      <c r="F11" s="945" t="s">
        <v>905</v>
      </c>
      <c r="G11" s="1116"/>
      <c r="H11" s="1117"/>
    </row>
    <row r="12" spans="1:13" ht="173.25" customHeight="1">
      <c r="A12" s="737">
        <v>5</v>
      </c>
      <c r="B12" s="738" t="s">
        <v>627</v>
      </c>
      <c r="C12" s="1387" t="s">
        <v>1431</v>
      </c>
      <c r="D12" s="1381"/>
      <c r="E12" s="1381"/>
      <c r="F12" s="945" t="s">
        <v>905</v>
      </c>
      <c r="G12" s="1114"/>
      <c r="H12" s="1115"/>
    </row>
    <row r="13" spans="1:13" ht="81.75" customHeight="1">
      <c r="A13" s="737">
        <v>6</v>
      </c>
      <c r="B13" s="1118" t="s">
        <v>628</v>
      </c>
      <c r="C13" s="1387" t="s">
        <v>1236</v>
      </c>
      <c r="D13" s="1381"/>
      <c r="E13" s="1381"/>
      <c r="F13" s="945" t="s">
        <v>905</v>
      </c>
      <c r="G13" s="1114"/>
      <c r="H13" s="1115"/>
    </row>
    <row r="14" spans="1:13" ht="113.25" customHeight="1">
      <c r="A14" s="737">
        <v>7</v>
      </c>
      <c r="B14" s="1368" t="s">
        <v>9</v>
      </c>
      <c r="C14" s="1387" t="s">
        <v>1686</v>
      </c>
      <c r="D14" s="1381"/>
      <c r="E14" s="1381"/>
      <c r="F14" s="945" t="s">
        <v>905</v>
      </c>
      <c r="G14" s="1114"/>
      <c r="H14" s="1115"/>
    </row>
    <row r="15" spans="1:13" s="1378" customFormat="1" ht="248.25" customHeight="1">
      <c r="A15" s="1118">
        <v>8</v>
      </c>
      <c r="B15" s="1369" t="s">
        <v>1688</v>
      </c>
      <c r="C15" s="1395" t="s">
        <v>1692</v>
      </c>
      <c r="D15" s="1396"/>
      <c r="E15" s="1397"/>
      <c r="F15" s="945" t="s">
        <v>905</v>
      </c>
      <c r="G15" s="1115"/>
      <c r="H15" s="1115"/>
    </row>
    <row r="16" spans="1:13" ht="168.75" customHeight="1">
      <c r="A16" s="1119">
        <v>9</v>
      </c>
      <c r="B16" s="1119" t="s">
        <v>629</v>
      </c>
      <c r="C16" s="1391" t="s">
        <v>10</v>
      </c>
      <c r="D16" s="1392"/>
      <c r="E16" s="1392"/>
      <c r="F16" s="947" t="s">
        <v>1347</v>
      </c>
      <c r="G16" s="1120"/>
      <c r="H16" s="1115"/>
    </row>
    <row r="17" spans="1:8" ht="216" customHeight="1">
      <c r="A17" s="737">
        <v>10</v>
      </c>
      <c r="B17" s="737" t="s">
        <v>630</v>
      </c>
      <c r="C17" s="1387" t="s">
        <v>1632</v>
      </c>
      <c r="D17" s="1388"/>
      <c r="E17" s="1401"/>
      <c r="F17" s="948" t="s">
        <v>905</v>
      </c>
      <c r="G17" s="1116"/>
      <c r="H17" s="1117"/>
    </row>
    <row r="18" spans="1:8" s="1121" customFormat="1" ht="99.75" customHeight="1">
      <c r="A18" s="1119">
        <v>11</v>
      </c>
      <c r="B18" s="1119" t="s">
        <v>631</v>
      </c>
      <c r="C18" s="1389" t="s">
        <v>1685</v>
      </c>
      <c r="D18" s="1392"/>
      <c r="E18" s="1392"/>
      <c r="F18" s="946" t="s">
        <v>1348</v>
      </c>
      <c r="G18" s="1122"/>
      <c r="H18" s="1117"/>
    </row>
    <row r="19" spans="1:8" s="1121" customFormat="1" ht="99.75" customHeight="1">
      <c r="A19" s="1119">
        <v>12</v>
      </c>
      <c r="B19" s="1119" t="s">
        <v>632</v>
      </c>
      <c r="C19" s="1391" t="s">
        <v>11</v>
      </c>
      <c r="D19" s="1392"/>
      <c r="E19" s="1392"/>
      <c r="F19" s="946" t="s">
        <v>1348</v>
      </c>
      <c r="G19" s="1122"/>
      <c r="H19" s="1117"/>
    </row>
    <row r="20" spans="1:8" ht="36" customHeight="1">
      <c r="A20" s="737">
        <v>13</v>
      </c>
      <c r="B20" s="737" t="s">
        <v>583</v>
      </c>
      <c r="C20" s="1387" t="s">
        <v>374</v>
      </c>
      <c r="D20" s="1381"/>
      <c r="E20" s="1381"/>
      <c r="F20" s="945" t="s">
        <v>905</v>
      </c>
      <c r="G20" s="1123"/>
      <c r="H20" s="1124"/>
    </row>
    <row r="21" spans="1:8" ht="36" customHeight="1">
      <c r="A21" s="737">
        <v>14</v>
      </c>
      <c r="B21" s="1125" t="s">
        <v>633</v>
      </c>
      <c r="C21" s="1380" t="s">
        <v>12</v>
      </c>
      <c r="D21" s="1381"/>
      <c r="E21" s="1381"/>
      <c r="F21" s="945" t="s">
        <v>905</v>
      </c>
      <c r="G21" s="1123"/>
      <c r="H21" s="1124"/>
    </row>
    <row r="22" spans="1:8" s="960" customFormat="1" ht="36" customHeight="1">
      <c r="A22" s="1118">
        <v>15</v>
      </c>
      <c r="B22" s="1126" t="s">
        <v>633</v>
      </c>
      <c r="C22" s="1398" t="s">
        <v>1349</v>
      </c>
      <c r="D22" s="1399"/>
      <c r="E22" s="1399"/>
      <c r="F22" s="1127" t="s">
        <v>1393</v>
      </c>
      <c r="G22" s="1099"/>
      <c r="H22" s="959"/>
    </row>
    <row r="23" spans="1:8" s="961" customFormat="1" ht="141.75" customHeight="1">
      <c r="A23" s="1119">
        <v>16</v>
      </c>
      <c r="B23" s="1128" t="s">
        <v>584</v>
      </c>
      <c r="C23" s="1389" t="s">
        <v>1397</v>
      </c>
      <c r="D23" s="1392"/>
      <c r="E23" s="1392"/>
      <c r="F23" s="946" t="s">
        <v>1350</v>
      </c>
      <c r="G23" s="958"/>
      <c r="H23" s="959"/>
    </row>
    <row r="24" spans="1:8" ht="168" customHeight="1">
      <c r="A24" s="737">
        <v>17</v>
      </c>
      <c r="B24" s="1129" t="s">
        <v>585</v>
      </c>
      <c r="C24" s="1395" t="s">
        <v>1633</v>
      </c>
      <c r="D24" s="1396"/>
      <c r="E24" s="1400"/>
      <c r="F24" s="949" t="s">
        <v>906</v>
      </c>
      <c r="G24" s="1130"/>
      <c r="H24" s="959"/>
    </row>
    <row r="25" spans="1:8" ht="184.5" customHeight="1">
      <c r="A25" s="737">
        <v>18</v>
      </c>
      <c r="B25" s="1129" t="s">
        <v>586</v>
      </c>
      <c r="C25" s="1395" t="s">
        <v>1634</v>
      </c>
      <c r="D25" s="1396"/>
      <c r="E25" s="1400"/>
      <c r="F25" s="949" t="s">
        <v>907</v>
      </c>
      <c r="G25" s="1130"/>
      <c r="H25" s="959"/>
    </row>
    <row r="26" spans="1:8" s="1121" customFormat="1" ht="168.75" customHeight="1">
      <c r="A26" s="1119">
        <v>19</v>
      </c>
      <c r="B26" s="1128" t="s">
        <v>1398</v>
      </c>
      <c r="C26" s="1389" t="s">
        <v>1246</v>
      </c>
      <c r="D26" s="1390"/>
      <c r="E26" s="1390"/>
      <c r="F26" s="946" t="s">
        <v>1687</v>
      </c>
      <c r="G26" s="1131"/>
      <c r="H26" s="1124"/>
    </row>
    <row r="27" spans="1:8" s="961" customFormat="1" ht="157.5" customHeight="1">
      <c r="A27" s="1119">
        <v>20</v>
      </c>
      <c r="B27" s="1128" t="s">
        <v>587</v>
      </c>
      <c r="C27" s="1391" t="s">
        <v>14</v>
      </c>
      <c r="D27" s="1392"/>
      <c r="E27" s="1392"/>
      <c r="F27" s="946" t="s">
        <v>1351</v>
      </c>
      <c r="G27" s="958"/>
      <c r="H27" s="959"/>
    </row>
    <row r="28" spans="1:8" ht="35.25" customHeight="1">
      <c r="A28" s="1393" t="s">
        <v>908</v>
      </c>
      <c r="B28" s="1393"/>
      <c r="C28" s="1393"/>
      <c r="D28" s="1393"/>
      <c r="E28" s="1393"/>
      <c r="F28" s="1393"/>
      <c r="G28" s="1393"/>
      <c r="H28" s="1393"/>
    </row>
    <row r="29" spans="1:8" ht="35.25" customHeight="1">
      <c r="A29" s="1394" t="s">
        <v>909</v>
      </c>
      <c r="B29" s="1394"/>
      <c r="C29" s="1394"/>
      <c r="D29" s="1394"/>
      <c r="E29" s="1394"/>
      <c r="F29" s="1394"/>
      <c r="G29" s="1394"/>
      <c r="H29" s="1394"/>
    </row>
    <row r="66" spans="3:3" ht="14.25">
      <c r="C66" s="967"/>
    </row>
  </sheetData>
  <mergeCells count="26">
    <mergeCell ref="C26:E26"/>
    <mergeCell ref="C27:E27"/>
    <mergeCell ref="A28:H28"/>
    <mergeCell ref="A29:H29"/>
    <mergeCell ref="C15:E15"/>
    <mergeCell ref="C21:E21"/>
    <mergeCell ref="C22:E22"/>
    <mergeCell ref="C23:E23"/>
    <mergeCell ref="C24:E24"/>
    <mergeCell ref="C25:E25"/>
    <mergeCell ref="C16:E16"/>
    <mergeCell ref="C17:E17"/>
    <mergeCell ref="C18:E18"/>
    <mergeCell ref="C19:E19"/>
    <mergeCell ref="C20:E20"/>
    <mergeCell ref="C10:E10"/>
    <mergeCell ref="C11:E11"/>
    <mergeCell ref="C12:E12"/>
    <mergeCell ref="C13:E13"/>
    <mergeCell ref="C14:E14"/>
    <mergeCell ref="C9:E9"/>
    <mergeCell ref="A1:H1"/>
    <mergeCell ref="C3:E3"/>
    <mergeCell ref="C5:E5"/>
    <mergeCell ref="C7:E7"/>
    <mergeCell ref="C8:E8"/>
  </mergeCells>
  <phoneticPr fontId="11"/>
  <conditionalFormatting sqref="G17 G20:G21 G24:G25 G8:G15">
    <cfRule type="containsBlanks" dxfId="604" priority="4">
      <formula>LEN(TRIM(G8))=0</formula>
    </cfRule>
  </conditionalFormatting>
  <conditionalFormatting sqref="G16 G18:G19 G23 G26:G27">
    <cfRule type="containsBlanks" dxfId="603" priority="3">
      <formula>LEN(TRIM(G16))=0</formula>
    </cfRule>
  </conditionalFormatting>
  <printOptions horizontalCentered="1"/>
  <pageMargins left="0.62992125984251968" right="0.62992125984251968" top="0.39370078740157483" bottom="0.39370078740157483" header="0" footer="0.19685039370078741"/>
  <pageSetup paperSize="9" scale="28" fitToWidth="0" orientation="portrait" r:id="rId1"/>
  <headerFooter scaleWithDoc="0">
    <oddFooter>&amp;R令和７年４月１日以降に申請する訓練科から適用</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46"/>
  <sheetViews>
    <sheetView view="pageBreakPreview" zoomScale="40" zoomScaleNormal="69" zoomScaleSheetLayoutView="40" workbookViewId="0">
      <selection activeCell="C1" sqref="C1"/>
    </sheetView>
  </sheetViews>
  <sheetFormatPr defaultRowHeight="13.5"/>
  <cols>
    <col min="1" max="1" width="12.625" style="871" customWidth="1"/>
    <col min="2" max="2" width="16.625" style="871" customWidth="1"/>
    <col min="3" max="3" width="31.375" style="871" customWidth="1"/>
    <col min="4" max="4" width="247.875" style="895" customWidth="1"/>
    <col min="5" max="5" width="18.25" style="871" customWidth="1"/>
    <col min="6" max="16384" width="9" style="871"/>
  </cols>
  <sheetData>
    <row r="1" spans="1:6" ht="63" customHeight="1" thickBot="1">
      <c r="A1" s="868" t="s">
        <v>1009</v>
      </c>
      <c r="B1" s="869"/>
      <c r="C1" s="869"/>
      <c r="D1" s="2064" t="s">
        <v>1221</v>
      </c>
      <c r="E1" s="2064"/>
      <c r="F1" s="870" t="s">
        <v>825</v>
      </c>
    </row>
    <row r="2" spans="1:6" ht="66.75" customHeight="1" thickBot="1">
      <c r="A2" s="872" t="s">
        <v>1010</v>
      </c>
      <c r="B2" s="873" t="s">
        <v>1011</v>
      </c>
      <c r="C2" s="874" t="s">
        <v>1012</v>
      </c>
      <c r="D2" s="875" t="s">
        <v>1013</v>
      </c>
      <c r="E2" s="876" t="s">
        <v>1014</v>
      </c>
    </row>
    <row r="3" spans="1:6" ht="23.25" customHeight="1">
      <c r="A3" s="2065" t="s">
        <v>1015</v>
      </c>
      <c r="B3" s="2059" t="s">
        <v>1016</v>
      </c>
      <c r="C3" s="877" t="s">
        <v>1017</v>
      </c>
      <c r="D3" s="878" t="s">
        <v>1018</v>
      </c>
      <c r="E3" s="879"/>
    </row>
    <row r="4" spans="1:6" ht="19.5">
      <c r="A4" s="2066"/>
      <c r="B4" s="2060"/>
      <c r="C4" s="880" t="s">
        <v>1019</v>
      </c>
      <c r="D4" s="881" t="s">
        <v>1020</v>
      </c>
      <c r="E4" s="882"/>
    </row>
    <row r="5" spans="1:6" ht="23.25" customHeight="1">
      <c r="A5" s="2066"/>
      <c r="B5" s="2060"/>
      <c r="C5" s="880" t="s">
        <v>1021</v>
      </c>
      <c r="D5" s="881" t="s">
        <v>1022</v>
      </c>
      <c r="E5" s="882"/>
    </row>
    <row r="6" spans="1:6" ht="23.25" customHeight="1">
      <c r="A6" s="2066"/>
      <c r="B6" s="2060"/>
      <c r="C6" s="880" t="s">
        <v>1023</v>
      </c>
      <c r="D6" s="881" t="s">
        <v>1024</v>
      </c>
      <c r="E6" s="882"/>
    </row>
    <row r="7" spans="1:6" ht="23.25" customHeight="1">
      <c r="A7" s="2066"/>
      <c r="B7" s="2060"/>
      <c r="C7" s="880" t="s">
        <v>1025</v>
      </c>
      <c r="D7" s="881" t="s">
        <v>1026</v>
      </c>
      <c r="E7" s="882"/>
    </row>
    <row r="8" spans="1:6" ht="23.25" customHeight="1">
      <c r="A8" s="2066"/>
      <c r="B8" s="2061"/>
      <c r="C8" s="880" t="s">
        <v>1027</v>
      </c>
      <c r="D8" s="881" t="s">
        <v>1028</v>
      </c>
      <c r="E8" s="882"/>
    </row>
    <row r="9" spans="1:6" ht="23.25" customHeight="1">
      <c r="A9" s="2066"/>
      <c r="B9" s="2062" t="s">
        <v>1029</v>
      </c>
      <c r="C9" s="883" t="s">
        <v>1030</v>
      </c>
      <c r="D9" s="884" t="s">
        <v>1031</v>
      </c>
      <c r="E9" s="885"/>
    </row>
    <row r="10" spans="1:6" ht="23.25" customHeight="1">
      <c r="A10" s="2066"/>
      <c r="B10" s="2060"/>
      <c r="C10" s="880" t="s">
        <v>1032</v>
      </c>
      <c r="D10" s="881" t="s">
        <v>1033</v>
      </c>
      <c r="E10" s="882"/>
    </row>
    <row r="11" spans="1:6" ht="53.25" customHeight="1">
      <c r="A11" s="2066"/>
      <c r="B11" s="2060"/>
      <c r="C11" s="880" t="s">
        <v>1034</v>
      </c>
      <c r="D11" s="881" t="s">
        <v>1035</v>
      </c>
      <c r="E11" s="882"/>
    </row>
    <row r="12" spans="1:6" ht="23.25" customHeight="1">
      <c r="A12" s="2066"/>
      <c r="B12" s="2060"/>
      <c r="C12" s="880" t="s">
        <v>1036</v>
      </c>
      <c r="D12" s="881" t="s">
        <v>1037</v>
      </c>
      <c r="E12" s="882"/>
    </row>
    <row r="13" spans="1:6" ht="23.25" customHeight="1">
      <c r="A13" s="2066"/>
      <c r="B13" s="2060"/>
      <c r="C13" s="880" t="s">
        <v>1038</v>
      </c>
      <c r="D13" s="881" t="s">
        <v>1039</v>
      </c>
      <c r="E13" s="882"/>
    </row>
    <row r="14" spans="1:6" ht="23.25" customHeight="1">
      <c r="A14" s="2066"/>
      <c r="B14" s="2061"/>
      <c r="C14" s="880" t="s">
        <v>1040</v>
      </c>
      <c r="D14" s="881" t="s">
        <v>1041</v>
      </c>
      <c r="E14" s="882"/>
    </row>
    <row r="15" spans="1:6" ht="24.75" customHeight="1">
      <c r="A15" s="2066"/>
      <c r="B15" s="2062" t="s">
        <v>1042</v>
      </c>
      <c r="C15" s="883" t="s">
        <v>1043</v>
      </c>
      <c r="D15" s="884" t="s">
        <v>1044</v>
      </c>
      <c r="E15" s="885"/>
    </row>
    <row r="16" spans="1:6" ht="45.75" customHeight="1">
      <c r="A16" s="2066"/>
      <c r="B16" s="2060"/>
      <c r="C16" s="880" t="s">
        <v>1045</v>
      </c>
      <c r="D16" s="881" t="s">
        <v>1046</v>
      </c>
      <c r="E16" s="882"/>
    </row>
    <row r="17" spans="1:5" ht="45.75" customHeight="1">
      <c r="A17" s="2066"/>
      <c r="B17" s="2060"/>
      <c r="C17" s="880" t="s">
        <v>1047</v>
      </c>
      <c r="D17" s="881" t="s">
        <v>1048</v>
      </c>
      <c r="E17" s="882"/>
    </row>
    <row r="18" spans="1:5" ht="24" customHeight="1">
      <c r="A18" s="2066"/>
      <c r="B18" s="2060"/>
      <c r="C18" s="880" t="s">
        <v>1049</v>
      </c>
      <c r="D18" s="881" t="s">
        <v>1050</v>
      </c>
      <c r="E18" s="882"/>
    </row>
    <row r="19" spans="1:5" ht="24" customHeight="1" thickBot="1">
      <c r="A19" s="2067"/>
      <c r="B19" s="2063"/>
      <c r="C19" s="880" t="s">
        <v>1051</v>
      </c>
      <c r="D19" s="881" t="s">
        <v>1052</v>
      </c>
      <c r="E19" s="882"/>
    </row>
    <row r="20" spans="1:5" ht="24" customHeight="1">
      <c r="A20" s="2056" t="s">
        <v>1053</v>
      </c>
      <c r="B20" s="2059" t="s">
        <v>1054</v>
      </c>
      <c r="C20" s="886" t="s">
        <v>1055</v>
      </c>
      <c r="D20" s="887" t="s">
        <v>1056</v>
      </c>
      <c r="E20" s="888"/>
    </row>
    <row r="21" spans="1:5" ht="24" customHeight="1">
      <c r="A21" s="2057"/>
      <c r="B21" s="2060"/>
      <c r="C21" s="880" t="s">
        <v>1057</v>
      </c>
      <c r="D21" s="881" t="s">
        <v>1058</v>
      </c>
      <c r="E21" s="882"/>
    </row>
    <row r="22" spans="1:5" ht="45.75" customHeight="1">
      <c r="A22" s="2057"/>
      <c r="B22" s="2061"/>
      <c r="C22" s="880" t="s">
        <v>1059</v>
      </c>
      <c r="D22" s="881" t="s">
        <v>1060</v>
      </c>
      <c r="E22" s="882"/>
    </row>
    <row r="23" spans="1:5" ht="71.25" customHeight="1">
      <c r="A23" s="2057"/>
      <c r="B23" s="2062" t="s">
        <v>1061</v>
      </c>
      <c r="C23" s="883" t="s">
        <v>1062</v>
      </c>
      <c r="D23" s="884" t="s">
        <v>1063</v>
      </c>
      <c r="E23" s="885"/>
    </row>
    <row r="24" spans="1:5" ht="23.25" customHeight="1">
      <c r="A24" s="2057"/>
      <c r="B24" s="2061"/>
      <c r="C24" s="880" t="s">
        <v>1064</v>
      </c>
      <c r="D24" s="881" t="s">
        <v>1065</v>
      </c>
      <c r="E24" s="882"/>
    </row>
    <row r="25" spans="1:5" ht="23.25" customHeight="1">
      <c r="A25" s="2057"/>
      <c r="B25" s="2062" t="s">
        <v>1066</v>
      </c>
      <c r="C25" s="883" t="s">
        <v>1067</v>
      </c>
      <c r="D25" s="884" t="s">
        <v>1068</v>
      </c>
      <c r="E25" s="885"/>
    </row>
    <row r="26" spans="1:5" ht="45" customHeight="1" thickBot="1">
      <c r="A26" s="2058"/>
      <c r="B26" s="2063"/>
      <c r="C26" s="880" t="s">
        <v>1069</v>
      </c>
      <c r="D26" s="881" t="s">
        <v>1219</v>
      </c>
      <c r="E26" s="882"/>
    </row>
    <row r="27" spans="1:5" ht="23.25" customHeight="1">
      <c r="A27" s="2056" t="s">
        <v>1070</v>
      </c>
      <c r="B27" s="2059" t="s">
        <v>1071</v>
      </c>
      <c r="C27" s="886" t="s">
        <v>1072</v>
      </c>
      <c r="D27" s="887" t="s">
        <v>1073</v>
      </c>
      <c r="E27" s="888"/>
    </row>
    <row r="28" spans="1:5" ht="23.25" customHeight="1">
      <c r="A28" s="2057"/>
      <c r="B28" s="2060"/>
      <c r="C28" s="880" t="s">
        <v>1074</v>
      </c>
      <c r="D28" s="881" t="s">
        <v>1235</v>
      </c>
      <c r="E28" s="882"/>
    </row>
    <row r="29" spans="1:5" ht="23.25" customHeight="1">
      <c r="A29" s="2057"/>
      <c r="B29" s="2060"/>
      <c r="C29" s="880" t="s">
        <v>1075</v>
      </c>
      <c r="D29" s="881" t="s">
        <v>1076</v>
      </c>
      <c r="E29" s="882"/>
    </row>
    <row r="30" spans="1:5" ht="23.25" customHeight="1">
      <c r="A30" s="2057"/>
      <c r="B30" s="2060"/>
      <c r="C30" s="880" t="s">
        <v>1077</v>
      </c>
      <c r="D30" s="881" t="s">
        <v>1078</v>
      </c>
      <c r="E30" s="882"/>
    </row>
    <row r="31" spans="1:5" ht="23.25" customHeight="1">
      <c r="A31" s="2057"/>
      <c r="B31" s="2060"/>
      <c r="C31" s="880" t="s">
        <v>1079</v>
      </c>
      <c r="D31" s="881" t="s">
        <v>1080</v>
      </c>
      <c r="E31" s="882"/>
    </row>
    <row r="32" spans="1:5" ht="23.25" customHeight="1">
      <c r="A32" s="2057"/>
      <c r="B32" s="2060"/>
      <c r="C32" s="880" t="s">
        <v>1081</v>
      </c>
      <c r="D32" s="881" t="s">
        <v>1082</v>
      </c>
      <c r="E32" s="882"/>
    </row>
    <row r="33" spans="1:5" ht="23.25" customHeight="1">
      <c r="A33" s="2057"/>
      <c r="B33" s="2060"/>
      <c r="C33" s="880" t="s">
        <v>1083</v>
      </c>
      <c r="D33" s="881" t="s">
        <v>1084</v>
      </c>
      <c r="E33" s="882"/>
    </row>
    <row r="34" spans="1:5" ht="23.25" customHeight="1">
      <c r="A34" s="2057"/>
      <c r="B34" s="2060"/>
      <c r="C34" s="880" t="s">
        <v>1085</v>
      </c>
      <c r="D34" s="881" t="s">
        <v>1086</v>
      </c>
      <c r="E34" s="882"/>
    </row>
    <row r="35" spans="1:5" ht="23.25" customHeight="1">
      <c r="A35" s="2057"/>
      <c r="B35" s="2060"/>
      <c r="C35" s="880" t="s">
        <v>1087</v>
      </c>
      <c r="D35" s="881" t="s">
        <v>1088</v>
      </c>
      <c r="E35" s="882"/>
    </row>
    <row r="36" spans="1:5" ht="23.25" customHeight="1">
      <c r="A36" s="2057"/>
      <c r="B36" s="2061"/>
      <c r="C36" s="880" t="s">
        <v>1089</v>
      </c>
      <c r="D36" s="881" t="s">
        <v>1090</v>
      </c>
      <c r="E36" s="882"/>
    </row>
    <row r="37" spans="1:5" ht="52.5" customHeight="1">
      <c r="A37" s="2057"/>
      <c r="B37" s="2062" t="s">
        <v>1091</v>
      </c>
      <c r="C37" s="883" t="s">
        <v>1092</v>
      </c>
      <c r="D37" s="884" t="s">
        <v>1093</v>
      </c>
      <c r="E37" s="885"/>
    </row>
    <row r="38" spans="1:5" ht="45.75" customHeight="1">
      <c r="A38" s="2057"/>
      <c r="B38" s="2060"/>
      <c r="C38" s="880" t="s">
        <v>1094</v>
      </c>
      <c r="D38" s="881" t="s">
        <v>1095</v>
      </c>
      <c r="E38" s="882"/>
    </row>
    <row r="39" spans="1:5" ht="45.75" customHeight="1" thickBot="1">
      <c r="A39" s="2058"/>
      <c r="B39" s="2063"/>
      <c r="C39" s="880" t="s">
        <v>1096</v>
      </c>
      <c r="D39" s="881" t="s">
        <v>1097</v>
      </c>
      <c r="E39" s="882"/>
    </row>
    <row r="40" spans="1:5" ht="24" customHeight="1">
      <c r="A40" s="2056" t="s">
        <v>1098</v>
      </c>
      <c r="B40" s="2059" t="s">
        <v>1099</v>
      </c>
      <c r="C40" s="886" t="s">
        <v>1100</v>
      </c>
      <c r="D40" s="887" t="s">
        <v>1101</v>
      </c>
      <c r="E40" s="888"/>
    </row>
    <row r="41" spans="1:5" ht="45.75" customHeight="1">
      <c r="A41" s="2057"/>
      <c r="B41" s="2060"/>
      <c r="C41" s="880" t="s">
        <v>1102</v>
      </c>
      <c r="D41" s="881" t="s">
        <v>1103</v>
      </c>
      <c r="E41" s="882"/>
    </row>
    <row r="42" spans="1:5" ht="24" customHeight="1">
      <c r="A42" s="2057"/>
      <c r="B42" s="2060"/>
      <c r="C42" s="880" t="s">
        <v>1104</v>
      </c>
      <c r="D42" s="881" t="s">
        <v>1105</v>
      </c>
      <c r="E42" s="882"/>
    </row>
    <row r="43" spans="1:5" ht="24" customHeight="1">
      <c r="A43" s="2057"/>
      <c r="B43" s="2061"/>
      <c r="C43" s="880" t="s">
        <v>1106</v>
      </c>
      <c r="D43" s="881" t="s">
        <v>1107</v>
      </c>
      <c r="E43" s="882"/>
    </row>
    <row r="44" spans="1:5" ht="45.75" customHeight="1">
      <c r="A44" s="2057"/>
      <c r="B44" s="2062" t="s">
        <v>1108</v>
      </c>
      <c r="C44" s="883" t="s">
        <v>1109</v>
      </c>
      <c r="D44" s="884" t="s">
        <v>1110</v>
      </c>
      <c r="E44" s="885"/>
    </row>
    <row r="45" spans="1:5" ht="53.25" customHeight="1" thickBot="1">
      <c r="A45" s="2058"/>
      <c r="B45" s="2063"/>
      <c r="C45" s="889" t="s">
        <v>1111</v>
      </c>
      <c r="D45" s="890" t="s">
        <v>1112</v>
      </c>
      <c r="E45" s="891"/>
    </row>
    <row r="46" spans="1:5" ht="19.5">
      <c r="A46" s="892"/>
      <c r="B46" s="893"/>
      <c r="C46" s="894"/>
      <c r="D46" s="893"/>
      <c r="E46" s="893"/>
    </row>
  </sheetData>
  <mergeCells count="15">
    <mergeCell ref="A27:A39"/>
    <mergeCell ref="B27:B36"/>
    <mergeCell ref="B37:B39"/>
    <mergeCell ref="A40:A45"/>
    <mergeCell ref="B40:B43"/>
    <mergeCell ref="B44:B45"/>
    <mergeCell ref="A20:A26"/>
    <mergeCell ref="B20:B22"/>
    <mergeCell ref="B23:B24"/>
    <mergeCell ref="B25:B26"/>
    <mergeCell ref="D1:E1"/>
    <mergeCell ref="A3:A19"/>
    <mergeCell ref="B3:B8"/>
    <mergeCell ref="B9:B14"/>
    <mergeCell ref="B15:B19"/>
  </mergeCells>
  <phoneticPr fontId="12"/>
  <dataValidations count="1">
    <dataValidation type="list" allowBlank="1" showInputMessage="1" showErrorMessage="1" sqref="E3:E45">
      <formula1>F$1</formula1>
    </dataValidation>
  </dataValidations>
  <printOptions horizontalCentered="1"/>
  <pageMargins left="0.62992125984251968" right="0.62992125984251968" top="0.39370078740157483" bottom="0.39370078740157483" header="0" footer="0.19685039370078741"/>
  <pageSetup paperSize="9" scale="40" orientation="landscape" r:id="rId1"/>
  <headerFooter scaleWithDoc="0">
    <oddFooter>&amp;R令和６年４月１日以降に申請する訓練科から適用</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3"/>
  <sheetViews>
    <sheetView showGridLines="0" view="pageBreakPreview" zoomScale="115" zoomScaleNormal="60" zoomScaleSheetLayoutView="115" workbookViewId="0"/>
  </sheetViews>
  <sheetFormatPr defaultRowHeight="13.5"/>
  <cols>
    <col min="1" max="1" width="79" style="1267" customWidth="1"/>
    <col min="2" max="2" width="9" style="1267"/>
    <col min="3" max="3" width="18" style="1267" customWidth="1"/>
    <col min="4" max="16384" width="9" style="1267"/>
  </cols>
  <sheetData>
    <row r="1" spans="1:3">
      <c r="C1" s="1269" t="s">
        <v>1580</v>
      </c>
    </row>
    <row r="2" spans="1:3">
      <c r="C2" s="1269"/>
    </row>
    <row r="3" spans="1:3" ht="17.25">
      <c r="A3" s="2073" t="s">
        <v>1283</v>
      </c>
      <c r="B3" s="2073"/>
      <c r="C3" s="2073"/>
    </row>
    <row r="4" spans="1:3" ht="81.75" customHeight="1" thickBot="1">
      <c r="A4" s="2074" t="s">
        <v>1336</v>
      </c>
      <c r="B4" s="2074"/>
      <c r="C4" s="2074"/>
    </row>
    <row r="5" spans="1:3" ht="59.25" customHeight="1" thickBot="1">
      <c r="A5" s="1270" t="s">
        <v>1284</v>
      </c>
      <c r="B5" s="1271" t="s">
        <v>1285</v>
      </c>
      <c r="C5" s="1272" t="s">
        <v>1314</v>
      </c>
    </row>
    <row r="6" spans="1:3" ht="17.100000000000001" customHeight="1">
      <c r="A6" s="1273" t="s">
        <v>1315</v>
      </c>
      <c r="B6" s="2068" t="s">
        <v>1286</v>
      </c>
      <c r="C6" s="2070"/>
    </row>
    <row r="7" spans="1:3" ht="30" customHeight="1" thickBot="1">
      <c r="A7" s="1274" t="s">
        <v>1316</v>
      </c>
      <c r="B7" s="2069"/>
      <c r="C7" s="2071"/>
    </row>
    <row r="8" spans="1:3" ht="17.100000000000001" customHeight="1">
      <c r="A8" s="1273" t="s">
        <v>1317</v>
      </c>
      <c r="B8" s="2068" t="s">
        <v>1286</v>
      </c>
      <c r="C8" s="2070"/>
    </row>
    <row r="9" spans="1:3" ht="30" customHeight="1" thickBot="1">
      <c r="A9" s="1274" t="s">
        <v>1318</v>
      </c>
      <c r="B9" s="2069"/>
      <c r="C9" s="2071"/>
    </row>
    <row r="10" spans="1:3" ht="17.100000000000001" customHeight="1">
      <c r="A10" s="1273" t="s">
        <v>1319</v>
      </c>
      <c r="B10" s="2068" t="s">
        <v>1286</v>
      </c>
      <c r="C10" s="2070"/>
    </row>
    <row r="11" spans="1:3" ht="30" customHeight="1" thickBot="1">
      <c r="A11" s="1274" t="s">
        <v>1320</v>
      </c>
      <c r="B11" s="2069"/>
      <c r="C11" s="2071"/>
    </row>
    <row r="12" spans="1:3" ht="17.100000000000001" customHeight="1">
      <c r="A12" s="1273" t="s">
        <v>1321</v>
      </c>
      <c r="B12" s="2068" t="s">
        <v>1286</v>
      </c>
      <c r="C12" s="2070"/>
    </row>
    <row r="13" spans="1:3" ht="30" customHeight="1" thickBot="1">
      <c r="A13" s="1274" t="s">
        <v>1322</v>
      </c>
      <c r="B13" s="2069"/>
      <c r="C13" s="2071"/>
    </row>
    <row r="14" spans="1:3" ht="17.100000000000001" customHeight="1">
      <c r="A14" s="1314" t="s">
        <v>1451</v>
      </c>
      <c r="B14" s="2068" t="s">
        <v>1286</v>
      </c>
      <c r="C14" s="2070"/>
    </row>
    <row r="15" spans="1:3" ht="30" customHeight="1" thickBot="1">
      <c r="A15" s="1275" t="s">
        <v>1450</v>
      </c>
      <c r="B15" s="2069"/>
      <c r="C15" s="2071"/>
    </row>
    <row r="16" spans="1:3" ht="17.100000000000001" customHeight="1">
      <c r="A16" s="1273" t="s">
        <v>1323</v>
      </c>
      <c r="B16" s="2068" t="s">
        <v>1286</v>
      </c>
      <c r="C16" s="2070"/>
    </row>
    <row r="17" spans="1:3" ht="30" customHeight="1" thickBot="1">
      <c r="A17" s="1274" t="s">
        <v>1324</v>
      </c>
      <c r="B17" s="2069"/>
      <c r="C17" s="2071"/>
    </row>
    <row r="18" spans="1:3" ht="17.100000000000001" customHeight="1">
      <c r="A18" s="1273" t="s">
        <v>1325</v>
      </c>
      <c r="B18" s="2068" t="s">
        <v>1286</v>
      </c>
      <c r="C18" s="2070"/>
    </row>
    <row r="19" spans="1:3" ht="30" customHeight="1" thickBot="1">
      <c r="A19" s="1274" t="s">
        <v>1326</v>
      </c>
      <c r="B19" s="2069"/>
      <c r="C19" s="2071"/>
    </row>
    <row r="20" spans="1:3" ht="17.100000000000001" customHeight="1">
      <c r="A20" s="1273" t="s">
        <v>1327</v>
      </c>
      <c r="B20" s="2068" t="s">
        <v>1286</v>
      </c>
      <c r="C20" s="2070"/>
    </row>
    <row r="21" spans="1:3" ht="45" customHeight="1" thickBot="1">
      <c r="A21" s="1274" t="s">
        <v>1328</v>
      </c>
      <c r="B21" s="2069"/>
      <c r="C21" s="2071"/>
    </row>
    <row r="22" spans="1:3" ht="17.100000000000001" customHeight="1">
      <c r="A22" s="1273" t="s">
        <v>1329</v>
      </c>
      <c r="B22" s="2068" t="s">
        <v>1286</v>
      </c>
      <c r="C22" s="2070"/>
    </row>
    <row r="23" spans="1:3" ht="30" customHeight="1" thickBot="1">
      <c r="A23" s="1275" t="s">
        <v>1584</v>
      </c>
      <c r="B23" s="2069"/>
      <c r="C23" s="2071"/>
    </row>
    <row r="24" spans="1:3" ht="17.100000000000001" customHeight="1">
      <c r="A24" s="1273" t="s">
        <v>1330</v>
      </c>
      <c r="B24" s="2068" t="s">
        <v>1286</v>
      </c>
      <c r="C24" s="2070"/>
    </row>
    <row r="25" spans="1:3" ht="30" customHeight="1" thickBot="1">
      <c r="A25" s="1274" t="s">
        <v>1331</v>
      </c>
      <c r="B25" s="2069"/>
      <c r="C25" s="2071"/>
    </row>
    <row r="26" spans="1:3" ht="17.100000000000001" customHeight="1">
      <c r="A26" s="1273" t="s">
        <v>1332</v>
      </c>
      <c r="B26" s="2068" t="s">
        <v>1286</v>
      </c>
      <c r="C26" s="2070"/>
    </row>
    <row r="27" spans="1:3" ht="41.25" customHeight="1" thickBot="1">
      <c r="A27" s="1274" t="s">
        <v>1333</v>
      </c>
      <c r="B27" s="2069"/>
      <c r="C27" s="2071"/>
    </row>
    <row r="28" spans="1:3" ht="17.100000000000001" customHeight="1">
      <c r="A28" s="1273" t="s">
        <v>1334</v>
      </c>
      <c r="B28" s="2068" t="s">
        <v>1286</v>
      </c>
      <c r="C28" s="2070"/>
    </row>
    <row r="29" spans="1:3" ht="30" customHeight="1" thickBot="1">
      <c r="A29" s="1274" t="s">
        <v>1335</v>
      </c>
      <c r="B29" s="2069"/>
      <c r="C29" s="2071"/>
    </row>
    <row r="30" spans="1:3" ht="17.100000000000001" customHeight="1">
      <c r="A30" s="1276" t="s">
        <v>1287</v>
      </c>
      <c r="B30" s="2068" t="s">
        <v>1286</v>
      </c>
      <c r="C30" s="2070"/>
    </row>
    <row r="31" spans="1:3" ht="39.950000000000003" customHeight="1" thickBot="1">
      <c r="A31" s="1277"/>
      <c r="B31" s="2069"/>
      <c r="C31" s="2071"/>
    </row>
    <row r="32" spans="1:3" ht="40.5" customHeight="1">
      <c r="A32" s="2072" t="s">
        <v>1288</v>
      </c>
      <c r="B32" s="2072"/>
      <c r="C32" s="2072"/>
    </row>
    <row r="33" spans="1:1">
      <c r="A33" s="1268"/>
    </row>
  </sheetData>
  <mergeCells count="29">
    <mergeCell ref="A3:C3"/>
    <mergeCell ref="A4:C4"/>
    <mergeCell ref="B6:B7"/>
    <mergeCell ref="C6:C7"/>
    <mergeCell ref="B8:B9"/>
    <mergeCell ref="C8:C9"/>
    <mergeCell ref="B10:B11"/>
    <mergeCell ref="C10:C11"/>
    <mergeCell ref="B12:B13"/>
    <mergeCell ref="C12:C13"/>
    <mergeCell ref="B16:B17"/>
    <mergeCell ref="C16:C17"/>
    <mergeCell ref="B14:B15"/>
    <mergeCell ref="C14:C15"/>
    <mergeCell ref="B18:B19"/>
    <mergeCell ref="C18:C19"/>
    <mergeCell ref="B20:B21"/>
    <mergeCell ref="C20:C21"/>
    <mergeCell ref="B22:B23"/>
    <mergeCell ref="C22:C23"/>
    <mergeCell ref="B30:B31"/>
    <mergeCell ref="C30:C31"/>
    <mergeCell ref="A32:C32"/>
    <mergeCell ref="B24:B25"/>
    <mergeCell ref="C24:C25"/>
    <mergeCell ref="B26:B27"/>
    <mergeCell ref="C26:C27"/>
    <mergeCell ref="B28:B29"/>
    <mergeCell ref="C28:C29"/>
  </mergeCells>
  <phoneticPr fontId="12"/>
  <pageMargins left="0.70866141732283472" right="0.70866141732283472" top="0.74803149606299213" bottom="0.74803149606299213" header="0.31496062992125984" footer="0.31496062992125984"/>
  <pageSetup paperSize="9" scale="8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view="pageBreakPreview" zoomScale="60" zoomScaleNormal="50" workbookViewId="0">
      <selection activeCell="F1" sqref="F1"/>
    </sheetView>
  </sheetViews>
  <sheetFormatPr defaultColWidth="9" defaultRowHeight="13.5"/>
  <cols>
    <col min="1" max="1" width="6.5" style="871" customWidth="1"/>
    <col min="2" max="4" width="10.625" style="871" customWidth="1"/>
    <col min="5" max="5" width="31.375" style="871" customWidth="1"/>
    <col min="6" max="6" width="229.25" style="1313" customWidth="1"/>
    <col min="7" max="7" width="0.75" style="871" customWidth="1"/>
    <col min="8" max="16384" width="9" style="871"/>
  </cols>
  <sheetData>
    <row r="1" spans="1:7" ht="33.75" customHeight="1" thickBot="1">
      <c r="A1" s="1278" t="s">
        <v>1452</v>
      </c>
      <c r="B1" s="1279"/>
      <c r="C1" s="1279"/>
      <c r="D1" s="1279"/>
      <c r="E1" s="1279"/>
      <c r="F1" s="3088" t="s">
        <v>1581</v>
      </c>
      <c r="G1" s="1280"/>
    </row>
    <row r="2" spans="1:7" ht="59.25" thickBot="1">
      <c r="A2" s="1281" t="s">
        <v>1010</v>
      </c>
      <c r="B2" s="1282" t="s">
        <v>1011</v>
      </c>
      <c r="C2" s="1282" t="s">
        <v>1453</v>
      </c>
      <c r="D2" s="1283" t="s">
        <v>1454</v>
      </c>
      <c r="E2" s="1284" t="s">
        <v>1455</v>
      </c>
      <c r="F2" s="1285" t="s">
        <v>1456</v>
      </c>
    </row>
    <row r="3" spans="1:7" ht="39">
      <c r="A3" s="2075" t="s">
        <v>1457</v>
      </c>
      <c r="B3" s="2094" t="s">
        <v>1458</v>
      </c>
      <c r="C3" s="2081" t="s">
        <v>1459</v>
      </c>
      <c r="D3" s="2083">
        <v>1</v>
      </c>
      <c r="E3" s="1286" t="s">
        <v>1460</v>
      </c>
      <c r="F3" s="1287" t="s">
        <v>1461</v>
      </c>
    </row>
    <row r="4" spans="1:7" ht="39">
      <c r="A4" s="2076"/>
      <c r="B4" s="2095"/>
      <c r="C4" s="2082"/>
      <c r="D4" s="2087"/>
      <c r="E4" s="1288" t="s">
        <v>1462</v>
      </c>
      <c r="F4" s="1289" t="s">
        <v>1463</v>
      </c>
    </row>
    <row r="5" spans="1:7" ht="39">
      <c r="A5" s="2076"/>
      <c r="B5" s="2096"/>
      <c r="C5" s="2091"/>
      <c r="D5" s="2084"/>
      <c r="E5" s="1288" t="s">
        <v>1464</v>
      </c>
      <c r="F5" s="1289" t="s">
        <v>1465</v>
      </c>
    </row>
    <row r="6" spans="1:7" ht="39">
      <c r="A6" s="2076"/>
      <c r="B6" s="2097" t="s">
        <v>1458</v>
      </c>
      <c r="C6" s="2090" t="s">
        <v>1466</v>
      </c>
      <c r="D6" s="2086">
        <v>2</v>
      </c>
      <c r="E6" s="1290" t="s">
        <v>1467</v>
      </c>
      <c r="F6" s="1291" t="s">
        <v>1468</v>
      </c>
    </row>
    <row r="7" spans="1:7" ht="39">
      <c r="A7" s="2076"/>
      <c r="B7" s="2096"/>
      <c r="C7" s="2091"/>
      <c r="D7" s="2084"/>
      <c r="E7" s="1288" t="s">
        <v>1469</v>
      </c>
      <c r="F7" s="1289" t="s">
        <v>1470</v>
      </c>
    </row>
    <row r="8" spans="1:7" ht="39.75" thickBot="1">
      <c r="A8" s="2076"/>
      <c r="B8" s="1292" t="s">
        <v>1458</v>
      </c>
      <c r="C8" s="1293" t="s">
        <v>1471</v>
      </c>
      <c r="D8" s="1294">
        <v>3</v>
      </c>
      <c r="E8" s="1290" t="s">
        <v>1472</v>
      </c>
      <c r="F8" s="1291" t="s">
        <v>1473</v>
      </c>
    </row>
    <row r="9" spans="1:7" ht="39" customHeight="1">
      <c r="A9" s="2075" t="s">
        <v>1474</v>
      </c>
      <c r="B9" s="2078" t="s">
        <v>1475</v>
      </c>
      <c r="C9" s="2081" t="s">
        <v>1476</v>
      </c>
      <c r="D9" s="2083">
        <v>4</v>
      </c>
      <c r="E9" s="1286" t="s">
        <v>1477</v>
      </c>
      <c r="F9" s="1287" t="s">
        <v>1478</v>
      </c>
    </row>
    <row r="10" spans="1:7" ht="19.5">
      <c r="A10" s="2076"/>
      <c r="B10" s="2079"/>
      <c r="C10" s="2082"/>
      <c r="D10" s="2084"/>
      <c r="E10" s="1288" t="s">
        <v>1479</v>
      </c>
      <c r="F10" s="1289" t="s">
        <v>1480</v>
      </c>
    </row>
    <row r="11" spans="1:7" ht="39" customHeight="1">
      <c r="A11" s="2076"/>
      <c r="B11" s="2079"/>
      <c r="C11" s="2090" t="s">
        <v>1481</v>
      </c>
      <c r="D11" s="2086">
        <v>5</v>
      </c>
      <c r="E11" s="1290" t="s">
        <v>1482</v>
      </c>
      <c r="F11" s="1291" t="s">
        <v>1483</v>
      </c>
    </row>
    <row r="12" spans="1:7" ht="19.5">
      <c r="A12" s="2076"/>
      <c r="B12" s="2079"/>
      <c r="C12" s="2082"/>
      <c r="D12" s="2087"/>
      <c r="E12" s="1288" t="s">
        <v>1484</v>
      </c>
      <c r="F12" s="1289" t="s">
        <v>1485</v>
      </c>
    </row>
    <row r="13" spans="1:7" ht="19.5">
      <c r="A13" s="2076"/>
      <c r="B13" s="2079"/>
      <c r="C13" s="2082"/>
      <c r="D13" s="2084"/>
      <c r="E13" s="1288" t="s">
        <v>1486</v>
      </c>
      <c r="F13" s="1289" t="s">
        <v>1487</v>
      </c>
    </row>
    <row r="14" spans="1:7" ht="19.5" customHeight="1">
      <c r="A14" s="2076"/>
      <c r="B14" s="2079"/>
      <c r="C14" s="2090" t="s">
        <v>1488</v>
      </c>
      <c r="D14" s="2086">
        <v>6</v>
      </c>
      <c r="E14" s="1295" t="s">
        <v>1489</v>
      </c>
      <c r="F14" s="1296" t="s">
        <v>1490</v>
      </c>
    </row>
    <row r="15" spans="1:7" ht="19.5" customHeight="1">
      <c r="A15" s="2076"/>
      <c r="B15" s="2079"/>
      <c r="C15" s="2082"/>
      <c r="D15" s="2087"/>
      <c r="E15" s="1297" t="s">
        <v>1491</v>
      </c>
      <c r="F15" s="1298" t="s">
        <v>1492</v>
      </c>
    </row>
    <row r="16" spans="1:7" ht="19.5" customHeight="1">
      <c r="A16" s="2076"/>
      <c r="B16" s="2079"/>
      <c r="C16" s="2082"/>
      <c r="D16" s="2087"/>
      <c r="E16" s="1297" t="s">
        <v>1493</v>
      </c>
      <c r="F16" s="1298" t="s">
        <v>1494</v>
      </c>
    </row>
    <row r="17" spans="1:6" ht="19.5" customHeight="1">
      <c r="A17" s="2076"/>
      <c r="B17" s="2079"/>
      <c r="C17" s="2082"/>
      <c r="D17" s="2084"/>
      <c r="E17" s="1288" t="s">
        <v>1495</v>
      </c>
      <c r="F17" s="1289" t="s">
        <v>1496</v>
      </c>
    </row>
    <row r="18" spans="1:6" ht="19.5" customHeight="1">
      <c r="A18" s="2076"/>
      <c r="B18" s="2079"/>
      <c r="C18" s="2090" t="s">
        <v>1497</v>
      </c>
      <c r="D18" s="2086">
        <v>7</v>
      </c>
      <c r="E18" s="1295" t="s">
        <v>1498</v>
      </c>
      <c r="F18" s="1296" t="s">
        <v>1499</v>
      </c>
    </row>
    <row r="19" spans="1:6" ht="19.5">
      <c r="A19" s="2076"/>
      <c r="B19" s="2079"/>
      <c r="C19" s="2082"/>
      <c r="D19" s="2087"/>
      <c r="E19" s="1297" t="s">
        <v>1500</v>
      </c>
      <c r="F19" s="1298" t="s">
        <v>1501</v>
      </c>
    </row>
    <row r="20" spans="1:6" ht="19.5">
      <c r="A20" s="2076"/>
      <c r="B20" s="2080"/>
      <c r="C20" s="2082"/>
      <c r="D20" s="2084"/>
      <c r="E20" s="1297" t="s">
        <v>1502</v>
      </c>
      <c r="F20" s="1298" t="s">
        <v>1503</v>
      </c>
    </row>
    <row r="21" spans="1:6" ht="19.5" customHeight="1">
      <c r="A21" s="2076"/>
      <c r="B21" s="2088" t="s">
        <v>1504</v>
      </c>
      <c r="C21" s="2090" t="s">
        <v>1505</v>
      </c>
      <c r="D21" s="2086">
        <v>8</v>
      </c>
      <c r="E21" s="1295" t="s">
        <v>1506</v>
      </c>
      <c r="F21" s="1296" t="s">
        <v>1507</v>
      </c>
    </row>
    <row r="22" spans="1:6" ht="19.5" customHeight="1">
      <c r="A22" s="2076"/>
      <c r="B22" s="2079"/>
      <c r="C22" s="2082"/>
      <c r="D22" s="2087"/>
      <c r="E22" s="1299" t="s">
        <v>1508</v>
      </c>
      <c r="F22" s="1300" t="s">
        <v>1509</v>
      </c>
    </row>
    <row r="23" spans="1:6" ht="19.5" customHeight="1">
      <c r="A23" s="2076"/>
      <c r="B23" s="2079"/>
      <c r="C23" s="2082"/>
      <c r="D23" s="2087"/>
      <c r="E23" s="1299" t="s">
        <v>1510</v>
      </c>
      <c r="F23" s="1300" t="s">
        <v>1511</v>
      </c>
    </row>
    <row r="24" spans="1:6" ht="19.5" customHeight="1">
      <c r="A24" s="2076"/>
      <c r="B24" s="2079"/>
      <c r="C24" s="2082"/>
      <c r="D24" s="2087"/>
      <c r="E24" s="1299" t="s">
        <v>1512</v>
      </c>
      <c r="F24" s="1300" t="s">
        <v>1513</v>
      </c>
    </row>
    <row r="25" spans="1:6" ht="19.5" customHeight="1">
      <c r="A25" s="2076"/>
      <c r="B25" s="2079"/>
      <c r="C25" s="2082"/>
      <c r="D25" s="2084"/>
      <c r="E25" s="1297" t="s">
        <v>1514</v>
      </c>
      <c r="F25" s="1298" t="s">
        <v>1515</v>
      </c>
    </row>
    <row r="26" spans="1:6" ht="19.5">
      <c r="A26" s="2076"/>
      <c r="B26" s="2079"/>
      <c r="C26" s="2090" t="s">
        <v>1516</v>
      </c>
      <c r="D26" s="2086">
        <v>9</v>
      </c>
      <c r="E26" s="1295" t="s">
        <v>1517</v>
      </c>
      <c r="F26" s="1296" t="s">
        <v>1518</v>
      </c>
    </row>
    <row r="27" spans="1:6" ht="19.5">
      <c r="A27" s="2076"/>
      <c r="B27" s="2079"/>
      <c r="C27" s="2082"/>
      <c r="D27" s="2087"/>
      <c r="E27" s="1299" t="s">
        <v>1519</v>
      </c>
      <c r="F27" s="1300" t="s">
        <v>1520</v>
      </c>
    </row>
    <row r="28" spans="1:6" ht="19.5">
      <c r="A28" s="2076"/>
      <c r="B28" s="2079"/>
      <c r="C28" s="2082"/>
      <c r="D28" s="2084"/>
      <c r="E28" s="1299" t="s">
        <v>1521</v>
      </c>
      <c r="F28" s="1300" t="s">
        <v>1522</v>
      </c>
    </row>
    <row r="29" spans="1:6" ht="39" customHeight="1">
      <c r="A29" s="2076"/>
      <c r="B29" s="2079"/>
      <c r="C29" s="2090" t="s">
        <v>1523</v>
      </c>
      <c r="D29" s="2086">
        <v>10</v>
      </c>
      <c r="E29" s="1295" t="s">
        <v>1524</v>
      </c>
      <c r="F29" s="1296" t="s">
        <v>1525</v>
      </c>
    </row>
    <row r="30" spans="1:6" ht="19.5">
      <c r="A30" s="2076"/>
      <c r="B30" s="2079"/>
      <c r="C30" s="2082"/>
      <c r="D30" s="2087"/>
      <c r="E30" s="1299" t="s">
        <v>1526</v>
      </c>
      <c r="F30" s="1300" t="s">
        <v>1527</v>
      </c>
    </row>
    <row r="31" spans="1:6" ht="19.5">
      <c r="A31" s="2076"/>
      <c r="B31" s="2079"/>
      <c r="C31" s="2082"/>
      <c r="D31" s="2087"/>
      <c r="E31" s="1299" t="s">
        <v>1528</v>
      </c>
      <c r="F31" s="1300" t="s">
        <v>1529</v>
      </c>
    </row>
    <row r="32" spans="1:6" ht="39">
      <c r="A32" s="2076"/>
      <c r="B32" s="2079"/>
      <c r="C32" s="2082"/>
      <c r="D32" s="2084"/>
      <c r="E32" s="1299" t="s">
        <v>1530</v>
      </c>
      <c r="F32" s="1300" t="s">
        <v>1531</v>
      </c>
    </row>
    <row r="33" spans="1:6" ht="39">
      <c r="A33" s="2076"/>
      <c r="B33" s="2079"/>
      <c r="C33" s="2090" t="s">
        <v>1532</v>
      </c>
      <c r="D33" s="2086">
        <v>11</v>
      </c>
      <c r="E33" s="1295" t="s">
        <v>1533</v>
      </c>
      <c r="F33" s="1296" t="s">
        <v>1534</v>
      </c>
    </row>
    <row r="34" spans="1:6" ht="19.5">
      <c r="A34" s="2076"/>
      <c r="B34" s="2079"/>
      <c r="C34" s="2082"/>
      <c r="D34" s="2087"/>
      <c r="E34" s="1299" t="s">
        <v>1535</v>
      </c>
      <c r="F34" s="1300" t="s">
        <v>1536</v>
      </c>
    </row>
    <row r="35" spans="1:6" ht="39.75" thickBot="1">
      <c r="A35" s="2077"/>
      <c r="B35" s="2089"/>
      <c r="C35" s="2092"/>
      <c r="D35" s="2093"/>
      <c r="E35" s="1301" t="s">
        <v>1537</v>
      </c>
      <c r="F35" s="1302" t="s">
        <v>1538</v>
      </c>
    </row>
    <row r="36" spans="1:6" ht="58.5">
      <c r="A36" s="2075" t="s">
        <v>1539</v>
      </c>
      <c r="B36" s="2078" t="s">
        <v>1540</v>
      </c>
      <c r="C36" s="2081" t="s">
        <v>1541</v>
      </c>
      <c r="D36" s="2083">
        <v>12</v>
      </c>
      <c r="E36" s="1286" t="s">
        <v>1542</v>
      </c>
      <c r="F36" s="1287" t="s">
        <v>1543</v>
      </c>
    </row>
    <row r="37" spans="1:6" ht="19.5">
      <c r="A37" s="2076"/>
      <c r="B37" s="2079"/>
      <c r="C37" s="2082"/>
      <c r="D37" s="2084"/>
      <c r="E37" s="1288" t="s">
        <v>1544</v>
      </c>
      <c r="F37" s="1289" t="s">
        <v>1545</v>
      </c>
    </row>
    <row r="38" spans="1:6" ht="39">
      <c r="A38" s="2076"/>
      <c r="B38" s="2079"/>
      <c r="C38" s="2085" t="s">
        <v>1546</v>
      </c>
      <c r="D38" s="2086">
        <v>13</v>
      </c>
      <c r="E38" s="1295" t="s">
        <v>1547</v>
      </c>
      <c r="F38" s="1296" t="s">
        <v>1548</v>
      </c>
    </row>
    <row r="39" spans="1:6" ht="19.5">
      <c r="A39" s="2076"/>
      <c r="B39" s="2079"/>
      <c r="C39" s="2082"/>
      <c r="D39" s="2087"/>
      <c r="E39" s="1303" t="s">
        <v>1549</v>
      </c>
      <c r="F39" s="1304" t="s">
        <v>1550</v>
      </c>
    </row>
    <row r="40" spans="1:6" ht="39">
      <c r="A40" s="2076"/>
      <c r="B40" s="2080"/>
      <c r="C40" s="2082"/>
      <c r="D40" s="2084"/>
      <c r="E40" s="1305" t="s">
        <v>1551</v>
      </c>
      <c r="F40" s="1306" t="s">
        <v>1552</v>
      </c>
    </row>
    <row r="41" spans="1:6" ht="19.5">
      <c r="A41" s="2076"/>
      <c r="B41" s="2088" t="s">
        <v>1553</v>
      </c>
      <c r="C41" s="2090" t="s">
        <v>1554</v>
      </c>
      <c r="D41" s="2086">
        <v>14</v>
      </c>
      <c r="E41" s="1295" t="s">
        <v>1555</v>
      </c>
      <c r="F41" s="1296" t="s">
        <v>1556</v>
      </c>
    </row>
    <row r="42" spans="1:6" ht="19.5">
      <c r="A42" s="2076"/>
      <c r="B42" s="2079"/>
      <c r="C42" s="2082"/>
      <c r="D42" s="2087"/>
      <c r="E42" s="1297" t="s">
        <v>1557</v>
      </c>
      <c r="F42" s="1298" t="s">
        <v>1558</v>
      </c>
    </row>
    <row r="43" spans="1:6" ht="39">
      <c r="A43" s="2076"/>
      <c r="B43" s="2079"/>
      <c r="C43" s="2082"/>
      <c r="D43" s="2087"/>
      <c r="E43" s="1297" t="s">
        <v>1559</v>
      </c>
      <c r="F43" s="1298" t="s">
        <v>1560</v>
      </c>
    </row>
    <row r="44" spans="1:6" ht="19.5">
      <c r="A44" s="2076"/>
      <c r="B44" s="2079"/>
      <c r="C44" s="2091"/>
      <c r="D44" s="2084"/>
      <c r="E44" s="1305" t="s">
        <v>1561</v>
      </c>
      <c r="F44" s="1306" t="s">
        <v>1562</v>
      </c>
    </row>
    <row r="45" spans="1:6" ht="39">
      <c r="A45" s="2076"/>
      <c r="B45" s="2079"/>
      <c r="C45" s="2090" t="s">
        <v>1563</v>
      </c>
      <c r="D45" s="2086">
        <v>15</v>
      </c>
      <c r="E45" s="1295" t="s">
        <v>1564</v>
      </c>
      <c r="F45" s="1296" t="s">
        <v>1565</v>
      </c>
    </row>
    <row r="46" spans="1:6" ht="39">
      <c r="A46" s="2076"/>
      <c r="B46" s="2079"/>
      <c r="C46" s="2082"/>
      <c r="D46" s="2084"/>
      <c r="E46" s="1297" t="s">
        <v>1566</v>
      </c>
      <c r="F46" s="1298" t="s">
        <v>1567</v>
      </c>
    </row>
    <row r="47" spans="1:6" ht="39">
      <c r="A47" s="2076"/>
      <c r="B47" s="2079"/>
      <c r="C47" s="2090" t="s">
        <v>1568</v>
      </c>
      <c r="D47" s="2086">
        <v>16</v>
      </c>
      <c r="E47" s="1295" t="s">
        <v>1569</v>
      </c>
      <c r="F47" s="1296" t="s">
        <v>1570</v>
      </c>
    </row>
    <row r="48" spans="1:6" ht="19.5">
      <c r="A48" s="2076"/>
      <c r="B48" s="2079"/>
      <c r="C48" s="2082"/>
      <c r="D48" s="2087"/>
      <c r="E48" s="1297" t="s">
        <v>1571</v>
      </c>
      <c r="F48" s="1298" t="s">
        <v>1572</v>
      </c>
    </row>
    <row r="49" spans="1:6" ht="19.5">
      <c r="A49" s="2076"/>
      <c r="B49" s="2079"/>
      <c r="C49" s="2082"/>
      <c r="D49" s="2087"/>
      <c r="E49" s="1297" t="s">
        <v>1573</v>
      </c>
      <c r="F49" s="1298" t="s">
        <v>1574</v>
      </c>
    </row>
    <row r="50" spans="1:6" ht="39.75" thickBot="1">
      <c r="A50" s="2077"/>
      <c r="B50" s="2089"/>
      <c r="C50" s="2092"/>
      <c r="D50" s="2093"/>
      <c r="E50" s="1307" t="s">
        <v>1575</v>
      </c>
      <c r="F50" s="1308" t="s">
        <v>1576</v>
      </c>
    </row>
    <row r="51" spans="1:6" ht="19.5">
      <c r="A51" s="1309" t="s">
        <v>1577</v>
      </c>
      <c r="B51" s="1310"/>
      <c r="C51" s="1310"/>
      <c r="D51" s="1310"/>
      <c r="E51" s="1310"/>
      <c r="F51" s="895"/>
    </row>
    <row r="52" spans="1:6" ht="22.5">
      <c r="A52" s="1311" t="s">
        <v>1578</v>
      </c>
      <c r="B52" s="1310"/>
      <c r="C52" s="1310"/>
      <c r="D52" s="1310"/>
      <c r="E52" s="1310"/>
      <c r="F52" s="895"/>
    </row>
    <row r="53" spans="1:6" ht="22.5">
      <c r="A53" s="1311" t="s">
        <v>1579</v>
      </c>
      <c r="B53" s="1310"/>
      <c r="C53" s="1310"/>
      <c r="D53" s="1310"/>
      <c r="E53" s="1310"/>
      <c r="F53" s="895"/>
    </row>
    <row r="54" spans="1:6" ht="22.5">
      <c r="A54" s="1311"/>
      <c r="F54" s="1312"/>
    </row>
  </sheetData>
  <mergeCells count="39">
    <mergeCell ref="A3:A8"/>
    <mergeCell ref="B3:B5"/>
    <mergeCell ref="C3:C5"/>
    <mergeCell ref="D3:D5"/>
    <mergeCell ref="B6:B7"/>
    <mergeCell ref="C6:C7"/>
    <mergeCell ref="D6:D7"/>
    <mergeCell ref="A9:A35"/>
    <mergeCell ref="B9:B20"/>
    <mergeCell ref="C9:C10"/>
    <mergeCell ref="D9:D10"/>
    <mergeCell ref="C11:C13"/>
    <mergeCell ref="D11:D13"/>
    <mergeCell ref="C14:C17"/>
    <mergeCell ref="D14:D17"/>
    <mergeCell ref="C18:C20"/>
    <mergeCell ref="D18:D20"/>
    <mergeCell ref="B21:B35"/>
    <mergeCell ref="C21:C25"/>
    <mergeCell ref="D21:D25"/>
    <mergeCell ref="C26:C28"/>
    <mergeCell ref="D26:D28"/>
    <mergeCell ref="C29:C32"/>
    <mergeCell ref="D29:D32"/>
    <mergeCell ref="C33:C35"/>
    <mergeCell ref="D33:D35"/>
    <mergeCell ref="D45:D46"/>
    <mergeCell ref="C47:C50"/>
    <mergeCell ref="D47:D50"/>
    <mergeCell ref="A36:A50"/>
    <mergeCell ref="B36:B40"/>
    <mergeCell ref="C36:C37"/>
    <mergeCell ref="D36:D37"/>
    <mergeCell ref="C38:C40"/>
    <mergeCell ref="D38:D40"/>
    <mergeCell ref="B41:B50"/>
    <mergeCell ref="C41:C44"/>
    <mergeCell ref="D41:D44"/>
    <mergeCell ref="C45:C46"/>
  </mergeCells>
  <phoneticPr fontId="12"/>
  <printOptions horizontalCentered="1"/>
  <pageMargins left="3.937007874015748E-2" right="3.937007874015748E-2" top="0.55118110236220474" bottom="0.55118110236220474" header="0" footer="0"/>
  <pageSetup paperSize="9" scale="3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U119"/>
  <sheetViews>
    <sheetView view="pageBreakPreview" zoomScale="70" zoomScaleNormal="100" zoomScaleSheetLayoutView="70" workbookViewId="0">
      <selection activeCell="Q17" sqref="Q17"/>
    </sheetView>
  </sheetViews>
  <sheetFormatPr defaultRowHeight="13.5"/>
  <cols>
    <col min="1" max="1" width="3.125" style="716" customWidth="1"/>
    <col min="2" max="2" width="4.25" style="716" customWidth="1"/>
    <col min="3" max="3" width="13.125" style="716" customWidth="1"/>
    <col min="4" max="7" width="4.5" style="613" customWidth="1"/>
    <col min="8" max="8" width="5.125" style="613" customWidth="1"/>
    <col min="9" max="34" width="4.5" style="613" customWidth="1"/>
    <col min="35" max="35" width="8.375" style="613" customWidth="1"/>
    <col min="36" max="36" width="12.5" style="613" customWidth="1"/>
    <col min="37" max="38" width="4.125" style="613" customWidth="1"/>
    <col min="39" max="39" width="21.25" style="613" customWidth="1"/>
    <col min="40" max="40" width="18.375" style="613" customWidth="1"/>
    <col min="41" max="41" width="10.375" style="613" customWidth="1"/>
    <col min="42" max="16384" width="9" style="613"/>
  </cols>
  <sheetData>
    <row r="1" spans="1:44" ht="33" customHeight="1">
      <c r="AE1" s="614"/>
      <c r="AF1" s="614"/>
      <c r="AG1" s="614"/>
      <c r="AH1" s="321"/>
      <c r="AI1" s="322"/>
      <c r="AJ1" s="323" t="s">
        <v>786</v>
      </c>
    </row>
    <row r="2" spans="1:44" ht="20.25" customHeight="1">
      <c r="A2" s="2160" t="s">
        <v>777</v>
      </c>
      <c r="B2" s="2160"/>
      <c r="C2" s="2160"/>
      <c r="D2" s="2160"/>
      <c r="E2" s="2160"/>
      <c r="F2" s="2160"/>
      <c r="G2" s="2160"/>
      <c r="H2" s="2160"/>
      <c r="I2" s="2160"/>
      <c r="J2" s="2160"/>
      <c r="K2" s="2160"/>
      <c r="L2" s="2160"/>
      <c r="M2" s="2160"/>
      <c r="N2" s="2160"/>
      <c r="O2" s="2160"/>
      <c r="P2" s="2160"/>
      <c r="Q2" s="2160"/>
      <c r="R2" s="2160"/>
      <c r="S2" s="2160"/>
      <c r="T2" s="2160"/>
      <c r="U2" s="2160"/>
      <c r="V2" s="2160"/>
      <c r="W2" s="2160"/>
      <c r="X2" s="2160"/>
      <c r="Y2" s="2160"/>
      <c r="Z2" s="2160"/>
      <c r="AA2" s="2160"/>
      <c r="AB2" s="2160"/>
      <c r="AC2" s="2160"/>
      <c r="AD2" s="2160"/>
      <c r="AE2" s="2160"/>
      <c r="AF2" s="2160"/>
      <c r="AG2" s="2160"/>
      <c r="AH2" s="2160"/>
      <c r="AI2" s="2160"/>
    </row>
    <row r="3" spans="1:44" ht="9.75" customHeight="1">
      <c r="A3" s="615"/>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row>
    <row r="4" spans="1:44" ht="19.5" customHeight="1">
      <c r="B4" s="2161" t="s">
        <v>778</v>
      </c>
      <c r="C4" s="2161"/>
      <c r="D4" s="2161"/>
      <c r="E4" s="2161"/>
      <c r="F4" s="2161"/>
      <c r="G4" s="2162">
        <f>様式1!$G$36</f>
        <v>0</v>
      </c>
      <c r="H4" s="2162"/>
      <c r="I4" s="2162"/>
      <c r="J4" s="2162"/>
      <c r="K4" s="2162"/>
      <c r="L4" s="2162"/>
      <c r="M4" s="2162"/>
      <c r="N4" s="2162"/>
      <c r="O4" s="2162"/>
      <c r="P4" s="2162"/>
      <c r="Q4" s="2162"/>
      <c r="R4" s="2162"/>
      <c r="S4" s="2162"/>
      <c r="T4" s="656" t="s">
        <v>787</v>
      </c>
      <c r="U4" s="656"/>
      <c r="V4" s="656"/>
      <c r="W4" s="656"/>
      <c r="X4" s="2163">
        <f>様式1!$L$11</f>
        <v>0</v>
      </c>
      <c r="Y4" s="2163"/>
      <c r="Z4" s="2163"/>
      <c r="AA4" s="2163"/>
      <c r="AB4" s="2163"/>
      <c r="AC4" s="2163"/>
      <c r="AD4" s="2163"/>
      <c r="AE4" s="2163"/>
      <c r="AF4" s="2163"/>
      <c r="AG4" s="2163"/>
      <c r="AH4" s="656"/>
      <c r="AI4" s="656"/>
      <c r="AJ4" s="656"/>
      <c r="AK4" s="656"/>
    </row>
    <row r="5" spans="1:44" ht="19.5" customHeight="1">
      <c r="B5" s="922"/>
      <c r="C5" s="922"/>
      <c r="D5" s="922"/>
      <c r="E5" s="922"/>
      <c r="F5" s="922"/>
      <c r="G5" s="923"/>
      <c r="H5" s="923"/>
      <c r="I5" s="923"/>
      <c r="J5" s="923"/>
      <c r="K5" s="923"/>
      <c r="L5" s="923"/>
      <c r="M5" s="923"/>
      <c r="N5" s="923"/>
      <c r="O5" s="923"/>
      <c r="P5" s="923"/>
      <c r="Q5" s="923"/>
      <c r="R5" s="923"/>
      <c r="S5" s="923"/>
      <c r="T5" s="656"/>
      <c r="U5" s="656"/>
      <c r="V5" s="656"/>
      <c r="W5" s="656"/>
      <c r="X5" s="695"/>
      <c r="Y5" s="695"/>
      <c r="Z5" s="695"/>
      <c r="AA5" s="695"/>
      <c r="AB5" s="695"/>
      <c r="AC5" s="695"/>
      <c r="AD5" s="695"/>
      <c r="AE5" s="695"/>
      <c r="AF5" s="695"/>
      <c r="AG5" s="695"/>
      <c r="AH5" s="656"/>
      <c r="AI5" s="656"/>
      <c r="AJ5" s="656"/>
      <c r="AK5" s="656"/>
    </row>
    <row r="6" spans="1:44" ht="19.5" customHeight="1">
      <c r="B6" s="922"/>
      <c r="C6" s="922"/>
      <c r="D6" s="922"/>
      <c r="E6" s="922"/>
      <c r="F6" s="922"/>
      <c r="G6" s="923"/>
      <c r="H6" s="923"/>
      <c r="I6" s="923"/>
      <c r="J6" s="923"/>
      <c r="K6" s="923"/>
      <c r="L6" s="923"/>
      <c r="M6" s="923"/>
      <c r="N6" s="923"/>
      <c r="O6" s="923"/>
      <c r="P6" s="923"/>
      <c r="Q6" s="923"/>
      <c r="R6" s="923"/>
      <c r="S6" s="923"/>
      <c r="T6" s="717" t="s">
        <v>779</v>
      </c>
      <c r="U6" s="718"/>
      <c r="V6" s="718"/>
      <c r="W6" s="718"/>
      <c r="X6" s="718"/>
      <c r="Y6" s="718"/>
      <c r="Z6" s="718"/>
      <c r="AA6" s="718"/>
      <c r="AB6" s="718"/>
      <c r="AC6" s="2144">
        <f>SUM(AI12,AI17)</f>
        <v>0</v>
      </c>
      <c r="AD6" s="2144"/>
      <c r="AE6" s="718"/>
      <c r="AF6" s="718"/>
      <c r="AG6" s="718"/>
      <c r="AH6" s="656"/>
      <c r="AI6" s="656"/>
      <c r="AJ6" s="656"/>
      <c r="AK6" s="656"/>
    </row>
    <row r="7" spans="1:44" ht="9.75" customHeight="1">
      <c r="A7" s="616"/>
      <c r="B7" s="617"/>
      <c r="C7" s="617"/>
      <c r="D7" s="617"/>
      <c r="E7" s="617"/>
      <c r="F7" s="618"/>
      <c r="G7" s="618"/>
      <c r="H7" s="618"/>
      <c r="I7" s="618"/>
      <c r="J7" s="618"/>
      <c r="K7" s="712"/>
      <c r="L7" s="712"/>
      <c r="M7" s="712"/>
      <c r="N7" s="712"/>
      <c r="O7" s="712"/>
      <c r="P7" s="712"/>
      <c r="Q7" s="712"/>
      <c r="R7" s="619"/>
      <c r="S7" s="619"/>
      <c r="T7" s="619"/>
      <c r="U7" s="619"/>
      <c r="V7" s="619"/>
      <c r="W7" s="619"/>
      <c r="X7" s="619"/>
      <c r="Y7" s="619"/>
      <c r="Z7" s="668"/>
      <c r="AA7" s="660"/>
      <c r="AB7" s="619"/>
      <c r="AC7" s="619"/>
      <c r="AD7" s="619"/>
      <c r="AE7" s="619"/>
      <c r="AF7" s="619"/>
      <c r="AG7" s="619"/>
      <c r="AH7" s="619"/>
    </row>
    <row r="8" spans="1:44" ht="32.25" customHeight="1">
      <c r="A8" s="2145" t="s">
        <v>901</v>
      </c>
      <c r="B8" s="2148" t="s">
        <v>781</v>
      </c>
      <c r="C8" s="789" t="s">
        <v>973</v>
      </c>
      <c r="D8" s="801" t="str">
        <f>AM12</f>
        <v/>
      </c>
      <c r="E8" s="802" t="str">
        <f>IF($D$8="","",IF($D$8+1&lt;=$AM$13,$D$8+1,""))</f>
        <v/>
      </c>
      <c r="F8" s="802" t="str">
        <f>IF($D$8="","",IF($D$8+2&lt;=$AM$13,$D$8+2,""))</f>
        <v/>
      </c>
      <c r="G8" s="802" t="str">
        <f>IF($D$8="","",IF($D$8+3&lt;=$AM$13,$D$8+3,""))</f>
        <v/>
      </c>
      <c r="H8" s="802" t="str">
        <f>IF($D$8="","",IF($D$8+4&lt;=$AM$13,$D$8+4,""))</f>
        <v/>
      </c>
      <c r="I8" s="802" t="str">
        <f>IF($D$8="","",IF($D$8+5&lt;=$AM$13,$D$8+5,""))</f>
        <v/>
      </c>
      <c r="J8" s="802" t="str">
        <f>IF($D$8="","",IF($D$8+6&lt;=$AM$13,$D$8+6,""))</f>
        <v/>
      </c>
      <c r="K8" s="802" t="str">
        <f>IF($D$8="","",IF($D$8+7&lt;=$AM$13,$D$8+7,""))</f>
        <v/>
      </c>
      <c r="L8" s="802" t="str">
        <f>IF($D$8="","",IF($D$8+8&lt;=$AM$13,$D$8+8,""))</f>
        <v/>
      </c>
      <c r="M8" s="802" t="str">
        <f>IF($D$8="","",IF($D$8+9&lt;=$AM$13,$D$8+9,""))</f>
        <v/>
      </c>
      <c r="N8" s="802" t="str">
        <f>IF($D$8="","",IF($D$8+10&lt;=$AM$13,$D$8+10,""))</f>
        <v/>
      </c>
      <c r="O8" s="802" t="str">
        <f>IF($D$8="","",IF($D$8+11&lt;=$AM$13,$D$8+11,""))</f>
        <v/>
      </c>
      <c r="P8" s="802" t="str">
        <f>IF($D$8="","",IF($D$8+12&lt;=$AM$13,$D$8+12,""))</f>
        <v/>
      </c>
      <c r="Q8" s="802" t="str">
        <f>IF($D$8="","",IF($D$8+13&lt;=$AM$13,$D$8+13,""))</f>
        <v/>
      </c>
      <c r="R8" s="802" t="str">
        <f>IF($D$8="","",IF($D$8+14&lt;=$AM$13,$D$8+14,""))</f>
        <v/>
      </c>
      <c r="S8" s="802" t="str">
        <f>IF($D$8="","",IF($D$8+15&lt;=$AM$13,$D$8+15,""))</f>
        <v/>
      </c>
      <c r="T8" s="802" t="str">
        <f>IF($D$8="","",IF($D$8+16&lt;=$AM$13,$D$8+16,""))</f>
        <v/>
      </c>
      <c r="U8" s="802" t="str">
        <f>IF($D$8="","",IF($D$8+17&lt;=$AM$13,$D$8+17,""))</f>
        <v/>
      </c>
      <c r="V8" s="802" t="str">
        <f>IF($D$8="","",IF($D$8+18&lt;=$AM$13,$D$8+18,""))</f>
        <v/>
      </c>
      <c r="W8" s="802" t="str">
        <f>IF($D$8="","",IF($D$8+19&lt;=$AM$13,$D$8+19,""))</f>
        <v/>
      </c>
      <c r="X8" s="802" t="str">
        <f>IF($D$8="","",IF($D$8+20&lt;=$AM$13,$D$8+20,""))</f>
        <v/>
      </c>
      <c r="Y8" s="802" t="str">
        <f>IF($D$8="","",IF($D$8+21&lt;=$AM$13,$D$8+21,""))</f>
        <v/>
      </c>
      <c r="Z8" s="802" t="str">
        <f>IF($D$8="","",IF($D$8+22&lt;=$AM$13,$D$8+22,""))</f>
        <v/>
      </c>
      <c r="AA8" s="802" t="str">
        <f>IF($D$8="","",IF($D$8+23&lt;=$AM$13,$D$8+23,""))</f>
        <v/>
      </c>
      <c r="AB8" s="802" t="str">
        <f>IF($D$8="","",IF($D$8+24&lt;=$AM$13,$D$8+24,""))</f>
        <v/>
      </c>
      <c r="AC8" s="802" t="str">
        <f>IF($D$8="","",IF($D$8+25&lt;=$AM$13,$D$8+25,""))</f>
        <v/>
      </c>
      <c r="AD8" s="802" t="str">
        <f>IF($D$8="","",IF($D$8+26&lt;=$AM$13,$D$8+26,""))</f>
        <v/>
      </c>
      <c r="AE8" s="802" t="str">
        <f>IF($D$8="","",IF($D$8+27&lt;=$AM$13,$D$8+27,""))</f>
        <v/>
      </c>
      <c r="AF8" s="802" t="str">
        <f>IF($D$8="","",IF($D$8+28&lt;=$AM$13,$D$8+28,""))</f>
        <v/>
      </c>
      <c r="AG8" s="802" t="str">
        <f>IF($D$8="","",IF($D$8+29&lt;=$AM$13,$D$8+29,""))</f>
        <v/>
      </c>
      <c r="AH8" s="803" t="str">
        <f>IF($D$8="","",IF($D$8+30&lt;=$AM$13,$D$8+30,""))</f>
        <v/>
      </c>
      <c r="AI8" s="623"/>
      <c r="AM8" s="9" t="s">
        <v>965</v>
      </c>
      <c r="AN8" s="9" t="s">
        <v>966</v>
      </c>
      <c r="AO8" s="32"/>
      <c r="AP8" s="32"/>
    </row>
    <row r="9" spans="1:44" ht="28.5" customHeight="1">
      <c r="A9" s="2145"/>
      <c r="B9" s="2149"/>
      <c r="C9" s="789" t="s">
        <v>780</v>
      </c>
      <c r="D9" s="798" t="str">
        <f t="shared" ref="D9:AH9" si="0">TEXT(D8,"aaa")</f>
        <v/>
      </c>
      <c r="E9" s="804" t="str">
        <f t="shared" si="0"/>
        <v/>
      </c>
      <c r="F9" s="804" t="str">
        <f t="shared" si="0"/>
        <v/>
      </c>
      <c r="G9" s="804" t="str">
        <f t="shared" si="0"/>
        <v/>
      </c>
      <c r="H9" s="804" t="str">
        <f t="shared" si="0"/>
        <v/>
      </c>
      <c r="I9" s="804" t="str">
        <f t="shared" si="0"/>
        <v/>
      </c>
      <c r="J9" s="804" t="str">
        <f t="shared" si="0"/>
        <v/>
      </c>
      <c r="K9" s="804" t="str">
        <f t="shared" si="0"/>
        <v/>
      </c>
      <c r="L9" s="804" t="str">
        <f t="shared" si="0"/>
        <v/>
      </c>
      <c r="M9" s="804" t="str">
        <f t="shared" si="0"/>
        <v/>
      </c>
      <c r="N9" s="804" t="str">
        <f t="shared" si="0"/>
        <v/>
      </c>
      <c r="O9" s="804" t="str">
        <f t="shared" si="0"/>
        <v/>
      </c>
      <c r="P9" s="804" t="str">
        <f t="shared" si="0"/>
        <v/>
      </c>
      <c r="Q9" s="804" t="str">
        <f t="shared" si="0"/>
        <v/>
      </c>
      <c r="R9" s="804" t="str">
        <f t="shared" si="0"/>
        <v/>
      </c>
      <c r="S9" s="804" t="str">
        <f t="shared" si="0"/>
        <v/>
      </c>
      <c r="T9" s="804" t="str">
        <f t="shared" si="0"/>
        <v/>
      </c>
      <c r="U9" s="804" t="str">
        <f t="shared" si="0"/>
        <v/>
      </c>
      <c r="V9" s="804" t="str">
        <f t="shared" si="0"/>
        <v/>
      </c>
      <c r="W9" s="804" t="str">
        <f t="shared" si="0"/>
        <v/>
      </c>
      <c r="X9" s="804" t="str">
        <f t="shared" si="0"/>
        <v/>
      </c>
      <c r="Y9" s="804" t="str">
        <f t="shared" si="0"/>
        <v/>
      </c>
      <c r="Z9" s="804" t="str">
        <f t="shared" si="0"/>
        <v/>
      </c>
      <c r="AA9" s="804" t="str">
        <f t="shared" si="0"/>
        <v/>
      </c>
      <c r="AB9" s="804" t="str">
        <f t="shared" si="0"/>
        <v/>
      </c>
      <c r="AC9" s="804" t="str">
        <f t="shared" si="0"/>
        <v/>
      </c>
      <c r="AD9" s="804" t="str">
        <f t="shared" si="0"/>
        <v/>
      </c>
      <c r="AE9" s="804" t="str">
        <f t="shared" si="0"/>
        <v/>
      </c>
      <c r="AF9" s="804" t="str">
        <f t="shared" si="0"/>
        <v/>
      </c>
      <c r="AG9" s="804" t="str">
        <f t="shared" si="0"/>
        <v/>
      </c>
      <c r="AH9" s="805" t="str">
        <f t="shared" si="0"/>
        <v/>
      </c>
      <c r="AI9" s="623"/>
      <c r="AM9" s="785" t="str">
        <f>IF(様式1!F37="","",様式1!F37)</f>
        <v/>
      </c>
      <c r="AN9" s="785" t="str">
        <f>IF(様式1!K37="","",様式1!K37)</f>
        <v/>
      </c>
      <c r="AO9" s="8"/>
      <c r="AP9" s="8"/>
      <c r="AQ9" s="8"/>
      <c r="AR9" s="8"/>
    </row>
    <row r="10" spans="1:44" ht="32.25" customHeight="1">
      <c r="A10" s="2146"/>
      <c r="B10" s="2149"/>
      <c r="C10" s="790" t="s">
        <v>725</v>
      </c>
      <c r="D10" s="822"/>
      <c r="E10" s="823"/>
      <c r="F10" s="823"/>
      <c r="G10" s="823"/>
      <c r="H10" s="823"/>
      <c r="I10" s="823"/>
      <c r="J10" s="823"/>
      <c r="K10" s="823"/>
      <c r="L10" s="823"/>
      <c r="M10" s="823"/>
      <c r="N10" s="823"/>
      <c r="O10" s="823"/>
      <c r="P10" s="823"/>
      <c r="Q10" s="823"/>
      <c r="R10" s="823"/>
      <c r="S10" s="823"/>
      <c r="T10" s="823"/>
      <c r="U10" s="823"/>
      <c r="V10" s="823"/>
      <c r="W10" s="823"/>
      <c r="X10" s="823"/>
      <c r="Y10" s="823"/>
      <c r="Z10" s="823"/>
      <c r="AA10" s="823"/>
      <c r="AB10" s="823"/>
      <c r="AC10" s="823"/>
      <c r="AD10" s="823"/>
      <c r="AE10" s="823"/>
      <c r="AF10" s="823"/>
      <c r="AG10" s="823"/>
      <c r="AH10" s="824"/>
      <c r="AI10" s="623"/>
    </row>
    <row r="11" spans="1:44" ht="240.75" customHeight="1">
      <c r="A11" s="2146"/>
      <c r="B11" s="2149"/>
      <c r="C11" s="791" t="s">
        <v>810</v>
      </c>
      <c r="D11" s="806"/>
      <c r="E11" s="807"/>
      <c r="F11" s="807"/>
      <c r="G11" s="807"/>
      <c r="H11" s="807"/>
      <c r="I11" s="807"/>
      <c r="J11" s="807"/>
      <c r="K11" s="807"/>
      <c r="L11" s="807"/>
      <c r="M11" s="807"/>
      <c r="N11" s="807"/>
      <c r="O11" s="807"/>
      <c r="P11" s="807"/>
      <c r="Q11" s="807"/>
      <c r="R11" s="807"/>
      <c r="S11" s="807"/>
      <c r="T11" s="807"/>
      <c r="U11" s="807"/>
      <c r="V11" s="807"/>
      <c r="W11" s="807"/>
      <c r="X11" s="807"/>
      <c r="Y11" s="807"/>
      <c r="Z11" s="807"/>
      <c r="AA11" s="807"/>
      <c r="AB11" s="807"/>
      <c r="AC11" s="807"/>
      <c r="AD11" s="807"/>
      <c r="AE11" s="807"/>
      <c r="AF11" s="807"/>
      <c r="AG11" s="807"/>
      <c r="AH11" s="815"/>
      <c r="AI11" s="702"/>
      <c r="AM11" s="786" t="s">
        <v>187</v>
      </c>
      <c r="AN11" s="786" t="s">
        <v>188</v>
      </c>
      <c r="AO11" s="786" t="s">
        <v>189</v>
      </c>
      <c r="AP11" s="786" t="s">
        <v>190</v>
      </c>
      <c r="AQ11" s="786" t="s">
        <v>191</v>
      </c>
      <c r="AR11" s="786" t="s">
        <v>192</v>
      </c>
    </row>
    <row r="12" spans="1:44" ht="30.75" customHeight="1" thickBot="1">
      <c r="A12" s="2146"/>
      <c r="B12" s="2149"/>
      <c r="C12" s="792" t="s">
        <v>1233</v>
      </c>
      <c r="D12" s="819"/>
      <c r="E12" s="820"/>
      <c r="F12" s="820"/>
      <c r="G12" s="820"/>
      <c r="H12" s="820"/>
      <c r="I12" s="820"/>
      <c r="J12" s="820"/>
      <c r="K12" s="820"/>
      <c r="L12" s="820"/>
      <c r="M12" s="820"/>
      <c r="N12" s="820"/>
      <c r="O12" s="820"/>
      <c r="P12" s="820"/>
      <c r="Q12" s="820"/>
      <c r="R12" s="820"/>
      <c r="S12" s="820"/>
      <c r="T12" s="820"/>
      <c r="U12" s="820"/>
      <c r="V12" s="820"/>
      <c r="W12" s="820"/>
      <c r="X12" s="820"/>
      <c r="Y12" s="820"/>
      <c r="Z12" s="820"/>
      <c r="AA12" s="820"/>
      <c r="AB12" s="820"/>
      <c r="AC12" s="820"/>
      <c r="AD12" s="820"/>
      <c r="AE12" s="820"/>
      <c r="AF12" s="820"/>
      <c r="AG12" s="820"/>
      <c r="AH12" s="821"/>
      <c r="AI12" s="627">
        <f>SUM(D12:AH12)</f>
        <v>0</v>
      </c>
      <c r="AJ12" s="773" t="s">
        <v>953</v>
      </c>
      <c r="AM12" s="785" t="str">
        <f>AM9</f>
        <v/>
      </c>
      <c r="AN12" s="785" t="str">
        <f>IF(AM13=AN9,"",IF(AN9&gt;EDATE(AM12,1)-1,EDATE(AM12,1),""))</f>
        <v/>
      </c>
      <c r="AO12" s="785" t="str">
        <f>IF(AN12="","",IF(AN9&gt;EDATE(AM12,2)-1,EDATE(AM12,2),""))</f>
        <v/>
      </c>
      <c r="AP12" s="785" t="str">
        <f>IF(AO12="","",IF(AN9&gt;EDATE(AM12,3)-1,EDATE(AM12,3),""))</f>
        <v/>
      </c>
      <c r="AQ12" s="785" t="str">
        <f>IF(AP12="","",IF(AN9&gt;EDATE(AM12,4)-1,EDATE(AM12,4),""))</f>
        <v/>
      </c>
      <c r="AR12" s="785" t="str">
        <f>IF(AQ12="","",IF(AN9&gt;EDATE(AM12,5)-1,EDATE(AM12,5),""))</f>
        <v/>
      </c>
    </row>
    <row r="13" spans="1:44" ht="240.75" customHeight="1">
      <c r="A13" s="2146"/>
      <c r="B13" s="2149"/>
      <c r="C13" s="793" t="s">
        <v>809</v>
      </c>
      <c r="D13" s="812"/>
      <c r="E13" s="813"/>
      <c r="F13" s="813"/>
      <c r="G13" s="813"/>
      <c r="H13" s="813"/>
      <c r="I13" s="813"/>
      <c r="J13" s="813"/>
      <c r="K13" s="813"/>
      <c r="L13" s="813"/>
      <c r="M13" s="813"/>
      <c r="N13" s="813"/>
      <c r="O13" s="813"/>
      <c r="P13" s="813"/>
      <c r="Q13" s="813"/>
      <c r="R13" s="813"/>
      <c r="S13" s="813"/>
      <c r="T13" s="813"/>
      <c r="U13" s="813"/>
      <c r="V13" s="813"/>
      <c r="W13" s="813"/>
      <c r="X13" s="813"/>
      <c r="Y13" s="813"/>
      <c r="Z13" s="813"/>
      <c r="AA13" s="813"/>
      <c r="AB13" s="813"/>
      <c r="AC13" s="813"/>
      <c r="AD13" s="813"/>
      <c r="AE13" s="813"/>
      <c r="AF13" s="813"/>
      <c r="AG13" s="813"/>
      <c r="AH13" s="818"/>
      <c r="AI13" s="629"/>
      <c r="AJ13" s="780"/>
      <c r="AM13" s="785" t="str">
        <f>IF(AM12="","",IF(AN9&lt;(EDATE(AM12,1)-1),AN9,EDATE(AM12,1)-1))</f>
        <v/>
      </c>
      <c r="AN13" s="785" t="str">
        <f>IF(AN12="","",IF(AN9&lt;(EDATE(AM12,2)-1),AN9,EDATE(AM12,2)-1))</f>
        <v/>
      </c>
      <c r="AO13" s="785" t="str">
        <f>IF(AO12="","",IF(AN9&lt;(EDATE(AM12,3)-1),AN9,EDATE(AM12,3)-1))</f>
        <v/>
      </c>
      <c r="AP13" s="785" t="str">
        <f>IF(AP12="","",IF(AN9&lt;=(EDATE(AM12,4)-1),AN9,EDATE(AM12,4)-1))</f>
        <v/>
      </c>
      <c r="AQ13" s="785" t="str">
        <f>IF(AQ12="","",IF(AN9&lt;=(EDATE(AM12,5)-1),AN9,EDATE(AM12,5)-1))</f>
        <v/>
      </c>
      <c r="AR13" s="785" t="str">
        <f>IF(AR12="","",IF(AN9&lt;=(EDATE(AM12,6)-1),AN9,EDATE(AM12,6)-1))</f>
        <v/>
      </c>
    </row>
    <row r="14" spans="1:44" ht="25.5" customHeight="1">
      <c r="A14" s="2146"/>
      <c r="B14" s="2149"/>
      <c r="C14" s="790" t="s">
        <v>808</v>
      </c>
      <c r="D14" s="808"/>
      <c r="E14" s="809"/>
      <c r="F14" s="809"/>
      <c r="G14" s="809"/>
      <c r="H14" s="809"/>
      <c r="I14" s="809"/>
      <c r="J14" s="809"/>
      <c r="K14" s="809"/>
      <c r="L14" s="809"/>
      <c r="M14" s="809"/>
      <c r="N14" s="809"/>
      <c r="O14" s="809"/>
      <c r="P14" s="809"/>
      <c r="Q14" s="809"/>
      <c r="R14" s="809"/>
      <c r="S14" s="809"/>
      <c r="T14" s="809"/>
      <c r="U14" s="810"/>
      <c r="V14" s="810"/>
      <c r="W14" s="809"/>
      <c r="X14" s="809"/>
      <c r="Y14" s="810"/>
      <c r="Z14" s="810"/>
      <c r="AA14" s="810"/>
      <c r="AB14" s="810"/>
      <c r="AC14" s="810"/>
      <c r="AD14" s="810"/>
      <c r="AE14" s="809"/>
      <c r="AF14" s="809"/>
      <c r="AG14" s="809"/>
      <c r="AH14" s="811"/>
      <c r="AI14" s="628"/>
      <c r="AJ14" s="781"/>
    </row>
    <row r="15" spans="1:44" ht="27.75" customHeight="1">
      <c r="A15" s="2146"/>
      <c r="B15" s="2149"/>
      <c r="C15" s="790" t="s">
        <v>806</v>
      </c>
      <c r="D15" s="822"/>
      <c r="E15" s="823"/>
      <c r="F15" s="823"/>
      <c r="G15" s="823"/>
      <c r="H15" s="823"/>
      <c r="I15" s="823"/>
      <c r="J15" s="823"/>
      <c r="K15" s="823"/>
      <c r="L15" s="823"/>
      <c r="M15" s="823"/>
      <c r="N15" s="823"/>
      <c r="O15" s="823"/>
      <c r="P15" s="823"/>
      <c r="Q15" s="823"/>
      <c r="R15" s="823"/>
      <c r="S15" s="823"/>
      <c r="T15" s="823"/>
      <c r="U15" s="823"/>
      <c r="V15" s="823"/>
      <c r="W15" s="823"/>
      <c r="X15" s="823"/>
      <c r="Y15" s="823"/>
      <c r="Z15" s="823"/>
      <c r="AA15" s="823"/>
      <c r="AB15" s="823"/>
      <c r="AC15" s="823"/>
      <c r="AD15" s="823"/>
      <c r="AE15" s="823"/>
      <c r="AF15" s="823"/>
      <c r="AG15" s="823"/>
      <c r="AH15" s="824"/>
      <c r="AI15" s="816"/>
      <c r="AJ15" s="781"/>
    </row>
    <row r="16" spans="1:44" ht="27.75" customHeight="1">
      <c r="A16" s="2147"/>
      <c r="B16" s="2149"/>
      <c r="C16" s="790" t="s">
        <v>807</v>
      </c>
      <c r="D16" s="822"/>
      <c r="E16" s="823"/>
      <c r="F16" s="823"/>
      <c r="G16" s="823"/>
      <c r="H16" s="823"/>
      <c r="I16" s="823"/>
      <c r="J16" s="823"/>
      <c r="K16" s="823"/>
      <c r="L16" s="823"/>
      <c r="M16" s="823"/>
      <c r="N16" s="823"/>
      <c r="O16" s="823"/>
      <c r="P16" s="823"/>
      <c r="Q16" s="823"/>
      <c r="R16" s="823"/>
      <c r="S16" s="823"/>
      <c r="T16" s="823"/>
      <c r="U16" s="823"/>
      <c r="V16" s="823"/>
      <c r="W16" s="823"/>
      <c r="X16" s="823"/>
      <c r="Y16" s="823"/>
      <c r="Z16" s="823"/>
      <c r="AA16" s="823"/>
      <c r="AB16" s="823"/>
      <c r="AC16" s="823"/>
      <c r="AD16" s="823"/>
      <c r="AE16" s="823"/>
      <c r="AF16" s="823"/>
      <c r="AG16" s="823"/>
      <c r="AH16" s="824"/>
      <c r="AI16" s="816"/>
      <c r="AJ16" s="667"/>
    </row>
    <row r="17" spans="1:39" ht="39" customHeight="1">
      <c r="A17" s="2147"/>
      <c r="B17" s="2149"/>
      <c r="C17" s="790" t="s">
        <v>951</v>
      </c>
      <c r="D17" s="822"/>
      <c r="E17" s="823"/>
      <c r="F17" s="823"/>
      <c r="G17" s="823"/>
      <c r="H17" s="823"/>
      <c r="I17" s="823"/>
      <c r="J17" s="823"/>
      <c r="K17" s="823"/>
      <c r="L17" s="823"/>
      <c r="M17" s="823"/>
      <c r="N17" s="823"/>
      <c r="O17" s="823"/>
      <c r="P17" s="823"/>
      <c r="Q17" s="823"/>
      <c r="R17" s="823"/>
      <c r="S17" s="823"/>
      <c r="T17" s="823"/>
      <c r="U17" s="823"/>
      <c r="V17" s="823"/>
      <c r="W17" s="823"/>
      <c r="X17" s="823"/>
      <c r="Y17" s="823"/>
      <c r="Z17" s="823"/>
      <c r="AA17" s="823"/>
      <c r="AB17" s="823"/>
      <c r="AC17" s="823"/>
      <c r="AD17" s="823"/>
      <c r="AE17" s="823"/>
      <c r="AF17" s="823"/>
      <c r="AG17" s="823"/>
      <c r="AH17" s="824"/>
      <c r="AI17" s="628">
        <f>SUM(D17:AH17)</f>
        <v>0</v>
      </c>
      <c r="AJ17" s="772" t="s">
        <v>954</v>
      </c>
      <c r="AM17" s="787" t="s">
        <v>967</v>
      </c>
    </row>
    <row r="18" spans="1:39" ht="39.75" customHeight="1">
      <c r="A18" s="2147"/>
      <c r="B18" s="2150"/>
      <c r="C18" s="790" t="s">
        <v>952</v>
      </c>
      <c r="D18" s="822"/>
      <c r="E18" s="823"/>
      <c r="F18" s="823"/>
      <c r="G18" s="823"/>
      <c r="H18" s="823"/>
      <c r="I18" s="823"/>
      <c r="J18" s="823"/>
      <c r="K18" s="823"/>
      <c r="L18" s="823"/>
      <c r="M18" s="823"/>
      <c r="N18" s="823"/>
      <c r="O18" s="823"/>
      <c r="P18" s="823"/>
      <c r="Q18" s="823"/>
      <c r="R18" s="823"/>
      <c r="S18" s="823"/>
      <c r="T18" s="823"/>
      <c r="U18" s="823"/>
      <c r="V18" s="823"/>
      <c r="W18" s="823"/>
      <c r="X18" s="823"/>
      <c r="Y18" s="823"/>
      <c r="Z18" s="823"/>
      <c r="AA18" s="823"/>
      <c r="AB18" s="823"/>
      <c r="AC18" s="823"/>
      <c r="AD18" s="823"/>
      <c r="AE18" s="823"/>
      <c r="AF18" s="823"/>
      <c r="AG18" s="823"/>
      <c r="AH18" s="824"/>
      <c r="AI18" s="628">
        <f>SUM(D18:AH18)</f>
        <v>0</v>
      </c>
      <c r="AJ18" s="772" t="s">
        <v>955</v>
      </c>
      <c r="AM18" s="788">
        <f>SUM(AI12,AI17)</f>
        <v>0</v>
      </c>
    </row>
    <row r="19" spans="1:39" ht="33" customHeight="1">
      <c r="B19" s="660"/>
      <c r="C19" s="660"/>
      <c r="D19" s="660"/>
      <c r="E19" s="660"/>
      <c r="F19" s="660"/>
      <c r="G19" s="660"/>
      <c r="H19" s="660"/>
      <c r="I19" s="660"/>
      <c r="J19" s="660"/>
      <c r="K19" s="660"/>
      <c r="L19" s="660"/>
      <c r="M19" s="660"/>
      <c r="N19" s="660"/>
      <c r="O19" s="660"/>
      <c r="P19" s="660"/>
      <c r="Q19" s="660"/>
      <c r="R19" s="660"/>
      <c r="S19" s="660"/>
      <c r="T19" s="660"/>
      <c r="U19" s="660"/>
      <c r="V19" s="660"/>
      <c r="W19" s="660"/>
      <c r="X19" s="660"/>
      <c r="Y19" s="660"/>
      <c r="Z19" s="660"/>
      <c r="AA19" s="660"/>
      <c r="AB19" s="660"/>
      <c r="AC19" s="660"/>
      <c r="AD19" s="660"/>
      <c r="AE19" s="660"/>
      <c r="AF19" s="660"/>
      <c r="AG19" s="660"/>
      <c r="AH19" s="660"/>
    </row>
    <row r="20" spans="1:39" ht="25.5" customHeight="1">
      <c r="B20" s="619"/>
      <c r="C20" s="619"/>
      <c r="D20" s="619"/>
      <c r="E20" s="619"/>
      <c r="F20" s="619"/>
      <c r="G20" s="619"/>
      <c r="H20" s="619"/>
      <c r="I20" s="619"/>
      <c r="J20" s="619"/>
      <c r="K20" s="619"/>
      <c r="L20" s="619"/>
      <c r="M20" s="619"/>
      <c r="N20" s="619"/>
      <c r="O20" s="619"/>
      <c r="P20" s="619"/>
      <c r="Q20" s="619"/>
      <c r="R20" s="619"/>
      <c r="S20" s="619"/>
      <c r="T20" s="717" t="s">
        <v>779</v>
      </c>
      <c r="U20" s="718"/>
      <c r="V20" s="718"/>
      <c r="W20" s="718"/>
      <c r="X20" s="718"/>
      <c r="Y20" s="718"/>
      <c r="Z20" s="718"/>
      <c r="AA20" s="718"/>
      <c r="AB20" s="718"/>
      <c r="AC20" s="2144">
        <f>SUM(AI26,AI31)</f>
        <v>0</v>
      </c>
      <c r="AD20" s="2144"/>
      <c r="AE20" s="718"/>
      <c r="AF20" s="718"/>
      <c r="AG20" s="718"/>
      <c r="AH20" s="619"/>
    </row>
    <row r="21" spans="1:39" ht="12" customHeight="1">
      <c r="B21" s="659"/>
      <c r="C21" s="659"/>
      <c r="D21" s="659"/>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row>
    <row r="22" spans="1:39" ht="36.75" customHeight="1">
      <c r="A22" s="2145" t="s">
        <v>902</v>
      </c>
      <c r="B22" s="2148" t="s">
        <v>781</v>
      </c>
      <c r="C22" s="789" t="s">
        <v>973</v>
      </c>
      <c r="D22" s="801" t="str">
        <f>AN12</f>
        <v/>
      </c>
      <c r="E22" s="802" t="str">
        <f>IF($D$22="","",IF($D$22+1&lt;=$AN$13,$D$22+1,""))</f>
        <v/>
      </c>
      <c r="F22" s="802" t="str">
        <f>IF($D$22="","",IF($D$22+2&lt;=$AN$13,$D$22+2,""))</f>
        <v/>
      </c>
      <c r="G22" s="802" t="str">
        <f>IF($D$22="","",IF($D$22+3&lt;=$AN$13,$D$22+3,""))</f>
        <v/>
      </c>
      <c r="H22" s="802" t="str">
        <f>IF($D$22="","",IF($D$22+4&lt;=$AN$13,$D$22+4,""))</f>
        <v/>
      </c>
      <c r="I22" s="802" t="str">
        <f>IF($D$22="","",IF($D$22+5&lt;=$AN$13,$D$22+5,""))</f>
        <v/>
      </c>
      <c r="J22" s="802" t="str">
        <f>IF($D$22="","",IF($D$22+6&lt;=$AN$13,$D$22+6,""))</f>
        <v/>
      </c>
      <c r="K22" s="802" t="str">
        <f>IF($D$22="","",IF($D$22+7&lt;=$AN$13,$D$22+7,""))</f>
        <v/>
      </c>
      <c r="L22" s="802" t="str">
        <f>IF($D$22="","",IF($D$22+8&lt;=$AN$13,$D$22+8,""))</f>
        <v/>
      </c>
      <c r="M22" s="802" t="str">
        <f>IF($D$22="","",IF($D$22+9&lt;=$AN$13,$D$22+9,""))</f>
        <v/>
      </c>
      <c r="N22" s="802" t="str">
        <f>IF($D$22="","",IF($D$22+10&lt;=$AN$13,$D$22+10,""))</f>
        <v/>
      </c>
      <c r="O22" s="802" t="str">
        <f>IF($D$22="","",IF($D$22+11&lt;=$AN$13,$D$22+11,""))</f>
        <v/>
      </c>
      <c r="P22" s="802" t="str">
        <f>IF($D$22="","",IF($D$22+12&lt;=$AN$13,$D$22+12,""))</f>
        <v/>
      </c>
      <c r="Q22" s="802" t="str">
        <f>IF($D$22="","",IF($D$22+13&lt;=$AN$13,$D$22+13,""))</f>
        <v/>
      </c>
      <c r="R22" s="802" t="str">
        <f>IF($D$22="","",IF($D$22+14&lt;=$AN$13,$D$22+14,""))</f>
        <v/>
      </c>
      <c r="S22" s="802" t="str">
        <f>IF($D$22="","",IF($D$22+15&lt;=$AN$13,$D$22+15,""))</f>
        <v/>
      </c>
      <c r="T22" s="802" t="str">
        <f>IF($D$22="","",IF($D$22+16&lt;=$AN$13,$D$22+16,""))</f>
        <v/>
      </c>
      <c r="U22" s="802" t="str">
        <f>IF($D$22="","",IF($D$22+17&lt;=$AN$13,$D$22+17,""))</f>
        <v/>
      </c>
      <c r="V22" s="802" t="str">
        <f>IF($D$22="","",IF($D$22+18&lt;=$AN$13,$D$22+18,""))</f>
        <v/>
      </c>
      <c r="W22" s="802" t="str">
        <f>IF($D$22="","",IF($D$22+19&lt;=$AN$13,$D$22+19,""))</f>
        <v/>
      </c>
      <c r="X22" s="802" t="str">
        <f>IF($D$22="","",IF($D$22+20&lt;=$AN$13,$D$22+20,""))</f>
        <v/>
      </c>
      <c r="Y22" s="802" t="str">
        <f>IF($D$22="","",IF($D$22+21&lt;=$AN$13,$D$22+21,""))</f>
        <v/>
      </c>
      <c r="Z22" s="802" t="str">
        <f>IF($D$22="","",IF($D$22+22&lt;=$AN$13,$D$22+22,""))</f>
        <v/>
      </c>
      <c r="AA22" s="802" t="str">
        <f>IF($D$22="","",IF($D$22+23&lt;=$AN$13,$D$22+23,""))</f>
        <v/>
      </c>
      <c r="AB22" s="802" t="str">
        <f>IF($D$22="","",IF($D$22+24&lt;=$AN$13,$D$22+24,""))</f>
        <v/>
      </c>
      <c r="AC22" s="802" t="str">
        <f>IF($D$22="","",IF($D$22+25&lt;=$AN$13,$D$22+25,""))</f>
        <v/>
      </c>
      <c r="AD22" s="802" t="str">
        <f>IF($D$22="","",IF($D$22+26&lt;=$AN$13,$D$22+26,""))</f>
        <v/>
      </c>
      <c r="AE22" s="802" t="str">
        <f>IF($D$22="","",IF($D$22+27&lt;=$AN$13,$D$22+27,""))</f>
        <v/>
      </c>
      <c r="AF22" s="802" t="str">
        <f>IF($D$22="","",IF($D$22+28&lt;=$AN$13,$D$22+28,""))</f>
        <v/>
      </c>
      <c r="AG22" s="802" t="str">
        <f>IF($D$22="","",IF($D$22+29&lt;=$AN$13,$D$22+29,""))</f>
        <v/>
      </c>
      <c r="AH22" s="803" t="str">
        <f>IF($D$22="","",IF($D$22+30&lt;=$AN$13,$D$22+30,""))</f>
        <v/>
      </c>
    </row>
    <row r="23" spans="1:39" ht="30.75" customHeight="1">
      <c r="A23" s="2145"/>
      <c r="B23" s="2149"/>
      <c r="C23" s="789" t="s">
        <v>780</v>
      </c>
      <c r="D23" s="798" t="str">
        <f t="shared" ref="D23:AH23" si="1">TEXT(D22,"aaa")</f>
        <v/>
      </c>
      <c r="E23" s="799" t="str">
        <f t="shared" si="1"/>
        <v/>
      </c>
      <c r="F23" s="799" t="str">
        <f t="shared" si="1"/>
        <v/>
      </c>
      <c r="G23" s="799" t="str">
        <f t="shared" si="1"/>
        <v/>
      </c>
      <c r="H23" s="799" t="str">
        <f t="shared" si="1"/>
        <v/>
      </c>
      <c r="I23" s="799" t="str">
        <f t="shared" si="1"/>
        <v/>
      </c>
      <c r="J23" s="799" t="str">
        <f t="shared" si="1"/>
        <v/>
      </c>
      <c r="K23" s="799" t="str">
        <f t="shared" si="1"/>
        <v/>
      </c>
      <c r="L23" s="799" t="str">
        <f t="shared" si="1"/>
        <v/>
      </c>
      <c r="M23" s="799" t="str">
        <f t="shared" si="1"/>
        <v/>
      </c>
      <c r="N23" s="799" t="str">
        <f t="shared" si="1"/>
        <v/>
      </c>
      <c r="O23" s="799" t="str">
        <f t="shared" si="1"/>
        <v/>
      </c>
      <c r="P23" s="799" t="str">
        <f t="shared" si="1"/>
        <v/>
      </c>
      <c r="Q23" s="799" t="str">
        <f t="shared" si="1"/>
        <v/>
      </c>
      <c r="R23" s="799" t="str">
        <f t="shared" si="1"/>
        <v/>
      </c>
      <c r="S23" s="799" t="str">
        <f t="shared" si="1"/>
        <v/>
      </c>
      <c r="T23" s="799" t="str">
        <f t="shared" si="1"/>
        <v/>
      </c>
      <c r="U23" s="799" t="str">
        <f t="shared" si="1"/>
        <v/>
      </c>
      <c r="V23" s="799" t="str">
        <f t="shared" si="1"/>
        <v/>
      </c>
      <c r="W23" s="799" t="str">
        <f t="shared" si="1"/>
        <v/>
      </c>
      <c r="X23" s="799" t="str">
        <f t="shared" si="1"/>
        <v/>
      </c>
      <c r="Y23" s="799" t="str">
        <f t="shared" si="1"/>
        <v/>
      </c>
      <c r="Z23" s="799" t="str">
        <f t="shared" si="1"/>
        <v/>
      </c>
      <c r="AA23" s="799" t="str">
        <f t="shared" si="1"/>
        <v/>
      </c>
      <c r="AB23" s="799" t="str">
        <f t="shared" si="1"/>
        <v/>
      </c>
      <c r="AC23" s="799" t="str">
        <f t="shared" si="1"/>
        <v/>
      </c>
      <c r="AD23" s="799" t="str">
        <f t="shared" si="1"/>
        <v/>
      </c>
      <c r="AE23" s="799" t="str">
        <f t="shared" si="1"/>
        <v/>
      </c>
      <c r="AF23" s="799" t="str">
        <f t="shared" si="1"/>
        <v/>
      </c>
      <c r="AG23" s="799" t="str">
        <f t="shared" si="1"/>
        <v/>
      </c>
      <c r="AH23" s="800" t="str">
        <f t="shared" si="1"/>
        <v/>
      </c>
    </row>
    <row r="24" spans="1:39" ht="24.75" customHeight="1">
      <c r="A24" s="2146"/>
      <c r="B24" s="2149"/>
      <c r="C24" s="630" t="s">
        <v>725</v>
      </c>
      <c r="D24" s="822"/>
      <c r="E24" s="823"/>
      <c r="F24" s="823"/>
      <c r="G24" s="823"/>
      <c r="H24" s="823"/>
      <c r="I24" s="823"/>
      <c r="J24" s="823"/>
      <c r="K24" s="823"/>
      <c r="L24" s="823"/>
      <c r="M24" s="823"/>
      <c r="N24" s="823"/>
      <c r="O24" s="823"/>
      <c r="P24" s="823"/>
      <c r="Q24" s="823"/>
      <c r="R24" s="823"/>
      <c r="S24" s="823"/>
      <c r="T24" s="823"/>
      <c r="U24" s="823"/>
      <c r="V24" s="823"/>
      <c r="W24" s="823"/>
      <c r="X24" s="823"/>
      <c r="Y24" s="823"/>
      <c r="Z24" s="823"/>
      <c r="AA24" s="823"/>
      <c r="AB24" s="823"/>
      <c r="AC24" s="823"/>
      <c r="AD24" s="823"/>
      <c r="AE24" s="823"/>
      <c r="AF24" s="823"/>
      <c r="AG24" s="823"/>
      <c r="AH24" s="824"/>
    </row>
    <row r="25" spans="1:39" ht="240.75" customHeight="1">
      <c r="A25" s="2146"/>
      <c r="B25" s="2149"/>
      <c r="C25" s="663" t="s">
        <v>810</v>
      </c>
      <c r="D25" s="806"/>
      <c r="E25" s="807"/>
      <c r="F25" s="807"/>
      <c r="G25" s="807"/>
      <c r="H25" s="807"/>
      <c r="I25" s="807"/>
      <c r="J25" s="807"/>
      <c r="K25" s="807"/>
      <c r="L25" s="807"/>
      <c r="M25" s="807"/>
      <c r="N25" s="807"/>
      <c r="O25" s="807"/>
      <c r="P25" s="807"/>
      <c r="Q25" s="807"/>
      <c r="R25" s="807"/>
      <c r="S25" s="807"/>
      <c r="T25" s="807"/>
      <c r="U25" s="807"/>
      <c r="V25" s="807"/>
      <c r="W25" s="807"/>
      <c r="X25" s="807"/>
      <c r="Y25" s="807"/>
      <c r="Z25" s="807"/>
      <c r="AA25" s="807"/>
      <c r="AB25" s="807"/>
      <c r="AC25" s="807"/>
      <c r="AD25" s="807"/>
      <c r="AE25" s="807"/>
      <c r="AF25" s="807"/>
      <c r="AG25" s="807"/>
      <c r="AH25" s="815"/>
    </row>
    <row r="26" spans="1:39" ht="32.25" customHeight="1" thickBot="1">
      <c r="A26" s="2146"/>
      <c r="B26" s="2149"/>
      <c r="C26" s="792" t="s">
        <v>1233</v>
      </c>
      <c r="D26" s="819"/>
      <c r="E26" s="820"/>
      <c r="F26" s="820"/>
      <c r="G26" s="820"/>
      <c r="H26" s="820"/>
      <c r="I26" s="820"/>
      <c r="J26" s="820"/>
      <c r="K26" s="820"/>
      <c r="L26" s="820"/>
      <c r="M26" s="820"/>
      <c r="N26" s="820"/>
      <c r="O26" s="820"/>
      <c r="P26" s="820"/>
      <c r="Q26" s="820"/>
      <c r="R26" s="820"/>
      <c r="S26" s="820"/>
      <c r="T26" s="820"/>
      <c r="U26" s="820"/>
      <c r="V26" s="820"/>
      <c r="W26" s="820"/>
      <c r="X26" s="820"/>
      <c r="Y26" s="820"/>
      <c r="Z26" s="820"/>
      <c r="AA26" s="820"/>
      <c r="AB26" s="820"/>
      <c r="AC26" s="820"/>
      <c r="AD26" s="820"/>
      <c r="AE26" s="820"/>
      <c r="AF26" s="820"/>
      <c r="AG26" s="820"/>
      <c r="AH26" s="821"/>
      <c r="AI26" s="613">
        <f>SUM(D26:AH26)</f>
        <v>0</v>
      </c>
      <c r="AJ26" s="773" t="s">
        <v>953</v>
      </c>
    </row>
    <row r="27" spans="1:39" ht="240.75" customHeight="1">
      <c r="A27" s="2146"/>
      <c r="B27" s="2149"/>
      <c r="C27" s="687" t="s">
        <v>809</v>
      </c>
      <c r="D27" s="812"/>
      <c r="E27" s="813"/>
      <c r="F27" s="813"/>
      <c r="G27" s="813"/>
      <c r="H27" s="813"/>
      <c r="I27" s="813"/>
      <c r="J27" s="813"/>
      <c r="K27" s="813"/>
      <c r="L27" s="813"/>
      <c r="M27" s="813"/>
      <c r="N27" s="813"/>
      <c r="O27" s="813"/>
      <c r="P27" s="813"/>
      <c r="Q27" s="813"/>
      <c r="R27" s="813"/>
      <c r="S27" s="813"/>
      <c r="T27" s="813"/>
      <c r="U27" s="813"/>
      <c r="V27" s="813"/>
      <c r="W27" s="813"/>
      <c r="X27" s="813"/>
      <c r="Y27" s="813"/>
      <c r="Z27" s="813"/>
      <c r="AA27" s="813"/>
      <c r="AB27" s="813"/>
      <c r="AC27" s="813"/>
      <c r="AD27" s="813"/>
      <c r="AE27" s="813"/>
      <c r="AF27" s="813"/>
      <c r="AG27" s="813"/>
      <c r="AH27" s="818"/>
      <c r="AJ27" s="780"/>
    </row>
    <row r="28" spans="1:39" ht="24.75" customHeight="1">
      <c r="A28" s="2146"/>
      <c r="B28" s="2149"/>
      <c r="C28" s="630" t="s">
        <v>808</v>
      </c>
      <c r="D28" s="806"/>
      <c r="E28" s="807"/>
      <c r="F28" s="807"/>
      <c r="G28" s="807"/>
      <c r="H28" s="807"/>
      <c r="I28" s="807"/>
      <c r="J28" s="807"/>
      <c r="K28" s="807"/>
      <c r="L28" s="807"/>
      <c r="M28" s="807"/>
      <c r="N28" s="807"/>
      <c r="O28" s="807"/>
      <c r="P28" s="807"/>
      <c r="Q28" s="807"/>
      <c r="R28" s="807"/>
      <c r="S28" s="807"/>
      <c r="T28" s="807"/>
      <c r="U28" s="814"/>
      <c r="V28" s="814"/>
      <c r="W28" s="807"/>
      <c r="X28" s="807"/>
      <c r="Y28" s="814"/>
      <c r="Z28" s="814"/>
      <c r="AA28" s="814"/>
      <c r="AB28" s="814"/>
      <c r="AC28" s="814"/>
      <c r="AD28" s="814"/>
      <c r="AE28" s="807"/>
      <c r="AF28" s="807"/>
      <c r="AG28" s="807"/>
      <c r="AH28" s="815"/>
      <c r="AJ28" s="781"/>
    </row>
    <row r="29" spans="1:39" ht="27.75" customHeight="1">
      <c r="A29" s="2146"/>
      <c r="B29" s="2149"/>
      <c r="C29" s="630" t="s">
        <v>806</v>
      </c>
      <c r="D29" s="822"/>
      <c r="E29" s="823"/>
      <c r="F29" s="823"/>
      <c r="G29" s="823"/>
      <c r="H29" s="823"/>
      <c r="I29" s="823"/>
      <c r="J29" s="823"/>
      <c r="K29" s="823"/>
      <c r="L29" s="823"/>
      <c r="M29" s="823"/>
      <c r="N29" s="823"/>
      <c r="O29" s="823"/>
      <c r="P29" s="823"/>
      <c r="Q29" s="823"/>
      <c r="R29" s="823"/>
      <c r="S29" s="823"/>
      <c r="T29" s="823"/>
      <c r="U29" s="823"/>
      <c r="V29" s="823"/>
      <c r="W29" s="823"/>
      <c r="X29" s="823"/>
      <c r="Y29" s="823"/>
      <c r="Z29" s="823"/>
      <c r="AA29" s="823"/>
      <c r="AB29" s="823"/>
      <c r="AC29" s="823"/>
      <c r="AD29" s="823"/>
      <c r="AE29" s="823"/>
      <c r="AF29" s="823"/>
      <c r="AG29" s="823"/>
      <c r="AH29" s="824"/>
      <c r="AI29" s="816"/>
      <c r="AJ29" s="781"/>
    </row>
    <row r="30" spans="1:39" ht="27.75" customHeight="1">
      <c r="A30" s="2147"/>
      <c r="B30" s="2149"/>
      <c r="C30" s="630" t="s">
        <v>807</v>
      </c>
      <c r="D30" s="822"/>
      <c r="E30" s="823"/>
      <c r="F30" s="823"/>
      <c r="G30" s="823"/>
      <c r="H30" s="823"/>
      <c r="I30" s="823"/>
      <c r="J30" s="823"/>
      <c r="K30" s="823"/>
      <c r="L30" s="823"/>
      <c r="M30" s="823"/>
      <c r="N30" s="823"/>
      <c r="O30" s="823"/>
      <c r="P30" s="823"/>
      <c r="Q30" s="823"/>
      <c r="R30" s="823"/>
      <c r="S30" s="823"/>
      <c r="T30" s="823"/>
      <c r="U30" s="823"/>
      <c r="V30" s="823"/>
      <c r="W30" s="823"/>
      <c r="X30" s="823"/>
      <c r="Y30" s="823"/>
      <c r="Z30" s="823"/>
      <c r="AA30" s="823"/>
      <c r="AB30" s="823"/>
      <c r="AC30" s="823"/>
      <c r="AD30" s="823"/>
      <c r="AE30" s="823"/>
      <c r="AF30" s="823"/>
      <c r="AG30" s="823"/>
      <c r="AH30" s="824"/>
      <c r="AI30" s="816"/>
      <c r="AJ30" s="667"/>
    </row>
    <row r="31" spans="1:39" ht="39" customHeight="1">
      <c r="A31" s="2147"/>
      <c r="B31" s="2149"/>
      <c r="C31" s="630" t="s">
        <v>951</v>
      </c>
      <c r="D31" s="822"/>
      <c r="E31" s="823"/>
      <c r="F31" s="823"/>
      <c r="G31" s="823"/>
      <c r="H31" s="823"/>
      <c r="I31" s="823"/>
      <c r="J31" s="823"/>
      <c r="K31" s="823"/>
      <c r="L31" s="823"/>
      <c r="M31" s="823"/>
      <c r="N31" s="823"/>
      <c r="O31" s="823"/>
      <c r="P31" s="823"/>
      <c r="Q31" s="823"/>
      <c r="R31" s="823"/>
      <c r="S31" s="823"/>
      <c r="T31" s="823"/>
      <c r="U31" s="823"/>
      <c r="V31" s="823"/>
      <c r="W31" s="823"/>
      <c r="X31" s="823"/>
      <c r="Y31" s="823"/>
      <c r="Z31" s="823"/>
      <c r="AA31" s="823"/>
      <c r="AB31" s="823"/>
      <c r="AC31" s="823"/>
      <c r="AD31" s="823"/>
      <c r="AE31" s="823"/>
      <c r="AF31" s="823"/>
      <c r="AG31" s="823"/>
      <c r="AH31" s="824"/>
      <c r="AI31" s="628">
        <f>SUM(D31:AH31)</f>
        <v>0</v>
      </c>
      <c r="AJ31" s="772" t="s">
        <v>954</v>
      </c>
      <c r="AM31" s="787" t="s">
        <v>968</v>
      </c>
    </row>
    <row r="32" spans="1:39" ht="39" customHeight="1">
      <c r="A32" s="2147"/>
      <c r="B32" s="2150"/>
      <c r="C32" s="630" t="s">
        <v>952</v>
      </c>
      <c r="D32" s="822"/>
      <c r="E32" s="823"/>
      <c r="F32" s="823"/>
      <c r="G32" s="823"/>
      <c r="H32" s="823"/>
      <c r="I32" s="823"/>
      <c r="J32" s="823"/>
      <c r="K32" s="823"/>
      <c r="L32" s="823"/>
      <c r="M32" s="823"/>
      <c r="N32" s="823"/>
      <c r="O32" s="823"/>
      <c r="P32" s="823"/>
      <c r="Q32" s="823"/>
      <c r="R32" s="823"/>
      <c r="S32" s="823"/>
      <c r="T32" s="823"/>
      <c r="U32" s="823"/>
      <c r="V32" s="823"/>
      <c r="W32" s="823"/>
      <c r="X32" s="823"/>
      <c r="Y32" s="823"/>
      <c r="Z32" s="823"/>
      <c r="AA32" s="823"/>
      <c r="AB32" s="823"/>
      <c r="AC32" s="823"/>
      <c r="AD32" s="823"/>
      <c r="AE32" s="823"/>
      <c r="AF32" s="823"/>
      <c r="AG32" s="823"/>
      <c r="AH32" s="824"/>
      <c r="AI32" s="628">
        <f>SUM(D32:AH32)</f>
        <v>0</v>
      </c>
      <c r="AJ32" s="772" t="s">
        <v>955</v>
      </c>
      <c r="AM32" s="788">
        <f>SUM(AI26,AI31)</f>
        <v>0</v>
      </c>
    </row>
    <row r="33" spans="1:39" ht="39" customHeight="1">
      <c r="B33" s="782"/>
      <c r="C33" s="772"/>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c r="AH33" s="783"/>
      <c r="AI33" s="628"/>
      <c r="AJ33" s="772"/>
    </row>
    <row r="34" spans="1:39" ht="25.5" hidden="1" customHeight="1">
      <c r="B34" s="619"/>
      <c r="C34" s="619"/>
      <c r="D34" s="619"/>
      <c r="E34" s="619"/>
      <c r="F34" s="619"/>
      <c r="G34" s="619"/>
      <c r="H34" s="619"/>
      <c r="I34" s="619"/>
      <c r="J34" s="619"/>
      <c r="K34" s="619"/>
      <c r="L34" s="619"/>
      <c r="M34" s="619"/>
      <c r="N34" s="619"/>
      <c r="O34" s="619"/>
      <c r="P34" s="619"/>
      <c r="Q34" s="619"/>
      <c r="R34" s="619"/>
      <c r="S34" s="619"/>
      <c r="T34" s="717" t="s">
        <v>779</v>
      </c>
      <c r="U34" s="718"/>
      <c r="V34" s="718"/>
      <c r="W34" s="718"/>
      <c r="X34" s="718"/>
      <c r="Y34" s="718"/>
      <c r="Z34" s="718"/>
      <c r="AA34" s="718"/>
      <c r="AB34" s="718"/>
      <c r="AC34" s="2144">
        <f>SUM(AI40,AI45)</f>
        <v>0</v>
      </c>
      <c r="AD34" s="2144"/>
      <c r="AE34" s="718"/>
      <c r="AF34" s="718"/>
      <c r="AG34" s="718"/>
      <c r="AH34" s="619"/>
    </row>
    <row r="35" spans="1:39" ht="12" hidden="1" customHeight="1">
      <c r="B35" s="659"/>
      <c r="C35" s="659"/>
      <c r="D35" s="659"/>
      <c r="E35" s="659"/>
      <c r="F35" s="659"/>
      <c r="G35" s="659"/>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59"/>
      <c r="AF35" s="659"/>
      <c r="AG35" s="659"/>
      <c r="AH35" s="659"/>
    </row>
    <row r="36" spans="1:39" ht="31.5" hidden="1" customHeight="1">
      <c r="A36" s="2145" t="s">
        <v>961</v>
      </c>
      <c r="B36" s="2148" t="s">
        <v>781</v>
      </c>
      <c r="C36" s="789" t="s">
        <v>973</v>
      </c>
      <c r="D36" s="794" t="str">
        <f>AO12</f>
        <v/>
      </c>
      <c r="E36" s="795" t="str">
        <f>IF($D$36="","",IF($D$36+1&lt;=$AO$13,$D$36+1,""))</f>
        <v/>
      </c>
      <c r="F36" s="795" t="str">
        <f>IF($D$36="","",IF($D$36+2&lt;=$AO$13,$D$36+2,""))</f>
        <v/>
      </c>
      <c r="G36" s="795" t="str">
        <f>IF($D$36="","",IF($D$36+3&lt;=$AO$13,$D$36+3,""))</f>
        <v/>
      </c>
      <c r="H36" s="795" t="str">
        <f>IF($D$36="","",IF($D$36+4&lt;=$AO$13,$D$36+4,""))</f>
        <v/>
      </c>
      <c r="I36" s="795" t="str">
        <f>IF($D$36="","",IF($D$36+5&lt;=$AO$13,$D$36+5,""))</f>
        <v/>
      </c>
      <c r="J36" s="795" t="str">
        <f>IF($D$36="","",IF($D$36+6&lt;=$AO$13,$D$36+6,""))</f>
        <v/>
      </c>
      <c r="K36" s="795" t="str">
        <f>IF($D$36="","",IF($D$36+7&lt;=$AO$13,$D$36+7,""))</f>
        <v/>
      </c>
      <c r="L36" s="795" t="str">
        <f>IF($D$36="","",IF($D$36+8&lt;=$AO$13,$D$36+8,""))</f>
        <v/>
      </c>
      <c r="M36" s="795" t="str">
        <f>IF($D$36="","",IF($D$36+9&lt;=$AO$13,$D$36+9,""))</f>
        <v/>
      </c>
      <c r="N36" s="795" t="str">
        <f>IF($D$36="","",IF($D$36+10&lt;=$AO$13,$D$36+10,""))</f>
        <v/>
      </c>
      <c r="O36" s="795" t="str">
        <f>IF($D$36="","",IF($D$36+11&lt;=$AO$13,$D$36+11,""))</f>
        <v/>
      </c>
      <c r="P36" s="795" t="str">
        <f>IF($D$36="","",IF($D$36+12&lt;=$AO$13,$D$36+12,""))</f>
        <v/>
      </c>
      <c r="Q36" s="795" t="str">
        <f>IF($D$36="","",IF($D$36+13&lt;=$AO$13,$D$36+13,""))</f>
        <v/>
      </c>
      <c r="R36" s="795" t="str">
        <f>IF($D$36="","",IF($D$36+14&lt;=$AO$13,$D$36+14,""))</f>
        <v/>
      </c>
      <c r="S36" s="795" t="str">
        <f>IF($D$36="","",IF($D$36+15&lt;=$AO$13,$D$36+15,""))</f>
        <v/>
      </c>
      <c r="T36" s="795" t="str">
        <f>IF($D$36="","",IF($D$36+16&lt;=$AO$13,$D$36+16,""))</f>
        <v/>
      </c>
      <c r="U36" s="795" t="str">
        <f>IF($D$36="","",IF($D$36+17&lt;=$AO$13,$D$36+17,""))</f>
        <v/>
      </c>
      <c r="V36" s="795" t="str">
        <f>IF($D$36="","",IF($D$36+18&lt;=$AO$13,$D$36+18,""))</f>
        <v/>
      </c>
      <c r="W36" s="795" t="str">
        <f>IF($D$36="","",IF($D$36+19&lt;=$AO$13,$D$36+19,""))</f>
        <v/>
      </c>
      <c r="X36" s="795" t="str">
        <f>IF($D$36="","",IF($D$36+20&lt;=$AO$13,$D$36+20,""))</f>
        <v/>
      </c>
      <c r="Y36" s="795" t="str">
        <f>IF($D$36="","",IF($D$36+21&lt;=$AO$13,$D$36+21,""))</f>
        <v/>
      </c>
      <c r="Z36" s="795" t="str">
        <f>IF($D$36="","",IF($D$36+22&lt;=$AO$13,$D$36+22,""))</f>
        <v/>
      </c>
      <c r="AA36" s="795" t="str">
        <f>IF($D$36="","",IF($D$36+23&lt;=$AO$13,$D$36+23,""))</f>
        <v/>
      </c>
      <c r="AB36" s="795" t="str">
        <f>IF($D$36="","",IF($D$36+24&lt;=$AO$13,$D$36+24,""))</f>
        <v/>
      </c>
      <c r="AC36" s="795" t="str">
        <f>IF($D$36="","",IF($D$36+25&lt;=$AO$13,$D$36+25,""))</f>
        <v/>
      </c>
      <c r="AD36" s="795" t="str">
        <f>IF($D$36="","",IF($D$36+26&lt;=$AO$13,$D$36+26,""))</f>
        <v/>
      </c>
      <c r="AE36" s="795" t="str">
        <f>IF($D$36="","",IF($D$36+27&lt;=$AO$13,$D$36+27,""))</f>
        <v/>
      </c>
      <c r="AF36" s="795" t="str">
        <f>IF($D$36="","",IF($D$36+28&lt;=$AO$13,$D$36+28,""))</f>
        <v/>
      </c>
      <c r="AG36" s="795" t="str">
        <f>IF($D$36="","",IF($D$36+29&lt;=$AO$13,$D$36+29,""))</f>
        <v/>
      </c>
      <c r="AH36" s="796" t="str">
        <f>IF($D$36="","",IF($D$36+30&lt;=$AO$13,$D$36+30,""))</f>
        <v/>
      </c>
    </row>
    <row r="37" spans="1:39" ht="31.5" hidden="1" customHeight="1">
      <c r="A37" s="2145"/>
      <c r="B37" s="2149"/>
      <c r="C37" s="789" t="s">
        <v>780</v>
      </c>
      <c r="D37" s="797" t="str">
        <f t="shared" ref="D37:AH37" si="2">TEXT(D36,"aaa")</f>
        <v/>
      </c>
      <c r="E37" s="621" t="str">
        <f t="shared" si="2"/>
        <v/>
      </c>
      <c r="F37" s="625" t="str">
        <f t="shared" si="2"/>
        <v/>
      </c>
      <c r="G37" s="625" t="str">
        <f t="shared" si="2"/>
        <v/>
      </c>
      <c r="H37" s="625" t="str">
        <f t="shared" si="2"/>
        <v/>
      </c>
      <c r="I37" s="625" t="str">
        <f t="shared" si="2"/>
        <v/>
      </c>
      <c r="J37" s="704" t="str">
        <f t="shared" si="2"/>
        <v/>
      </c>
      <c r="K37" s="625" t="str">
        <f t="shared" si="2"/>
        <v/>
      </c>
      <c r="L37" s="625" t="str">
        <f t="shared" si="2"/>
        <v/>
      </c>
      <c r="M37" s="625" t="str">
        <f t="shared" si="2"/>
        <v/>
      </c>
      <c r="N37" s="625" t="str">
        <f t="shared" si="2"/>
        <v/>
      </c>
      <c r="O37" s="625" t="str">
        <f t="shared" si="2"/>
        <v/>
      </c>
      <c r="P37" s="625" t="str">
        <f t="shared" si="2"/>
        <v/>
      </c>
      <c r="Q37" s="625" t="str">
        <f t="shared" si="2"/>
        <v/>
      </c>
      <c r="R37" s="625" t="str">
        <f t="shared" si="2"/>
        <v/>
      </c>
      <c r="S37" s="625" t="str">
        <f t="shared" si="2"/>
        <v/>
      </c>
      <c r="T37" s="625" t="str">
        <f t="shared" si="2"/>
        <v/>
      </c>
      <c r="U37" s="625" t="str">
        <f t="shared" si="2"/>
        <v/>
      </c>
      <c r="V37" s="625" t="str">
        <f t="shared" si="2"/>
        <v/>
      </c>
      <c r="W37" s="625" t="str">
        <f t="shared" si="2"/>
        <v/>
      </c>
      <c r="X37" s="625" t="str">
        <f t="shared" si="2"/>
        <v/>
      </c>
      <c r="Y37" s="625" t="str">
        <f t="shared" si="2"/>
        <v/>
      </c>
      <c r="Z37" s="727" t="str">
        <f t="shared" si="2"/>
        <v/>
      </c>
      <c r="AA37" s="625" t="str">
        <f t="shared" si="2"/>
        <v/>
      </c>
      <c r="AB37" s="625" t="str">
        <f t="shared" si="2"/>
        <v/>
      </c>
      <c r="AC37" s="625" t="str">
        <f t="shared" si="2"/>
        <v/>
      </c>
      <c r="AD37" s="625" t="str">
        <f t="shared" si="2"/>
        <v/>
      </c>
      <c r="AE37" s="625" t="str">
        <f t="shared" si="2"/>
        <v/>
      </c>
      <c r="AF37" s="625" t="str">
        <f t="shared" si="2"/>
        <v/>
      </c>
      <c r="AG37" s="625" t="str">
        <f t="shared" si="2"/>
        <v/>
      </c>
      <c r="AH37" s="626" t="str">
        <f t="shared" si="2"/>
        <v/>
      </c>
    </row>
    <row r="38" spans="1:39" ht="24.75" hidden="1" customHeight="1">
      <c r="A38" s="2146"/>
      <c r="B38" s="2149"/>
      <c r="C38" s="630" t="s">
        <v>725</v>
      </c>
      <c r="D38" s="822"/>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23"/>
      <c r="AE38" s="823"/>
      <c r="AF38" s="823"/>
      <c r="AG38" s="823"/>
      <c r="AH38" s="824"/>
    </row>
    <row r="39" spans="1:39" ht="240.75" hidden="1" customHeight="1">
      <c r="A39" s="2146"/>
      <c r="B39" s="2149"/>
      <c r="C39" s="663" t="s">
        <v>810</v>
      </c>
      <c r="D39" s="806"/>
      <c r="E39" s="807"/>
      <c r="F39" s="807"/>
      <c r="G39" s="807"/>
      <c r="H39" s="807"/>
      <c r="I39" s="807"/>
      <c r="J39" s="807"/>
      <c r="K39" s="807"/>
      <c r="L39" s="807"/>
      <c r="M39" s="807"/>
      <c r="N39" s="807"/>
      <c r="O39" s="807"/>
      <c r="P39" s="807"/>
      <c r="Q39" s="807"/>
      <c r="R39" s="807"/>
      <c r="S39" s="807"/>
      <c r="T39" s="807"/>
      <c r="U39" s="807"/>
      <c r="V39" s="807"/>
      <c r="W39" s="807"/>
      <c r="X39" s="807"/>
      <c r="Y39" s="807"/>
      <c r="Z39" s="807"/>
      <c r="AA39" s="807"/>
      <c r="AB39" s="807"/>
      <c r="AC39" s="807"/>
      <c r="AD39" s="807"/>
      <c r="AE39" s="807"/>
      <c r="AF39" s="807"/>
      <c r="AG39" s="807"/>
      <c r="AH39" s="815"/>
    </row>
    <row r="40" spans="1:39" ht="32.25" hidden="1" customHeight="1" thickBot="1">
      <c r="A40" s="2146"/>
      <c r="B40" s="2149"/>
      <c r="C40" s="792" t="s">
        <v>1233</v>
      </c>
      <c r="D40" s="819"/>
      <c r="E40" s="820"/>
      <c r="F40" s="820"/>
      <c r="G40" s="820"/>
      <c r="H40" s="820"/>
      <c r="I40" s="820"/>
      <c r="J40" s="820"/>
      <c r="K40" s="820"/>
      <c r="L40" s="820"/>
      <c r="M40" s="820"/>
      <c r="N40" s="820"/>
      <c r="O40" s="820"/>
      <c r="P40" s="820"/>
      <c r="Q40" s="820"/>
      <c r="R40" s="820"/>
      <c r="S40" s="820"/>
      <c r="T40" s="820"/>
      <c r="U40" s="820"/>
      <c r="V40" s="820"/>
      <c r="W40" s="820"/>
      <c r="X40" s="820"/>
      <c r="Y40" s="820"/>
      <c r="Z40" s="820"/>
      <c r="AA40" s="820"/>
      <c r="AB40" s="820"/>
      <c r="AC40" s="820"/>
      <c r="AD40" s="820"/>
      <c r="AE40" s="820"/>
      <c r="AF40" s="820"/>
      <c r="AG40" s="820"/>
      <c r="AH40" s="821"/>
      <c r="AI40" s="613">
        <f>SUM(D40:AH40)</f>
        <v>0</v>
      </c>
      <c r="AJ40" s="773" t="s">
        <v>953</v>
      </c>
    </row>
    <row r="41" spans="1:39" ht="240.75" hidden="1" customHeight="1">
      <c r="A41" s="2146"/>
      <c r="B41" s="2149"/>
      <c r="C41" s="687" t="s">
        <v>809</v>
      </c>
      <c r="D41" s="812"/>
      <c r="E41" s="813"/>
      <c r="F41" s="813"/>
      <c r="G41" s="813"/>
      <c r="H41" s="813"/>
      <c r="I41" s="813"/>
      <c r="J41" s="813"/>
      <c r="K41" s="813"/>
      <c r="L41" s="813"/>
      <c r="M41" s="813"/>
      <c r="N41" s="813"/>
      <c r="O41" s="813"/>
      <c r="P41" s="813"/>
      <c r="Q41" s="813"/>
      <c r="R41" s="813"/>
      <c r="S41" s="813"/>
      <c r="T41" s="813"/>
      <c r="U41" s="813"/>
      <c r="V41" s="813"/>
      <c r="W41" s="813"/>
      <c r="X41" s="813"/>
      <c r="Y41" s="813"/>
      <c r="Z41" s="813"/>
      <c r="AA41" s="813"/>
      <c r="AB41" s="813"/>
      <c r="AC41" s="813"/>
      <c r="AD41" s="813"/>
      <c r="AE41" s="813"/>
      <c r="AF41" s="813"/>
      <c r="AG41" s="813"/>
      <c r="AH41" s="818"/>
      <c r="AJ41" s="780"/>
    </row>
    <row r="42" spans="1:39" ht="24.75" hidden="1" customHeight="1">
      <c r="A42" s="2146"/>
      <c r="B42" s="2149"/>
      <c r="C42" s="630" t="s">
        <v>808</v>
      </c>
      <c r="D42" s="806"/>
      <c r="E42" s="807"/>
      <c r="F42" s="807"/>
      <c r="G42" s="807"/>
      <c r="H42" s="807"/>
      <c r="I42" s="807"/>
      <c r="J42" s="807"/>
      <c r="K42" s="807"/>
      <c r="L42" s="807"/>
      <c r="M42" s="807"/>
      <c r="N42" s="807"/>
      <c r="O42" s="807"/>
      <c r="P42" s="807"/>
      <c r="Q42" s="807"/>
      <c r="R42" s="807"/>
      <c r="S42" s="807"/>
      <c r="T42" s="807"/>
      <c r="U42" s="814"/>
      <c r="V42" s="814"/>
      <c r="W42" s="807"/>
      <c r="X42" s="807"/>
      <c r="Y42" s="814"/>
      <c r="Z42" s="814"/>
      <c r="AA42" s="814"/>
      <c r="AB42" s="814"/>
      <c r="AC42" s="814"/>
      <c r="AD42" s="814"/>
      <c r="AE42" s="807"/>
      <c r="AF42" s="807"/>
      <c r="AG42" s="807"/>
      <c r="AH42" s="815"/>
      <c r="AJ42" s="781"/>
    </row>
    <row r="43" spans="1:39" ht="27.75" hidden="1" customHeight="1">
      <c r="A43" s="2146"/>
      <c r="B43" s="2149"/>
      <c r="C43" s="630" t="s">
        <v>806</v>
      </c>
      <c r="D43" s="822"/>
      <c r="E43" s="823"/>
      <c r="F43" s="823"/>
      <c r="G43" s="823"/>
      <c r="H43" s="823"/>
      <c r="I43" s="823"/>
      <c r="J43" s="823"/>
      <c r="K43" s="823"/>
      <c r="L43" s="823"/>
      <c r="M43" s="823"/>
      <c r="N43" s="823"/>
      <c r="O43" s="823"/>
      <c r="P43" s="823"/>
      <c r="Q43" s="823"/>
      <c r="R43" s="823"/>
      <c r="S43" s="823"/>
      <c r="T43" s="823"/>
      <c r="U43" s="823"/>
      <c r="V43" s="823"/>
      <c r="W43" s="823"/>
      <c r="X43" s="823"/>
      <c r="Y43" s="823"/>
      <c r="Z43" s="823"/>
      <c r="AA43" s="823"/>
      <c r="AB43" s="823"/>
      <c r="AC43" s="823"/>
      <c r="AD43" s="823"/>
      <c r="AE43" s="823"/>
      <c r="AF43" s="823"/>
      <c r="AG43" s="823"/>
      <c r="AH43" s="824"/>
      <c r="AI43" s="762"/>
      <c r="AJ43" s="781"/>
    </row>
    <row r="44" spans="1:39" ht="27.75" hidden="1" customHeight="1">
      <c r="A44" s="2147"/>
      <c r="B44" s="2149"/>
      <c r="C44" s="630" t="s">
        <v>807</v>
      </c>
      <c r="D44" s="822"/>
      <c r="E44" s="823"/>
      <c r="F44" s="823"/>
      <c r="G44" s="823"/>
      <c r="H44" s="823"/>
      <c r="I44" s="823"/>
      <c r="J44" s="823"/>
      <c r="K44" s="823"/>
      <c r="L44" s="823"/>
      <c r="M44" s="823"/>
      <c r="N44" s="823"/>
      <c r="O44" s="823"/>
      <c r="P44" s="823"/>
      <c r="Q44" s="823"/>
      <c r="R44" s="823"/>
      <c r="S44" s="823"/>
      <c r="T44" s="823"/>
      <c r="U44" s="823"/>
      <c r="V44" s="823"/>
      <c r="W44" s="823"/>
      <c r="X44" s="823"/>
      <c r="Y44" s="823"/>
      <c r="Z44" s="823"/>
      <c r="AA44" s="823"/>
      <c r="AB44" s="823"/>
      <c r="AC44" s="823"/>
      <c r="AD44" s="823"/>
      <c r="AE44" s="823"/>
      <c r="AF44" s="823"/>
      <c r="AG44" s="823"/>
      <c r="AH44" s="824"/>
      <c r="AI44" s="762"/>
      <c r="AJ44" s="667"/>
    </row>
    <row r="45" spans="1:39" ht="39" hidden="1" customHeight="1">
      <c r="A45" s="2147"/>
      <c r="B45" s="2149"/>
      <c r="C45" s="630" t="s">
        <v>951</v>
      </c>
      <c r="D45" s="822"/>
      <c r="E45" s="823"/>
      <c r="F45" s="823"/>
      <c r="G45" s="823"/>
      <c r="H45" s="823"/>
      <c r="I45" s="823"/>
      <c r="J45" s="823"/>
      <c r="K45" s="823"/>
      <c r="L45" s="823"/>
      <c r="M45" s="823"/>
      <c r="N45" s="823"/>
      <c r="O45" s="823"/>
      <c r="P45" s="823"/>
      <c r="Q45" s="823"/>
      <c r="R45" s="823"/>
      <c r="S45" s="823"/>
      <c r="T45" s="823"/>
      <c r="U45" s="823"/>
      <c r="V45" s="823"/>
      <c r="W45" s="823"/>
      <c r="X45" s="823"/>
      <c r="Y45" s="823"/>
      <c r="Z45" s="823"/>
      <c r="AA45" s="823"/>
      <c r="AB45" s="823"/>
      <c r="AC45" s="823"/>
      <c r="AD45" s="823"/>
      <c r="AE45" s="823"/>
      <c r="AF45" s="823"/>
      <c r="AG45" s="823"/>
      <c r="AH45" s="824"/>
      <c r="AI45" s="628">
        <f>SUM(D45:AH45)</f>
        <v>0</v>
      </c>
      <c r="AJ45" s="772" t="s">
        <v>954</v>
      </c>
      <c r="AM45" s="787" t="s">
        <v>969</v>
      </c>
    </row>
    <row r="46" spans="1:39" ht="39" hidden="1" customHeight="1">
      <c r="A46" s="2147"/>
      <c r="B46" s="2150"/>
      <c r="C46" s="630" t="s">
        <v>952</v>
      </c>
      <c r="D46" s="822"/>
      <c r="E46" s="823"/>
      <c r="F46" s="823"/>
      <c r="G46" s="823"/>
      <c r="H46" s="823"/>
      <c r="I46" s="823"/>
      <c r="J46" s="823"/>
      <c r="K46" s="823"/>
      <c r="L46" s="823"/>
      <c r="M46" s="823"/>
      <c r="N46" s="823"/>
      <c r="O46" s="823"/>
      <c r="P46" s="823"/>
      <c r="Q46" s="823"/>
      <c r="R46" s="823"/>
      <c r="S46" s="823"/>
      <c r="T46" s="823"/>
      <c r="U46" s="823"/>
      <c r="V46" s="823"/>
      <c r="W46" s="823"/>
      <c r="X46" s="823"/>
      <c r="Y46" s="823"/>
      <c r="Z46" s="823"/>
      <c r="AA46" s="823"/>
      <c r="AB46" s="823"/>
      <c r="AC46" s="823"/>
      <c r="AD46" s="823"/>
      <c r="AE46" s="823"/>
      <c r="AF46" s="823"/>
      <c r="AG46" s="823"/>
      <c r="AH46" s="824"/>
      <c r="AI46" s="628">
        <f>SUM(D46:AH46)</f>
        <v>0</v>
      </c>
      <c r="AJ46" s="772" t="s">
        <v>955</v>
      </c>
      <c r="AM46" s="788">
        <f>SUM(AI40,AI45)</f>
        <v>0</v>
      </c>
    </row>
    <row r="47" spans="1:39" ht="39" hidden="1" customHeight="1">
      <c r="B47" s="782"/>
      <c r="C47" s="772"/>
      <c r="D47" s="783"/>
      <c r="E47" s="783"/>
      <c r="F47" s="783"/>
      <c r="G47" s="783"/>
      <c r="H47" s="783"/>
      <c r="I47" s="783"/>
      <c r="J47" s="783"/>
      <c r="K47" s="783"/>
      <c r="L47" s="783"/>
      <c r="M47" s="783"/>
      <c r="N47" s="783"/>
      <c r="O47" s="783"/>
      <c r="P47" s="783"/>
      <c r="Q47" s="783"/>
      <c r="R47" s="783"/>
      <c r="S47" s="783"/>
      <c r="T47" s="783"/>
      <c r="U47" s="783"/>
      <c r="V47" s="783"/>
      <c r="W47" s="783"/>
      <c r="X47" s="783"/>
      <c r="Y47" s="783"/>
      <c r="Z47" s="783"/>
      <c r="AA47" s="783"/>
      <c r="AB47" s="783"/>
      <c r="AC47" s="783"/>
      <c r="AD47" s="783"/>
      <c r="AE47" s="783"/>
      <c r="AF47" s="783"/>
      <c r="AG47" s="783"/>
      <c r="AH47" s="783"/>
      <c r="AI47" s="628"/>
      <c r="AJ47" s="772"/>
    </row>
    <row r="48" spans="1:39" ht="25.5" hidden="1" customHeight="1">
      <c r="B48" s="619"/>
      <c r="C48" s="619"/>
      <c r="D48" s="619"/>
      <c r="E48" s="619"/>
      <c r="F48" s="619"/>
      <c r="G48" s="619"/>
      <c r="H48" s="619"/>
      <c r="I48" s="619"/>
      <c r="J48" s="619"/>
      <c r="K48" s="619"/>
      <c r="L48" s="619"/>
      <c r="M48" s="619"/>
      <c r="N48" s="619"/>
      <c r="O48" s="619"/>
      <c r="P48" s="619"/>
      <c r="Q48" s="619"/>
      <c r="R48" s="619"/>
      <c r="S48" s="619"/>
      <c r="T48" s="717" t="s">
        <v>779</v>
      </c>
      <c r="U48" s="718"/>
      <c r="V48" s="718"/>
      <c r="W48" s="718"/>
      <c r="X48" s="718"/>
      <c r="Y48" s="718"/>
      <c r="Z48" s="718"/>
      <c r="AA48" s="718"/>
      <c r="AB48" s="718"/>
      <c r="AC48" s="2144">
        <f>SUM(AI54,AI59)</f>
        <v>0</v>
      </c>
      <c r="AD48" s="2144"/>
      <c r="AE48" s="718"/>
      <c r="AF48" s="718"/>
      <c r="AG48" s="718"/>
      <c r="AH48" s="619"/>
    </row>
    <row r="49" spans="1:39" ht="12" hidden="1" customHeight="1">
      <c r="B49" s="659"/>
      <c r="C49" s="659"/>
      <c r="D49" s="659"/>
      <c r="E49" s="659"/>
      <c r="F49" s="659"/>
      <c r="G49" s="659"/>
      <c r="H49" s="659"/>
      <c r="I49" s="659"/>
      <c r="J49" s="659"/>
      <c r="K49" s="659"/>
      <c r="L49" s="659"/>
      <c r="M49" s="659"/>
      <c r="N49" s="659"/>
      <c r="O49" s="659"/>
      <c r="P49" s="659"/>
      <c r="Q49" s="659"/>
      <c r="R49" s="659"/>
      <c r="S49" s="659"/>
      <c r="T49" s="659"/>
      <c r="U49" s="659"/>
      <c r="V49" s="659"/>
      <c r="W49" s="659"/>
      <c r="X49" s="659"/>
      <c r="Y49" s="659"/>
      <c r="Z49" s="659"/>
      <c r="AA49" s="659"/>
      <c r="AB49" s="659"/>
      <c r="AC49" s="659"/>
      <c r="AD49" s="659"/>
      <c r="AE49" s="659"/>
      <c r="AF49" s="659"/>
      <c r="AG49" s="659"/>
      <c r="AH49" s="659"/>
    </row>
    <row r="50" spans="1:39" ht="32.25" hidden="1" customHeight="1">
      <c r="A50" s="2145" t="s">
        <v>962</v>
      </c>
      <c r="B50" s="2148" t="s">
        <v>781</v>
      </c>
      <c r="C50" s="789" t="s">
        <v>973</v>
      </c>
      <c r="D50" s="794" t="str">
        <f>AP12</f>
        <v/>
      </c>
      <c r="E50" s="795" t="str">
        <f>IF($D$50="","",IF($D$50+1&lt;=$AP$13,$D$50+1,""))</f>
        <v/>
      </c>
      <c r="F50" s="795" t="str">
        <f>IF($D$50="","",IF($D$50+2&lt;=$AP$13,$D$50+2,""))</f>
        <v/>
      </c>
      <c r="G50" s="795" t="str">
        <f>IF($D$50="","",IF($D$50+3&lt;=$AP$13,$D$50+3,""))</f>
        <v/>
      </c>
      <c r="H50" s="795" t="str">
        <f>IF($D$50="","",IF($D$50+4&lt;=$AP$13,$D$50+4,""))</f>
        <v/>
      </c>
      <c r="I50" s="795" t="str">
        <f>IF($D$50="","",IF($D$50+5&lt;=$AP$13,$D$50+5,""))</f>
        <v/>
      </c>
      <c r="J50" s="795" t="str">
        <f>IF($D$50="","",IF($D$50+6&lt;=$AP$13,$D$50+6,""))</f>
        <v/>
      </c>
      <c r="K50" s="795" t="str">
        <f>IF($D$50="","",IF($D$50+7&lt;=$AP$13,$D$50+7,""))</f>
        <v/>
      </c>
      <c r="L50" s="795" t="str">
        <f>IF($D$50="","",IF($D$50+8&lt;=$AP$13,$D$50+8,""))</f>
        <v/>
      </c>
      <c r="M50" s="795" t="str">
        <f>IF($D$50="","",IF($D$50+9&lt;=$AP$13,$D$50+9,""))</f>
        <v/>
      </c>
      <c r="N50" s="795" t="str">
        <f>IF($D$50="","",IF($D$50+10&lt;=$AP$13,$D$50+10,""))</f>
        <v/>
      </c>
      <c r="O50" s="795" t="str">
        <f>IF($D$50="","",IF($D$50+11&lt;=$AP$13,$D$50+11,""))</f>
        <v/>
      </c>
      <c r="P50" s="795" t="str">
        <f>IF($D$50="","",IF($D$50+12&lt;=$AP$13,$D$50+12,""))</f>
        <v/>
      </c>
      <c r="Q50" s="795" t="str">
        <f>IF($D$50="","",IF($D$50+13&lt;=$AP$13,$D$50+13,""))</f>
        <v/>
      </c>
      <c r="R50" s="795" t="str">
        <f>IF($D$50="","",IF($D$50+14&lt;=$AP$13,$D$50+14,""))</f>
        <v/>
      </c>
      <c r="S50" s="795" t="str">
        <f>IF($D$50="","",IF($D$50+15&lt;=$AP$13,$D$50+15,""))</f>
        <v/>
      </c>
      <c r="T50" s="795" t="str">
        <f>IF($D$50="","",IF($D$50+16&lt;=$AP$13,$D$50+16,""))</f>
        <v/>
      </c>
      <c r="U50" s="795" t="str">
        <f>IF($D$50="","",IF($D$50+17&lt;=$AP$13,$D$50+17,""))</f>
        <v/>
      </c>
      <c r="V50" s="795" t="str">
        <f>IF($D$50="","",IF($D$50+18&lt;=$AP$13,$D$50+18,""))</f>
        <v/>
      </c>
      <c r="W50" s="795" t="str">
        <f>IF($D$50="","",IF($D$50+19&lt;=$AP$13,$D$50+19,""))</f>
        <v/>
      </c>
      <c r="X50" s="795" t="str">
        <f>IF($D$50="","",IF($D$50+20&lt;=$AP$13,$D$50+20,""))</f>
        <v/>
      </c>
      <c r="Y50" s="795" t="str">
        <f>IF($D$50="","",IF($D$50+21&lt;=$AP$13,$D$50+21,""))</f>
        <v/>
      </c>
      <c r="Z50" s="795" t="str">
        <f>IF($D$50="","",IF($D$50+22&lt;=$AP$13,$D$50+22,""))</f>
        <v/>
      </c>
      <c r="AA50" s="795" t="str">
        <f>IF($D$50="","",IF($D$50+23&lt;=$AP$13,$D$50+23,""))</f>
        <v/>
      </c>
      <c r="AB50" s="795" t="str">
        <f>IF($D$50="","",IF($D$50+24&lt;=$AP$13,$D$50+24,""))</f>
        <v/>
      </c>
      <c r="AC50" s="795" t="str">
        <f>IF($D$50="","",IF($D$50+25&lt;=$AP$13,$D$50+25,""))</f>
        <v/>
      </c>
      <c r="AD50" s="795" t="str">
        <f>IF($D$50="","",IF($D$50+26&lt;=$AP$13,$D$50+26,""))</f>
        <v/>
      </c>
      <c r="AE50" s="795" t="str">
        <f>IF($D$50="","",IF($D$50+27&lt;=$AP$13,$D$50+27,""))</f>
        <v/>
      </c>
      <c r="AF50" s="795" t="str">
        <f>IF($D$50="","",IF($D$50+28&lt;=$AP$13,$D$50+28,""))</f>
        <v/>
      </c>
      <c r="AG50" s="795" t="str">
        <f>IF($D$50="","",IF($D$50+29&lt;=$AP$13,$D$50+29,""))</f>
        <v/>
      </c>
      <c r="AH50" s="796" t="str">
        <f>IF($D$50="","",IF($D$50+30&lt;=$AP$13,$D$50+30,""))</f>
        <v/>
      </c>
    </row>
    <row r="51" spans="1:39" ht="31.5" hidden="1" customHeight="1">
      <c r="A51" s="2145"/>
      <c r="B51" s="2149"/>
      <c r="C51" s="789" t="s">
        <v>780</v>
      </c>
      <c r="D51" s="797" t="str">
        <f t="shared" ref="D51:AH51" si="3">TEXT(D50,"aaa")</f>
        <v/>
      </c>
      <c r="E51" s="621" t="str">
        <f t="shared" si="3"/>
        <v/>
      </c>
      <c r="F51" s="625" t="str">
        <f t="shared" si="3"/>
        <v/>
      </c>
      <c r="G51" s="625" t="str">
        <f t="shared" si="3"/>
        <v/>
      </c>
      <c r="H51" s="625" t="str">
        <f t="shared" si="3"/>
        <v/>
      </c>
      <c r="I51" s="625" t="str">
        <f t="shared" si="3"/>
        <v/>
      </c>
      <c r="J51" s="704" t="str">
        <f t="shared" si="3"/>
        <v/>
      </c>
      <c r="K51" s="625" t="str">
        <f t="shared" si="3"/>
        <v/>
      </c>
      <c r="L51" s="625" t="str">
        <f t="shared" si="3"/>
        <v/>
      </c>
      <c r="M51" s="625" t="str">
        <f t="shared" si="3"/>
        <v/>
      </c>
      <c r="N51" s="625" t="str">
        <f t="shared" si="3"/>
        <v/>
      </c>
      <c r="O51" s="625" t="str">
        <f t="shared" si="3"/>
        <v/>
      </c>
      <c r="P51" s="625" t="str">
        <f t="shared" si="3"/>
        <v/>
      </c>
      <c r="Q51" s="625" t="str">
        <f t="shared" si="3"/>
        <v/>
      </c>
      <c r="R51" s="625" t="str">
        <f t="shared" si="3"/>
        <v/>
      </c>
      <c r="S51" s="625" t="str">
        <f t="shared" si="3"/>
        <v/>
      </c>
      <c r="T51" s="625" t="str">
        <f t="shared" si="3"/>
        <v/>
      </c>
      <c r="U51" s="625" t="str">
        <f t="shared" si="3"/>
        <v/>
      </c>
      <c r="V51" s="625" t="str">
        <f t="shared" si="3"/>
        <v/>
      </c>
      <c r="W51" s="625" t="str">
        <f t="shared" si="3"/>
        <v/>
      </c>
      <c r="X51" s="625" t="str">
        <f t="shared" si="3"/>
        <v/>
      </c>
      <c r="Y51" s="625" t="str">
        <f t="shared" si="3"/>
        <v/>
      </c>
      <c r="Z51" s="727" t="str">
        <f t="shared" si="3"/>
        <v/>
      </c>
      <c r="AA51" s="625" t="str">
        <f t="shared" si="3"/>
        <v/>
      </c>
      <c r="AB51" s="625" t="str">
        <f t="shared" si="3"/>
        <v/>
      </c>
      <c r="AC51" s="625" t="str">
        <f t="shared" si="3"/>
        <v/>
      </c>
      <c r="AD51" s="625" t="str">
        <f t="shared" si="3"/>
        <v/>
      </c>
      <c r="AE51" s="625" t="str">
        <f t="shared" si="3"/>
        <v/>
      </c>
      <c r="AF51" s="625" t="str">
        <f t="shared" si="3"/>
        <v/>
      </c>
      <c r="AG51" s="625" t="str">
        <f t="shared" si="3"/>
        <v/>
      </c>
      <c r="AH51" s="626" t="str">
        <f t="shared" si="3"/>
        <v/>
      </c>
    </row>
    <row r="52" spans="1:39" ht="24.75" hidden="1" customHeight="1">
      <c r="A52" s="2146"/>
      <c r="B52" s="2149"/>
      <c r="C52" s="630" t="s">
        <v>725</v>
      </c>
      <c r="D52" s="822"/>
      <c r="E52" s="823"/>
      <c r="F52" s="823"/>
      <c r="G52" s="823"/>
      <c r="H52" s="823"/>
      <c r="I52" s="823"/>
      <c r="J52" s="823"/>
      <c r="K52" s="823"/>
      <c r="L52" s="823"/>
      <c r="M52" s="823"/>
      <c r="N52" s="823"/>
      <c r="O52" s="823"/>
      <c r="P52" s="823"/>
      <c r="Q52" s="823"/>
      <c r="R52" s="823"/>
      <c r="S52" s="823"/>
      <c r="T52" s="823"/>
      <c r="U52" s="823"/>
      <c r="V52" s="823"/>
      <c r="W52" s="823"/>
      <c r="X52" s="823"/>
      <c r="Y52" s="823"/>
      <c r="Z52" s="823"/>
      <c r="AA52" s="823"/>
      <c r="AB52" s="823"/>
      <c r="AC52" s="823"/>
      <c r="AD52" s="823"/>
      <c r="AE52" s="823"/>
      <c r="AF52" s="823"/>
      <c r="AG52" s="823"/>
      <c r="AH52" s="824"/>
    </row>
    <row r="53" spans="1:39" ht="240.75" hidden="1" customHeight="1">
      <c r="A53" s="2146"/>
      <c r="B53" s="2149"/>
      <c r="C53" s="663" t="s">
        <v>810</v>
      </c>
      <c r="D53" s="806"/>
      <c r="E53" s="807"/>
      <c r="F53" s="807"/>
      <c r="G53" s="807"/>
      <c r="H53" s="807"/>
      <c r="I53" s="807"/>
      <c r="J53" s="807"/>
      <c r="K53" s="807"/>
      <c r="L53" s="807"/>
      <c r="M53" s="807"/>
      <c r="N53" s="807"/>
      <c r="O53" s="807"/>
      <c r="P53" s="807"/>
      <c r="Q53" s="807"/>
      <c r="R53" s="807"/>
      <c r="S53" s="807"/>
      <c r="T53" s="807"/>
      <c r="U53" s="807"/>
      <c r="V53" s="807"/>
      <c r="W53" s="807"/>
      <c r="X53" s="807"/>
      <c r="Y53" s="807"/>
      <c r="Z53" s="807"/>
      <c r="AA53" s="807"/>
      <c r="AB53" s="807"/>
      <c r="AC53" s="807"/>
      <c r="AD53" s="807"/>
      <c r="AE53" s="807"/>
      <c r="AF53" s="807"/>
      <c r="AG53" s="807"/>
      <c r="AH53" s="815"/>
    </row>
    <row r="54" spans="1:39" ht="32.25" hidden="1" customHeight="1" thickBot="1">
      <c r="A54" s="2146"/>
      <c r="B54" s="2149"/>
      <c r="C54" s="792" t="s">
        <v>1233</v>
      </c>
      <c r="D54" s="819"/>
      <c r="E54" s="820"/>
      <c r="F54" s="820"/>
      <c r="G54" s="820"/>
      <c r="H54" s="820"/>
      <c r="I54" s="820"/>
      <c r="J54" s="820"/>
      <c r="K54" s="820"/>
      <c r="L54" s="820"/>
      <c r="M54" s="820"/>
      <c r="N54" s="820"/>
      <c r="O54" s="820"/>
      <c r="P54" s="820"/>
      <c r="Q54" s="820"/>
      <c r="R54" s="820"/>
      <c r="S54" s="820"/>
      <c r="T54" s="820"/>
      <c r="U54" s="820"/>
      <c r="V54" s="820"/>
      <c r="W54" s="820"/>
      <c r="X54" s="820"/>
      <c r="Y54" s="820"/>
      <c r="Z54" s="820"/>
      <c r="AA54" s="820"/>
      <c r="AB54" s="820"/>
      <c r="AC54" s="820"/>
      <c r="AD54" s="820"/>
      <c r="AE54" s="820"/>
      <c r="AF54" s="820"/>
      <c r="AG54" s="820"/>
      <c r="AH54" s="821"/>
      <c r="AI54" s="613">
        <f>SUM(D54:AH54)</f>
        <v>0</v>
      </c>
      <c r="AJ54" s="773" t="s">
        <v>953</v>
      </c>
    </row>
    <row r="55" spans="1:39" ht="240.75" hidden="1" customHeight="1">
      <c r="A55" s="2146"/>
      <c r="B55" s="2149"/>
      <c r="C55" s="687" t="s">
        <v>809</v>
      </c>
      <c r="D55" s="812"/>
      <c r="E55" s="813"/>
      <c r="F55" s="813"/>
      <c r="G55" s="813"/>
      <c r="H55" s="813"/>
      <c r="I55" s="813"/>
      <c r="J55" s="813"/>
      <c r="K55" s="813"/>
      <c r="L55" s="813"/>
      <c r="M55" s="813"/>
      <c r="N55" s="813"/>
      <c r="O55" s="813"/>
      <c r="P55" s="813"/>
      <c r="Q55" s="813"/>
      <c r="R55" s="813"/>
      <c r="S55" s="813"/>
      <c r="T55" s="813"/>
      <c r="U55" s="813"/>
      <c r="V55" s="813"/>
      <c r="W55" s="813"/>
      <c r="X55" s="813"/>
      <c r="Y55" s="813"/>
      <c r="Z55" s="813"/>
      <c r="AA55" s="813"/>
      <c r="AB55" s="813"/>
      <c r="AC55" s="813"/>
      <c r="AD55" s="813"/>
      <c r="AE55" s="813"/>
      <c r="AF55" s="813"/>
      <c r="AG55" s="813"/>
      <c r="AH55" s="818"/>
      <c r="AJ55" s="780"/>
    </row>
    <row r="56" spans="1:39" ht="24.75" hidden="1" customHeight="1">
      <c r="A56" s="2146"/>
      <c r="B56" s="2149"/>
      <c r="C56" s="630" t="s">
        <v>808</v>
      </c>
      <c r="D56" s="806"/>
      <c r="E56" s="807"/>
      <c r="F56" s="807"/>
      <c r="G56" s="807"/>
      <c r="H56" s="807"/>
      <c r="I56" s="807"/>
      <c r="J56" s="807"/>
      <c r="K56" s="807"/>
      <c r="L56" s="807"/>
      <c r="M56" s="807"/>
      <c r="N56" s="807"/>
      <c r="O56" s="807"/>
      <c r="P56" s="807"/>
      <c r="Q56" s="807"/>
      <c r="R56" s="807"/>
      <c r="S56" s="807"/>
      <c r="T56" s="807"/>
      <c r="U56" s="814"/>
      <c r="V56" s="814"/>
      <c r="W56" s="807"/>
      <c r="X56" s="807"/>
      <c r="Y56" s="814"/>
      <c r="Z56" s="814"/>
      <c r="AA56" s="814"/>
      <c r="AB56" s="814"/>
      <c r="AC56" s="814"/>
      <c r="AD56" s="814"/>
      <c r="AE56" s="807"/>
      <c r="AF56" s="807"/>
      <c r="AG56" s="807"/>
      <c r="AH56" s="815"/>
      <c r="AJ56" s="781"/>
    </row>
    <row r="57" spans="1:39" ht="27.75" hidden="1" customHeight="1">
      <c r="A57" s="2146"/>
      <c r="B57" s="2149"/>
      <c r="C57" s="630" t="s">
        <v>806</v>
      </c>
      <c r="D57" s="822"/>
      <c r="E57" s="823"/>
      <c r="F57" s="823"/>
      <c r="G57" s="823"/>
      <c r="H57" s="823"/>
      <c r="I57" s="823"/>
      <c r="J57" s="823"/>
      <c r="K57" s="823"/>
      <c r="L57" s="823"/>
      <c r="M57" s="823"/>
      <c r="N57" s="823"/>
      <c r="O57" s="823"/>
      <c r="P57" s="823"/>
      <c r="Q57" s="823"/>
      <c r="R57" s="823"/>
      <c r="S57" s="823"/>
      <c r="T57" s="823"/>
      <c r="U57" s="823"/>
      <c r="V57" s="823"/>
      <c r="W57" s="823"/>
      <c r="X57" s="823"/>
      <c r="Y57" s="823"/>
      <c r="Z57" s="823"/>
      <c r="AA57" s="823"/>
      <c r="AB57" s="823"/>
      <c r="AC57" s="823"/>
      <c r="AD57" s="823"/>
      <c r="AE57" s="823"/>
      <c r="AF57" s="823"/>
      <c r="AG57" s="823"/>
      <c r="AH57" s="824"/>
      <c r="AI57" s="762"/>
      <c r="AJ57" s="781"/>
    </row>
    <row r="58" spans="1:39" ht="27.75" hidden="1" customHeight="1">
      <c r="A58" s="2147"/>
      <c r="B58" s="2149"/>
      <c r="C58" s="630" t="s">
        <v>807</v>
      </c>
      <c r="D58" s="822"/>
      <c r="E58" s="823"/>
      <c r="F58" s="823"/>
      <c r="G58" s="823"/>
      <c r="H58" s="823"/>
      <c r="I58" s="823"/>
      <c r="J58" s="823"/>
      <c r="K58" s="823"/>
      <c r="L58" s="823"/>
      <c r="M58" s="823"/>
      <c r="N58" s="823"/>
      <c r="O58" s="823"/>
      <c r="P58" s="823"/>
      <c r="Q58" s="823"/>
      <c r="R58" s="823"/>
      <c r="S58" s="823"/>
      <c r="T58" s="823"/>
      <c r="U58" s="823"/>
      <c r="V58" s="823"/>
      <c r="W58" s="823"/>
      <c r="X58" s="823"/>
      <c r="Y58" s="823"/>
      <c r="Z58" s="823"/>
      <c r="AA58" s="823"/>
      <c r="AB58" s="823"/>
      <c r="AC58" s="823"/>
      <c r="AD58" s="823"/>
      <c r="AE58" s="823"/>
      <c r="AF58" s="823"/>
      <c r="AG58" s="823"/>
      <c r="AH58" s="824"/>
      <c r="AI58" s="762"/>
      <c r="AJ58" s="667"/>
    </row>
    <row r="59" spans="1:39" ht="39" hidden="1" customHeight="1">
      <c r="A59" s="2147"/>
      <c r="B59" s="2149"/>
      <c r="C59" s="630" t="s">
        <v>951</v>
      </c>
      <c r="D59" s="822"/>
      <c r="E59" s="823"/>
      <c r="F59" s="823"/>
      <c r="G59" s="823"/>
      <c r="H59" s="823"/>
      <c r="I59" s="823"/>
      <c r="J59" s="823"/>
      <c r="K59" s="823"/>
      <c r="L59" s="823"/>
      <c r="M59" s="823"/>
      <c r="N59" s="823"/>
      <c r="O59" s="823"/>
      <c r="P59" s="823"/>
      <c r="Q59" s="823"/>
      <c r="R59" s="823"/>
      <c r="S59" s="823"/>
      <c r="T59" s="823"/>
      <c r="U59" s="823"/>
      <c r="V59" s="823"/>
      <c r="W59" s="823"/>
      <c r="X59" s="823"/>
      <c r="Y59" s="823"/>
      <c r="Z59" s="823"/>
      <c r="AA59" s="823"/>
      <c r="AB59" s="823"/>
      <c r="AC59" s="823"/>
      <c r="AD59" s="823"/>
      <c r="AE59" s="823"/>
      <c r="AF59" s="823"/>
      <c r="AG59" s="823"/>
      <c r="AH59" s="824"/>
      <c r="AI59" s="628">
        <f>SUM(D59:AH59)</f>
        <v>0</v>
      </c>
      <c r="AJ59" s="772" t="s">
        <v>954</v>
      </c>
      <c r="AM59" s="787" t="s">
        <v>970</v>
      </c>
    </row>
    <row r="60" spans="1:39" ht="39" hidden="1" customHeight="1">
      <c r="A60" s="2147"/>
      <c r="B60" s="2150"/>
      <c r="C60" s="630" t="s">
        <v>952</v>
      </c>
      <c r="D60" s="822"/>
      <c r="E60" s="823"/>
      <c r="F60" s="823"/>
      <c r="G60" s="823"/>
      <c r="H60" s="823"/>
      <c r="I60" s="823"/>
      <c r="J60" s="823"/>
      <c r="K60" s="823"/>
      <c r="L60" s="823"/>
      <c r="M60" s="823"/>
      <c r="N60" s="823"/>
      <c r="O60" s="823"/>
      <c r="P60" s="823"/>
      <c r="Q60" s="823"/>
      <c r="R60" s="823"/>
      <c r="S60" s="823"/>
      <c r="T60" s="823"/>
      <c r="U60" s="823"/>
      <c r="V60" s="823"/>
      <c r="W60" s="823"/>
      <c r="X60" s="823"/>
      <c r="Y60" s="823"/>
      <c r="Z60" s="823"/>
      <c r="AA60" s="823"/>
      <c r="AB60" s="823"/>
      <c r="AC60" s="823"/>
      <c r="AD60" s="823"/>
      <c r="AE60" s="823"/>
      <c r="AF60" s="823"/>
      <c r="AG60" s="823"/>
      <c r="AH60" s="824"/>
      <c r="AI60" s="628">
        <f>SUM(D60:AH60)</f>
        <v>0</v>
      </c>
      <c r="AJ60" s="772" t="s">
        <v>955</v>
      </c>
      <c r="AM60" s="788">
        <f>SUM(AI54,AI59)</f>
        <v>0</v>
      </c>
    </row>
    <row r="61" spans="1:39" ht="39" hidden="1" customHeight="1">
      <c r="B61" s="782"/>
      <c r="C61" s="772"/>
      <c r="D61" s="783"/>
      <c r="E61" s="783"/>
      <c r="F61" s="783"/>
      <c r="G61" s="783"/>
      <c r="H61" s="783"/>
      <c r="I61" s="783"/>
      <c r="J61" s="783"/>
      <c r="K61" s="783"/>
      <c r="L61" s="783"/>
      <c r="M61" s="783"/>
      <c r="N61" s="783"/>
      <c r="O61" s="783"/>
      <c r="P61" s="783"/>
      <c r="Q61" s="783"/>
      <c r="R61" s="783"/>
      <c r="S61" s="783"/>
      <c r="T61" s="783"/>
      <c r="U61" s="783"/>
      <c r="V61" s="783"/>
      <c r="W61" s="783"/>
      <c r="X61" s="783"/>
      <c r="Y61" s="783"/>
      <c r="Z61" s="783"/>
      <c r="AA61" s="783"/>
      <c r="AB61" s="783"/>
      <c r="AC61" s="783"/>
      <c r="AD61" s="783"/>
      <c r="AE61" s="783"/>
      <c r="AF61" s="783"/>
      <c r="AG61" s="783"/>
      <c r="AH61" s="783"/>
      <c r="AI61" s="628"/>
      <c r="AJ61" s="772"/>
    </row>
    <row r="62" spans="1:39" ht="25.5" hidden="1" customHeight="1">
      <c r="B62" s="619"/>
      <c r="C62" s="619"/>
      <c r="D62" s="619"/>
      <c r="E62" s="619"/>
      <c r="F62" s="619"/>
      <c r="G62" s="619"/>
      <c r="H62" s="619"/>
      <c r="I62" s="619"/>
      <c r="J62" s="619"/>
      <c r="K62" s="619"/>
      <c r="L62" s="619"/>
      <c r="M62" s="619"/>
      <c r="N62" s="619"/>
      <c r="O62" s="619"/>
      <c r="P62" s="619"/>
      <c r="Q62" s="619"/>
      <c r="R62" s="619"/>
      <c r="S62" s="619"/>
      <c r="T62" s="717" t="s">
        <v>779</v>
      </c>
      <c r="U62" s="718"/>
      <c r="V62" s="718"/>
      <c r="W62" s="718"/>
      <c r="X62" s="718"/>
      <c r="Y62" s="718"/>
      <c r="Z62" s="718"/>
      <c r="AA62" s="718"/>
      <c r="AB62" s="718"/>
      <c r="AC62" s="2144">
        <f>SUM(AI68,AI73)</f>
        <v>0</v>
      </c>
      <c r="AD62" s="2144"/>
      <c r="AE62" s="718"/>
      <c r="AF62" s="718"/>
      <c r="AG62" s="718"/>
      <c r="AH62" s="619"/>
    </row>
    <row r="63" spans="1:39" ht="12" hidden="1" customHeight="1">
      <c r="B63" s="659"/>
      <c r="C63" s="659"/>
      <c r="D63" s="659"/>
      <c r="E63" s="659"/>
      <c r="F63" s="659"/>
      <c r="G63" s="659"/>
      <c r="H63" s="659"/>
      <c r="I63" s="659"/>
      <c r="J63" s="659"/>
      <c r="K63" s="659"/>
      <c r="L63" s="659"/>
      <c r="M63" s="659"/>
      <c r="N63" s="659"/>
      <c r="O63" s="659"/>
      <c r="P63" s="659"/>
      <c r="Q63" s="659"/>
      <c r="R63" s="659"/>
      <c r="S63" s="659"/>
      <c r="T63" s="659"/>
      <c r="U63" s="659"/>
      <c r="V63" s="659"/>
      <c r="W63" s="659"/>
      <c r="X63" s="659"/>
      <c r="Y63" s="659"/>
      <c r="Z63" s="659"/>
      <c r="AA63" s="659"/>
      <c r="AB63" s="659"/>
      <c r="AC63" s="659"/>
      <c r="AD63" s="659"/>
      <c r="AE63" s="659"/>
      <c r="AF63" s="659"/>
      <c r="AG63" s="659"/>
      <c r="AH63" s="659"/>
    </row>
    <row r="64" spans="1:39" ht="29.25" hidden="1" customHeight="1">
      <c r="A64" s="2145" t="s">
        <v>963</v>
      </c>
      <c r="B64" s="2148" t="s">
        <v>781</v>
      </c>
      <c r="C64" s="789" t="s">
        <v>973</v>
      </c>
      <c r="D64" s="794" t="str">
        <f>AQ12</f>
        <v/>
      </c>
      <c r="E64" s="795" t="str">
        <f>IF($D$64="","",IF($D$64+1&lt;=$AQ$13,$D$64+1,""))</f>
        <v/>
      </c>
      <c r="F64" s="795" t="str">
        <f>IF($D$64="","",IF($D$64+2&lt;=$AQ$13,$D$64+2,""))</f>
        <v/>
      </c>
      <c r="G64" s="795" t="str">
        <f>IF($D$64="","",IF($D$64+3&lt;=$AQ$13,$D$64+3,""))</f>
        <v/>
      </c>
      <c r="H64" s="795" t="str">
        <f>IF($D$64="","",IF($D$64+4&lt;=$AQ$13,$D$64+4,""))</f>
        <v/>
      </c>
      <c r="I64" s="795" t="str">
        <f>IF($D$64="","",IF($D$64+5&lt;=$AQ$13,$D$64+5,""))</f>
        <v/>
      </c>
      <c r="J64" s="795" t="str">
        <f>IF($D$64="","",IF($D$64+6&lt;=$AQ$13,$D$64+6,""))</f>
        <v/>
      </c>
      <c r="K64" s="795" t="str">
        <f>IF($D$64="","",IF($D$64+7&lt;=$AQ$13,$D$64+7,""))</f>
        <v/>
      </c>
      <c r="L64" s="795" t="str">
        <f>IF($D$64="","",IF($D$64+8&lt;=$AQ$13,$D$64+8,""))</f>
        <v/>
      </c>
      <c r="M64" s="795" t="str">
        <f>IF($D$64="","",IF($D$64+9&lt;=$AQ$13,$D$64+9,""))</f>
        <v/>
      </c>
      <c r="N64" s="795" t="str">
        <f>IF($D$64="","",IF($D$64+10&lt;=$AQ$13,$D$64+10,""))</f>
        <v/>
      </c>
      <c r="O64" s="795" t="str">
        <f>IF($D$64="","",IF($D$64+11&lt;=$AQ$13,$D$64+11,""))</f>
        <v/>
      </c>
      <c r="P64" s="795" t="str">
        <f>IF($D$64="","",IF($D$64+12&lt;=$AQ$13,$D$64+12,""))</f>
        <v/>
      </c>
      <c r="Q64" s="795" t="str">
        <f>IF($D$64="","",IF($D$64+13&lt;=$AQ$13,$D$64+13,""))</f>
        <v/>
      </c>
      <c r="R64" s="795" t="str">
        <f>IF($D$64="","",IF($D$64+14&lt;=$AQ$13,$D$64+14,""))</f>
        <v/>
      </c>
      <c r="S64" s="795" t="str">
        <f>IF($D$64="","",IF($D$64+15&lt;=$AQ$13,$D$64+15,""))</f>
        <v/>
      </c>
      <c r="T64" s="795" t="str">
        <f>IF($D$64="","",IF($D$64+16&lt;=$AQ$13,$D$64+16,""))</f>
        <v/>
      </c>
      <c r="U64" s="795" t="str">
        <f>IF($D$64="","",IF($D$64+17&lt;=$AQ$13,$D$64+17,""))</f>
        <v/>
      </c>
      <c r="V64" s="795" t="str">
        <f>IF($D$64="","",IF($D$64+18&lt;=$AQ$13,$D$64+18,""))</f>
        <v/>
      </c>
      <c r="W64" s="795" t="str">
        <f>IF($D$64="","",IF($D$64+19&lt;=$AQ$13,$D$64+19,""))</f>
        <v/>
      </c>
      <c r="X64" s="795" t="str">
        <f>IF($D$64="","",IF($D$64+20&lt;=$AQ$13,$D$64+20,""))</f>
        <v/>
      </c>
      <c r="Y64" s="795" t="str">
        <f>IF($D$64="","",IF($D$64+21&lt;=$AQ$13,$D$64+21,""))</f>
        <v/>
      </c>
      <c r="Z64" s="795" t="str">
        <f>IF($D$64="","",IF($D$64+22&lt;=$AQ$13,$D$64+22,""))</f>
        <v/>
      </c>
      <c r="AA64" s="795" t="str">
        <f>IF($D$64="","",IF($D$64+23&lt;=$AQ$13,$D$64+23,""))</f>
        <v/>
      </c>
      <c r="AB64" s="795" t="str">
        <f>IF($D$64="","",IF($D$64+24&lt;=$AQ$13,$D$64+24,""))</f>
        <v/>
      </c>
      <c r="AC64" s="795" t="str">
        <f>IF($D$64="","",IF($D$64+25&lt;=$AQ$13,$D$64+25,""))</f>
        <v/>
      </c>
      <c r="AD64" s="795" t="str">
        <f>IF($D$64="","",IF($D$64+26&lt;=$AQ$13,$D$64+26,""))</f>
        <v/>
      </c>
      <c r="AE64" s="795" t="str">
        <f>IF($D$64="","",IF($D$64+27&lt;=$AQ$13,$D$64+27,""))</f>
        <v/>
      </c>
      <c r="AF64" s="795" t="str">
        <f>IF($D$64="","",IF($D$64+28&lt;=$AQ$13,$D$64+28,""))</f>
        <v/>
      </c>
      <c r="AG64" s="795" t="str">
        <f>IF($D$64="","",IF($D$64+29&lt;=$AQ$13,$D$64+29,""))</f>
        <v/>
      </c>
      <c r="AH64" s="796" t="str">
        <f>IF($D$64="","",IF($D$64+30&lt;=$AQ$13,$D$64+30,""))</f>
        <v/>
      </c>
    </row>
    <row r="65" spans="1:39" ht="29.25" hidden="1" customHeight="1">
      <c r="A65" s="2145"/>
      <c r="B65" s="2149"/>
      <c r="C65" s="789" t="s">
        <v>780</v>
      </c>
      <c r="D65" s="797" t="str">
        <f t="shared" ref="D65:AH65" si="4">TEXT(D64,"aaa")</f>
        <v/>
      </c>
      <c r="E65" s="621" t="str">
        <f t="shared" si="4"/>
        <v/>
      </c>
      <c r="F65" s="625" t="str">
        <f t="shared" si="4"/>
        <v/>
      </c>
      <c r="G65" s="625" t="str">
        <f t="shared" si="4"/>
        <v/>
      </c>
      <c r="H65" s="625" t="str">
        <f t="shared" si="4"/>
        <v/>
      </c>
      <c r="I65" s="625" t="str">
        <f t="shared" si="4"/>
        <v/>
      </c>
      <c r="J65" s="704" t="str">
        <f t="shared" si="4"/>
        <v/>
      </c>
      <c r="K65" s="625" t="str">
        <f t="shared" si="4"/>
        <v/>
      </c>
      <c r="L65" s="625" t="str">
        <f t="shared" si="4"/>
        <v/>
      </c>
      <c r="M65" s="625" t="str">
        <f t="shared" si="4"/>
        <v/>
      </c>
      <c r="N65" s="625" t="str">
        <f t="shared" si="4"/>
        <v/>
      </c>
      <c r="O65" s="625" t="str">
        <f t="shared" si="4"/>
        <v/>
      </c>
      <c r="P65" s="625" t="str">
        <f t="shared" si="4"/>
        <v/>
      </c>
      <c r="Q65" s="625" t="str">
        <f t="shared" si="4"/>
        <v/>
      </c>
      <c r="R65" s="625" t="str">
        <f t="shared" si="4"/>
        <v/>
      </c>
      <c r="S65" s="625" t="str">
        <f t="shared" si="4"/>
        <v/>
      </c>
      <c r="T65" s="625" t="str">
        <f t="shared" si="4"/>
        <v/>
      </c>
      <c r="U65" s="625" t="str">
        <f t="shared" si="4"/>
        <v/>
      </c>
      <c r="V65" s="625" t="str">
        <f t="shared" si="4"/>
        <v/>
      </c>
      <c r="W65" s="625" t="str">
        <f t="shared" si="4"/>
        <v/>
      </c>
      <c r="X65" s="625" t="str">
        <f t="shared" si="4"/>
        <v/>
      </c>
      <c r="Y65" s="625" t="str">
        <f t="shared" si="4"/>
        <v/>
      </c>
      <c r="Z65" s="727" t="str">
        <f t="shared" si="4"/>
        <v/>
      </c>
      <c r="AA65" s="625" t="str">
        <f t="shared" si="4"/>
        <v/>
      </c>
      <c r="AB65" s="625" t="str">
        <f t="shared" si="4"/>
        <v/>
      </c>
      <c r="AC65" s="625" t="str">
        <f t="shared" si="4"/>
        <v/>
      </c>
      <c r="AD65" s="625" t="str">
        <f t="shared" si="4"/>
        <v/>
      </c>
      <c r="AE65" s="625" t="str">
        <f t="shared" si="4"/>
        <v/>
      </c>
      <c r="AF65" s="625" t="str">
        <f t="shared" si="4"/>
        <v/>
      </c>
      <c r="AG65" s="625" t="str">
        <f t="shared" si="4"/>
        <v/>
      </c>
      <c r="AH65" s="626" t="str">
        <f t="shared" si="4"/>
        <v/>
      </c>
    </row>
    <row r="66" spans="1:39" ht="24.75" hidden="1" customHeight="1">
      <c r="A66" s="2146"/>
      <c r="B66" s="2149"/>
      <c r="C66" s="630" t="s">
        <v>725</v>
      </c>
      <c r="D66" s="822"/>
      <c r="E66" s="823"/>
      <c r="F66" s="823"/>
      <c r="G66" s="823"/>
      <c r="H66" s="823"/>
      <c r="I66" s="823"/>
      <c r="J66" s="823"/>
      <c r="K66" s="823"/>
      <c r="L66" s="823"/>
      <c r="M66" s="823"/>
      <c r="N66" s="823"/>
      <c r="O66" s="823"/>
      <c r="P66" s="823"/>
      <c r="Q66" s="823"/>
      <c r="R66" s="823"/>
      <c r="S66" s="823"/>
      <c r="T66" s="823"/>
      <c r="U66" s="823"/>
      <c r="V66" s="823"/>
      <c r="W66" s="823"/>
      <c r="X66" s="823"/>
      <c r="Y66" s="823"/>
      <c r="Z66" s="823"/>
      <c r="AA66" s="823"/>
      <c r="AB66" s="823"/>
      <c r="AC66" s="823"/>
      <c r="AD66" s="823"/>
      <c r="AE66" s="823"/>
      <c r="AF66" s="823"/>
      <c r="AG66" s="823"/>
      <c r="AH66" s="824"/>
    </row>
    <row r="67" spans="1:39" ht="240.75" hidden="1" customHeight="1">
      <c r="A67" s="2146"/>
      <c r="B67" s="2149"/>
      <c r="C67" s="663" t="s">
        <v>810</v>
      </c>
      <c r="D67" s="806"/>
      <c r="E67" s="807"/>
      <c r="F67" s="807"/>
      <c r="G67" s="807"/>
      <c r="H67" s="807"/>
      <c r="I67" s="807"/>
      <c r="J67" s="807"/>
      <c r="K67" s="807"/>
      <c r="L67" s="807"/>
      <c r="M67" s="807"/>
      <c r="N67" s="807"/>
      <c r="O67" s="807"/>
      <c r="P67" s="807"/>
      <c r="Q67" s="807"/>
      <c r="R67" s="807"/>
      <c r="S67" s="807"/>
      <c r="T67" s="807"/>
      <c r="U67" s="807"/>
      <c r="V67" s="807"/>
      <c r="W67" s="807"/>
      <c r="X67" s="807"/>
      <c r="Y67" s="807"/>
      <c r="Z67" s="807"/>
      <c r="AA67" s="807"/>
      <c r="AB67" s="807"/>
      <c r="AC67" s="807"/>
      <c r="AD67" s="807"/>
      <c r="AE67" s="807"/>
      <c r="AF67" s="807"/>
      <c r="AG67" s="807"/>
      <c r="AH67" s="815"/>
    </row>
    <row r="68" spans="1:39" ht="32.25" hidden="1" customHeight="1" thickBot="1">
      <c r="A68" s="2146"/>
      <c r="B68" s="2149"/>
      <c r="C68" s="792" t="s">
        <v>1233</v>
      </c>
      <c r="D68" s="819"/>
      <c r="E68" s="820"/>
      <c r="F68" s="820"/>
      <c r="G68" s="820"/>
      <c r="H68" s="820"/>
      <c r="I68" s="820"/>
      <c r="J68" s="820"/>
      <c r="K68" s="820"/>
      <c r="L68" s="820"/>
      <c r="M68" s="820"/>
      <c r="N68" s="820"/>
      <c r="O68" s="820"/>
      <c r="P68" s="820"/>
      <c r="Q68" s="820"/>
      <c r="R68" s="820"/>
      <c r="S68" s="820"/>
      <c r="T68" s="820"/>
      <c r="U68" s="820"/>
      <c r="V68" s="820"/>
      <c r="W68" s="820"/>
      <c r="X68" s="820"/>
      <c r="Y68" s="820"/>
      <c r="Z68" s="820"/>
      <c r="AA68" s="820"/>
      <c r="AB68" s="820"/>
      <c r="AC68" s="820"/>
      <c r="AD68" s="820"/>
      <c r="AE68" s="820"/>
      <c r="AF68" s="820"/>
      <c r="AG68" s="820"/>
      <c r="AH68" s="821"/>
      <c r="AI68" s="613">
        <f>SUM(D68:AH68)</f>
        <v>0</v>
      </c>
      <c r="AJ68" s="773" t="s">
        <v>953</v>
      </c>
    </row>
    <row r="69" spans="1:39" ht="240.75" hidden="1" customHeight="1">
      <c r="A69" s="2146"/>
      <c r="B69" s="2149"/>
      <c r="C69" s="687" t="s">
        <v>809</v>
      </c>
      <c r="D69" s="812"/>
      <c r="E69" s="813"/>
      <c r="F69" s="813"/>
      <c r="G69" s="813"/>
      <c r="H69" s="813"/>
      <c r="I69" s="813"/>
      <c r="J69" s="813"/>
      <c r="K69" s="813"/>
      <c r="L69" s="813"/>
      <c r="M69" s="813"/>
      <c r="N69" s="813"/>
      <c r="O69" s="813"/>
      <c r="P69" s="813"/>
      <c r="Q69" s="813"/>
      <c r="R69" s="813"/>
      <c r="S69" s="813"/>
      <c r="T69" s="813"/>
      <c r="U69" s="813"/>
      <c r="V69" s="813"/>
      <c r="W69" s="813"/>
      <c r="X69" s="813"/>
      <c r="Y69" s="813"/>
      <c r="Z69" s="813"/>
      <c r="AA69" s="813"/>
      <c r="AB69" s="813"/>
      <c r="AC69" s="813"/>
      <c r="AD69" s="813"/>
      <c r="AE69" s="813"/>
      <c r="AF69" s="813"/>
      <c r="AG69" s="813"/>
      <c r="AH69" s="818"/>
      <c r="AJ69" s="780"/>
    </row>
    <row r="70" spans="1:39" ht="24.75" hidden="1" customHeight="1">
      <c r="A70" s="2146"/>
      <c r="B70" s="2149"/>
      <c r="C70" s="630" t="s">
        <v>808</v>
      </c>
      <c r="D70" s="806"/>
      <c r="E70" s="807"/>
      <c r="F70" s="807"/>
      <c r="G70" s="807"/>
      <c r="H70" s="807"/>
      <c r="I70" s="807"/>
      <c r="J70" s="807"/>
      <c r="K70" s="807"/>
      <c r="L70" s="807"/>
      <c r="M70" s="807"/>
      <c r="N70" s="807"/>
      <c r="O70" s="807"/>
      <c r="P70" s="807"/>
      <c r="Q70" s="807"/>
      <c r="R70" s="807"/>
      <c r="S70" s="807"/>
      <c r="T70" s="807"/>
      <c r="U70" s="814"/>
      <c r="V70" s="814"/>
      <c r="W70" s="807"/>
      <c r="X70" s="807"/>
      <c r="Y70" s="814"/>
      <c r="Z70" s="814"/>
      <c r="AA70" s="814"/>
      <c r="AB70" s="814"/>
      <c r="AC70" s="814"/>
      <c r="AD70" s="814"/>
      <c r="AE70" s="807"/>
      <c r="AF70" s="807"/>
      <c r="AG70" s="807"/>
      <c r="AH70" s="815"/>
      <c r="AJ70" s="781"/>
    </row>
    <row r="71" spans="1:39" ht="27.75" hidden="1" customHeight="1">
      <c r="A71" s="2146"/>
      <c r="B71" s="2149"/>
      <c r="C71" s="630" t="s">
        <v>806</v>
      </c>
      <c r="D71" s="822"/>
      <c r="E71" s="823"/>
      <c r="F71" s="823"/>
      <c r="G71" s="823"/>
      <c r="H71" s="823"/>
      <c r="I71" s="823"/>
      <c r="J71" s="823"/>
      <c r="K71" s="823"/>
      <c r="L71" s="823"/>
      <c r="M71" s="823"/>
      <c r="N71" s="823"/>
      <c r="O71" s="823"/>
      <c r="P71" s="823"/>
      <c r="Q71" s="823"/>
      <c r="R71" s="823"/>
      <c r="S71" s="823"/>
      <c r="T71" s="823"/>
      <c r="U71" s="823"/>
      <c r="V71" s="823"/>
      <c r="W71" s="823"/>
      <c r="X71" s="823"/>
      <c r="Y71" s="823"/>
      <c r="Z71" s="823"/>
      <c r="AA71" s="823"/>
      <c r="AB71" s="823"/>
      <c r="AC71" s="823"/>
      <c r="AD71" s="823"/>
      <c r="AE71" s="823"/>
      <c r="AF71" s="823"/>
      <c r="AG71" s="823"/>
      <c r="AH71" s="824"/>
      <c r="AI71" s="762"/>
      <c r="AJ71" s="781"/>
    </row>
    <row r="72" spans="1:39" ht="27.75" hidden="1" customHeight="1">
      <c r="A72" s="2147"/>
      <c r="B72" s="2149"/>
      <c r="C72" s="630" t="s">
        <v>807</v>
      </c>
      <c r="D72" s="822"/>
      <c r="E72" s="823"/>
      <c r="F72" s="823"/>
      <c r="G72" s="823"/>
      <c r="H72" s="823"/>
      <c r="I72" s="823"/>
      <c r="J72" s="823"/>
      <c r="K72" s="823"/>
      <c r="L72" s="823"/>
      <c r="M72" s="823"/>
      <c r="N72" s="823"/>
      <c r="O72" s="823"/>
      <c r="P72" s="823"/>
      <c r="Q72" s="823"/>
      <c r="R72" s="823"/>
      <c r="S72" s="823"/>
      <c r="T72" s="823"/>
      <c r="U72" s="823"/>
      <c r="V72" s="823"/>
      <c r="W72" s="823"/>
      <c r="X72" s="823"/>
      <c r="Y72" s="823"/>
      <c r="Z72" s="823"/>
      <c r="AA72" s="823"/>
      <c r="AB72" s="823"/>
      <c r="AC72" s="823"/>
      <c r="AD72" s="823"/>
      <c r="AE72" s="823"/>
      <c r="AF72" s="823"/>
      <c r="AG72" s="823"/>
      <c r="AH72" s="824"/>
      <c r="AI72" s="762"/>
      <c r="AJ72" s="667"/>
    </row>
    <row r="73" spans="1:39" ht="39" hidden="1" customHeight="1">
      <c r="A73" s="2147"/>
      <c r="B73" s="2149"/>
      <c r="C73" s="630" t="s">
        <v>951</v>
      </c>
      <c r="D73" s="822"/>
      <c r="E73" s="823"/>
      <c r="F73" s="823"/>
      <c r="G73" s="823"/>
      <c r="H73" s="823"/>
      <c r="I73" s="823"/>
      <c r="J73" s="823"/>
      <c r="K73" s="823"/>
      <c r="L73" s="823"/>
      <c r="M73" s="823"/>
      <c r="N73" s="823"/>
      <c r="O73" s="823"/>
      <c r="P73" s="823"/>
      <c r="Q73" s="823"/>
      <c r="R73" s="823"/>
      <c r="S73" s="823"/>
      <c r="T73" s="823"/>
      <c r="U73" s="823"/>
      <c r="V73" s="823"/>
      <c r="W73" s="823"/>
      <c r="X73" s="823"/>
      <c r="Y73" s="823"/>
      <c r="Z73" s="823"/>
      <c r="AA73" s="823"/>
      <c r="AB73" s="823"/>
      <c r="AC73" s="823"/>
      <c r="AD73" s="823"/>
      <c r="AE73" s="823"/>
      <c r="AF73" s="823"/>
      <c r="AG73" s="823"/>
      <c r="AH73" s="824"/>
      <c r="AI73" s="628">
        <f>SUM(D73:AH73)</f>
        <v>0</v>
      </c>
      <c r="AJ73" s="772" t="s">
        <v>954</v>
      </c>
      <c r="AM73" s="787" t="s">
        <v>971</v>
      </c>
    </row>
    <row r="74" spans="1:39" ht="39" hidden="1" customHeight="1">
      <c r="A74" s="2147"/>
      <c r="B74" s="2150"/>
      <c r="C74" s="630" t="s">
        <v>952</v>
      </c>
      <c r="D74" s="822"/>
      <c r="E74" s="823"/>
      <c r="F74" s="823"/>
      <c r="G74" s="823"/>
      <c r="H74" s="823"/>
      <c r="I74" s="823"/>
      <c r="J74" s="823"/>
      <c r="K74" s="823"/>
      <c r="L74" s="823"/>
      <c r="M74" s="823"/>
      <c r="N74" s="823"/>
      <c r="O74" s="823"/>
      <c r="P74" s="823"/>
      <c r="Q74" s="823"/>
      <c r="R74" s="823"/>
      <c r="S74" s="823"/>
      <c r="T74" s="823"/>
      <c r="U74" s="823"/>
      <c r="V74" s="823"/>
      <c r="W74" s="823"/>
      <c r="X74" s="823"/>
      <c r="Y74" s="823"/>
      <c r="Z74" s="823"/>
      <c r="AA74" s="823"/>
      <c r="AB74" s="823"/>
      <c r="AC74" s="823"/>
      <c r="AD74" s="823"/>
      <c r="AE74" s="823"/>
      <c r="AF74" s="823"/>
      <c r="AG74" s="823"/>
      <c r="AH74" s="824"/>
      <c r="AI74" s="628">
        <f>SUM(D74:AH74)</f>
        <v>0</v>
      </c>
      <c r="AJ74" s="772" t="s">
        <v>955</v>
      </c>
      <c r="AM74" s="788">
        <f>SUM(AI68,AI73)</f>
        <v>0</v>
      </c>
    </row>
    <row r="75" spans="1:39" ht="39" hidden="1" customHeight="1">
      <c r="B75" s="782"/>
      <c r="C75" s="772"/>
      <c r="D75" s="783"/>
      <c r="E75" s="783"/>
      <c r="F75" s="783"/>
      <c r="G75" s="783"/>
      <c r="H75" s="783"/>
      <c r="I75" s="783"/>
      <c r="J75" s="783"/>
      <c r="K75" s="783"/>
      <c r="L75" s="783"/>
      <c r="M75" s="783"/>
      <c r="N75" s="783"/>
      <c r="O75" s="783"/>
      <c r="P75" s="783"/>
      <c r="Q75" s="783"/>
      <c r="R75" s="783"/>
      <c r="S75" s="783"/>
      <c r="T75" s="783"/>
      <c r="U75" s="783"/>
      <c r="V75" s="783"/>
      <c r="W75" s="783"/>
      <c r="X75" s="783"/>
      <c r="Y75" s="783"/>
      <c r="Z75" s="783"/>
      <c r="AA75" s="783"/>
      <c r="AB75" s="783"/>
      <c r="AC75" s="783"/>
      <c r="AD75" s="783"/>
      <c r="AE75" s="783"/>
      <c r="AF75" s="783"/>
      <c r="AG75" s="783"/>
      <c r="AH75" s="783"/>
      <c r="AI75" s="628"/>
      <c r="AJ75" s="772"/>
    </row>
    <row r="76" spans="1:39" ht="25.5" hidden="1" customHeight="1">
      <c r="B76" s="619"/>
      <c r="C76" s="619"/>
      <c r="D76" s="619"/>
      <c r="E76" s="619"/>
      <c r="F76" s="619"/>
      <c r="G76" s="619"/>
      <c r="H76" s="619"/>
      <c r="I76" s="619"/>
      <c r="J76" s="619"/>
      <c r="K76" s="619"/>
      <c r="L76" s="619"/>
      <c r="M76" s="619"/>
      <c r="N76" s="619"/>
      <c r="O76" s="619"/>
      <c r="P76" s="619"/>
      <c r="Q76" s="619"/>
      <c r="R76" s="619"/>
      <c r="S76" s="619"/>
      <c r="T76" s="717" t="s">
        <v>779</v>
      </c>
      <c r="U76" s="718"/>
      <c r="V76" s="718"/>
      <c r="W76" s="718"/>
      <c r="X76" s="718"/>
      <c r="Y76" s="718"/>
      <c r="Z76" s="718"/>
      <c r="AA76" s="718"/>
      <c r="AB76" s="718"/>
      <c r="AC76" s="2144">
        <f>SUM(AI82,AI87)</f>
        <v>0</v>
      </c>
      <c r="AD76" s="2144"/>
      <c r="AE76" s="718"/>
      <c r="AF76" s="718"/>
      <c r="AG76" s="718"/>
      <c r="AH76" s="619"/>
    </row>
    <row r="77" spans="1:39" ht="12" hidden="1" customHeight="1">
      <c r="B77" s="659"/>
      <c r="C77" s="659"/>
      <c r="D77" s="659"/>
      <c r="E77" s="659"/>
      <c r="F77" s="659"/>
      <c r="G77" s="659"/>
      <c r="H77" s="659"/>
      <c r="I77" s="659"/>
      <c r="J77" s="659"/>
      <c r="K77" s="659"/>
      <c r="L77" s="659"/>
      <c r="M77" s="659"/>
      <c r="N77" s="659"/>
      <c r="O77" s="659"/>
      <c r="P77" s="659"/>
      <c r="Q77" s="659"/>
      <c r="R77" s="659"/>
      <c r="S77" s="659"/>
      <c r="T77" s="659"/>
      <c r="U77" s="659"/>
      <c r="V77" s="659"/>
      <c r="W77" s="659"/>
      <c r="X77" s="659"/>
      <c r="Y77" s="659"/>
      <c r="Z77" s="659"/>
      <c r="AA77" s="659"/>
      <c r="AB77" s="659"/>
      <c r="AC77" s="659"/>
      <c r="AD77" s="659"/>
      <c r="AE77" s="659"/>
      <c r="AF77" s="659"/>
      <c r="AG77" s="659"/>
      <c r="AH77" s="659"/>
    </row>
    <row r="78" spans="1:39" ht="30.75" hidden="1" customHeight="1">
      <c r="A78" s="2145" t="s">
        <v>964</v>
      </c>
      <c r="B78" s="2148" t="s">
        <v>781</v>
      </c>
      <c r="C78" s="789" t="s">
        <v>973</v>
      </c>
      <c r="D78" s="794" t="str">
        <f>AR12</f>
        <v/>
      </c>
      <c r="E78" s="795" t="str">
        <f>IF($D$78="","",IF($D$78+1&lt;=$AR$13,$D$78+1,""))</f>
        <v/>
      </c>
      <c r="F78" s="795" t="str">
        <f>IF($D$78="","",IF($D$78+2&lt;=$AR$13,$D$78+2,""))</f>
        <v/>
      </c>
      <c r="G78" s="795" t="str">
        <f>IF($D$78="","",IF($D$78+3&lt;=$AR$13,$D$78+3,""))</f>
        <v/>
      </c>
      <c r="H78" s="795" t="str">
        <f>IF($D$78="","",IF($D$78+4&lt;=$AR$13,$D$78+4,""))</f>
        <v/>
      </c>
      <c r="I78" s="795" t="str">
        <f>IF($D$78="","",IF($D$78+5&lt;=$AR$13,$D$78+5,""))</f>
        <v/>
      </c>
      <c r="J78" s="795" t="str">
        <f>IF($D$78="","",IF($D$78+6&lt;=$AR$13,$D$78+6,""))</f>
        <v/>
      </c>
      <c r="K78" s="795" t="str">
        <f>IF($D$78="","",IF($D$78+7&lt;=$AR$13,$D$78+7,""))</f>
        <v/>
      </c>
      <c r="L78" s="795" t="str">
        <f>IF($D$78="","",IF($D$78+8&lt;=$AR$13,$D$78+8,""))</f>
        <v/>
      </c>
      <c r="M78" s="795" t="str">
        <f>IF($D$78="","",IF($D$78+9&lt;=$AR$13,$D$78+9,""))</f>
        <v/>
      </c>
      <c r="N78" s="795" t="str">
        <f>IF($D$78="","",IF($D$78+10&lt;=$AR$13,$D$78+10,""))</f>
        <v/>
      </c>
      <c r="O78" s="795" t="str">
        <f>IF($D$78="","",IF($D$78+11&lt;=$AR$13,$D$78+11,""))</f>
        <v/>
      </c>
      <c r="P78" s="795" t="str">
        <f>IF($D$78="","",IF($D$78+12&lt;=$AR$13,$D$78+12,""))</f>
        <v/>
      </c>
      <c r="Q78" s="795" t="str">
        <f>IF($D$78="","",IF($D$78+13&lt;=$AR$13,$D$78+13,""))</f>
        <v/>
      </c>
      <c r="R78" s="795" t="str">
        <f>IF($D$78="","",IF($D$78+14&lt;=$AR$13,$D$78+14,""))</f>
        <v/>
      </c>
      <c r="S78" s="795" t="str">
        <f>IF($D$78="","",IF($D$78+15&lt;=$AR$13,$D$78+15,""))</f>
        <v/>
      </c>
      <c r="T78" s="795" t="str">
        <f>IF($D$78="","",IF($D$78+16&lt;=$AR$13,$D$78+16,""))</f>
        <v/>
      </c>
      <c r="U78" s="795" t="str">
        <f>IF($D$78="","",IF($D$78+17&lt;=$AR$13,$D$78+17,""))</f>
        <v/>
      </c>
      <c r="V78" s="795" t="str">
        <f>IF($D$78="","",IF($D$78+18&lt;=$AR$13,$D$78+18,""))</f>
        <v/>
      </c>
      <c r="W78" s="795" t="str">
        <f>IF($D$78="","",IF($D$78+19&lt;=$AR$13,$D$78+19,""))</f>
        <v/>
      </c>
      <c r="X78" s="795" t="str">
        <f>IF($D$78="","",IF($D$78+20&lt;=$AR$13,$D$78+20,""))</f>
        <v/>
      </c>
      <c r="Y78" s="795" t="str">
        <f>IF($D$78="","",IF($D$78+21&lt;=$AR$13,$D$78+21,""))</f>
        <v/>
      </c>
      <c r="Z78" s="795" t="str">
        <f>IF($D$78="","",IF($D$78+22&lt;=$AR$13,$D$78+22,""))</f>
        <v/>
      </c>
      <c r="AA78" s="795" t="str">
        <f>IF($D$78="","",IF($D$78+23&lt;=$AR$13,$D$78+23,""))</f>
        <v/>
      </c>
      <c r="AB78" s="795" t="str">
        <f>IF($D$78="","",IF($D$78+24&lt;=$AR$13,$D$78+24,""))</f>
        <v/>
      </c>
      <c r="AC78" s="795" t="str">
        <f>IF($D$78="","",IF($D$78+25&lt;=$AR$13,$D$78+25,""))</f>
        <v/>
      </c>
      <c r="AD78" s="795" t="str">
        <f>IF($D$78="","",IF($D$78+26&lt;=$AR$13,$D$78+26,""))</f>
        <v/>
      </c>
      <c r="AE78" s="795" t="str">
        <f>IF($D$78="","",IF($D$78+27&lt;=$AR$13,$D$78+27,""))</f>
        <v/>
      </c>
      <c r="AF78" s="795" t="str">
        <f>IF($D$78="","",IF($D$78+28&lt;=$AR$13,$D$78+28,""))</f>
        <v/>
      </c>
      <c r="AG78" s="795" t="str">
        <f>IF($D$78="","",IF($D$78+29&lt;=$AR$13,$D$78+29,""))</f>
        <v/>
      </c>
      <c r="AH78" s="796" t="str">
        <f>IF($D$78="","",IF($D$78+30&lt;=$AR$13,$D$78+30,""))</f>
        <v/>
      </c>
    </row>
    <row r="79" spans="1:39" ht="30.75" hidden="1" customHeight="1">
      <c r="A79" s="2145"/>
      <c r="B79" s="2149"/>
      <c r="C79" s="789" t="s">
        <v>780</v>
      </c>
      <c r="D79" s="797" t="str">
        <f t="shared" ref="D79:AH79" si="5">TEXT(D78,"aaa")</f>
        <v/>
      </c>
      <c r="E79" s="621" t="str">
        <f t="shared" si="5"/>
        <v/>
      </c>
      <c r="F79" s="625" t="str">
        <f t="shared" si="5"/>
        <v/>
      </c>
      <c r="G79" s="625" t="str">
        <f t="shared" si="5"/>
        <v/>
      </c>
      <c r="H79" s="625" t="str">
        <f t="shared" si="5"/>
        <v/>
      </c>
      <c r="I79" s="625" t="str">
        <f t="shared" si="5"/>
        <v/>
      </c>
      <c r="J79" s="704" t="str">
        <f t="shared" si="5"/>
        <v/>
      </c>
      <c r="K79" s="625" t="str">
        <f t="shared" si="5"/>
        <v/>
      </c>
      <c r="L79" s="625" t="str">
        <f t="shared" si="5"/>
        <v/>
      </c>
      <c r="M79" s="625" t="str">
        <f t="shared" si="5"/>
        <v/>
      </c>
      <c r="N79" s="625" t="str">
        <f t="shared" si="5"/>
        <v/>
      </c>
      <c r="O79" s="625" t="str">
        <f t="shared" si="5"/>
        <v/>
      </c>
      <c r="P79" s="625" t="str">
        <f t="shared" si="5"/>
        <v/>
      </c>
      <c r="Q79" s="625" t="str">
        <f t="shared" si="5"/>
        <v/>
      </c>
      <c r="R79" s="625" t="str">
        <f t="shared" si="5"/>
        <v/>
      </c>
      <c r="S79" s="625" t="str">
        <f t="shared" si="5"/>
        <v/>
      </c>
      <c r="T79" s="625" t="str">
        <f t="shared" si="5"/>
        <v/>
      </c>
      <c r="U79" s="625" t="str">
        <f t="shared" si="5"/>
        <v/>
      </c>
      <c r="V79" s="625" t="str">
        <f t="shared" si="5"/>
        <v/>
      </c>
      <c r="W79" s="625" t="str">
        <f t="shared" si="5"/>
        <v/>
      </c>
      <c r="X79" s="625" t="str">
        <f t="shared" si="5"/>
        <v/>
      </c>
      <c r="Y79" s="625" t="str">
        <f t="shared" si="5"/>
        <v/>
      </c>
      <c r="Z79" s="727" t="str">
        <f t="shared" si="5"/>
        <v/>
      </c>
      <c r="AA79" s="625" t="str">
        <f t="shared" si="5"/>
        <v/>
      </c>
      <c r="AB79" s="625" t="str">
        <f t="shared" si="5"/>
        <v/>
      </c>
      <c r="AC79" s="625" t="str">
        <f t="shared" si="5"/>
        <v/>
      </c>
      <c r="AD79" s="625" t="str">
        <f t="shared" si="5"/>
        <v/>
      </c>
      <c r="AE79" s="625" t="str">
        <f t="shared" si="5"/>
        <v/>
      </c>
      <c r="AF79" s="625" t="str">
        <f t="shared" si="5"/>
        <v/>
      </c>
      <c r="AG79" s="625" t="str">
        <f t="shared" si="5"/>
        <v/>
      </c>
      <c r="AH79" s="626" t="str">
        <f t="shared" si="5"/>
        <v/>
      </c>
    </row>
    <row r="80" spans="1:39" ht="24.75" hidden="1" customHeight="1">
      <c r="A80" s="2146"/>
      <c r="B80" s="2149"/>
      <c r="C80" s="630" t="s">
        <v>725</v>
      </c>
      <c r="D80" s="822"/>
      <c r="E80" s="823"/>
      <c r="F80" s="823"/>
      <c r="G80" s="823"/>
      <c r="H80" s="823"/>
      <c r="I80" s="823"/>
      <c r="J80" s="823"/>
      <c r="K80" s="823"/>
      <c r="L80" s="823"/>
      <c r="M80" s="823"/>
      <c r="N80" s="823"/>
      <c r="O80" s="823"/>
      <c r="P80" s="823"/>
      <c r="Q80" s="823"/>
      <c r="R80" s="823"/>
      <c r="S80" s="823"/>
      <c r="T80" s="823"/>
      <c r="U80" s="823"/>
      <c r="V80" s="823"/>
      <c r="W80" s="823"/>
      <c r="X80" s="823"/>
      <c r="Y80" s="823"/>
      <c r="Z80" s="823"/>
      <c r="AA80" s="823"/>
      <c r="AB80" s="823"/>
      <c r="AC80" s="823"/>
      <c r="AD80" s="823"/>
      <c r="AE80" s="823"/>
      <c r="AF80" s="823"/>
      <c r="AG80" s="823"/>
      <c r="AH80" s="824"/>
    </row>
    <row r="81" spans="1:39" ht="240.75" hidden="1" customHeight="1">
      <c r="A81" s="2146"/>
      <c r="B81" s="2149"/>
      <c r="C81" s="663" t="s">
        <v>810</v>
      </c>
      <c r="D81" s="806"/>
      <c r="E81" s="807"/>
      <c r="F81" s="807"/>
      <c r="G81" s="807"/>
      <c r="H81" s="807"/>
      <c r="I81" s="807"/>
      <c r="J81" s="807"/>
      <c r="K81" s="807"/>
      <c r="L81" s="807"/>
      <c r="M81" s="807"/>
      <c r="N81" s="807"/>
      <c r="O81" s="807"/>
      <c r="P81" s="807"/>
      <c r="Q81" s="807"/>
      <c r="R81" s="807"/>
      <c r="S81" s="807"/>
      <c r="T81" s="807"/>
      <c r="U81" s="807"/>
      <c r="V81" s="807"/>
      <c r="W81" s="807"/>
      <c r="X81" s="807"/>
      <c r="Y81" s="807"/>
      <c r="Z81" s="807"/>
      <c r="AA81" s="807"/>
      <c r="AB81" s="807"/>
      <c r="AC81" s="807"/>
      <c r="AD81" s="807"/>
      <c r="AE81" s="807"/>
      <c r="AF81" s="807"/>
      <c r="AG81" s="807"/>
      <c r="AH81" s="815"/>
    </row>
    <row r="82" spans="1:39" ht="32.25" hidden="1" customHeight="1" thickBot="1">
      <c r="A82" s="2146"/>
      <c r="B82" s="2149"/>
      <c r="C82" s="792" t="s">
        <v>1233</v>
      </c>
      <c r="D82" s="819"/>
      <c r="E82" s="820"/>
      <c r="F82" s="820"/>
      <c r="G82" s="820"/>
      <c r="H82" s="820"/>
      <c r="I82" s="820"/>
      <c r="J82" s="820"/>
      <c r="K82" s="820"/>
      <c r="L82" s="820"/>
      <c r="M82" s="820"/>
      <c r="N82" s="820"/>
      <c r="O82" s="820"/>
      <c r="P82" s="820"/>
      <c r="Q82" s="820"/>
      <c r="R82" s="820"/>
      <c r="S82" s="820"/>
      <c r="T82" s="820"/>
      <c r="U82" s="820"/>
      <c r="V82" s="820"/>
      <c r="W82" s="820"/>
      <c r="X82" s="820"/>
      <c r="Y82" s="820"/>
      <c r="Z82" s="820"/>
      <c r="AA82" s="820"/>
      <c r="AB82" s="820"/>
      <c r="AC82" s="820"/>
      <c r="AD82" s="820"/>
      <c r="AE82" s="820"/>
      <c r="AF82" s="820"/>
      <c r="AG82" s="820"/>
      <c r="AH82" s="821"/>
      <c r="AI82" s="613">
        <f>SUM(D82:AH82)</f>
        <v>0</v>
      </c>
      <c r="AJ82" s="773" t="s">
        <v>953</v>
      </c>
    </row>
    <row r="83" spans="1:39" ht="240.75" hidden="1" customHeight="1">
      <c r="A83" s="2146"/>
      <c r="B83" s="2149"/>
      <c r="C83" s="687" t="s">
        <v>809</v>
      </c>
      <c r="D83" s="812"/>
      <c r="E83" s="813"/>
      <c r="F83" s="813"/>
      <c r="G83" s="813"/>
      <c r="H83" s="813"/>
      <c r="I83" s="813"/>
      <c r="J83" s="813"/>
      <c r="K83" s="813"/>
      <c r="L83" s="813"/>
      <c r="M83" s="813"/>
      <c r="N83" s="813"/>
      <c r="O83" s="813"/>
      <c r="P83" s="813"/>
      <c r="Q83" s="813"/>
      <c r="R83" s="813"/>
      <c r="S83" s="813"/>
      <c r="T83" s="813"/>
      <c r="U83" s="813"/>
      <c r="V83" s="813"/>
      <c r="W83" s="813"/>
      <c r="X83" s="813"/>
      <c r="Y83" s="813"/>
      <c r="Z83" s="813"/>
      <c r="AA83" s="813"/>
      <c r="AB83" s="813"/>
      <c r="AC83" s="813"/>
      <c r="AD83" s="813"/>
      <c r="AE83" s="813"/>
      <c r="AF83" s="813"/>
      <c r="AG83" s="813"/>
      <c r="AH83" s="818"/>
      <c r="AJ83" s="780"/>
    </row>
    <row r="84" spans="1:39" ht="24.75" hidden="1" customHeight="1">
      <c r="A84" s="2146"/>
      <c r="B84" s="2149"/>
      <c r="C84" s="630" t="s">
        <v>808</v>
      </c>
      <c r="D84" s="808"/>
      <c r="E84" s="809"/>
      <c r="F84" s="809"/>
      <c r="G84" s="809"/>
      <c r="H84" s="809"/>
      <c r="I84" s="809"/>
      <c r="J84" s="809"/>
      <c r="K84" s="809"/>
      <c r="L84" s="809"/>
      <c r="M84" s="809"/>
      <c r="N84" s="809"/>
      <c r="O84" s="809"/>
      <c r="P84" s="809"/>
      <c r="Q84" s="809"/>
      <c r="R84" s="809"/>
      <c r="S84" s="809"/>
      <c r="T84" s="809"/>
      <c r="U84" s="810"/>
      <c r="V84" s="810"/>
      <c r="W84" s="809"/>
      <c r="X84" s="809"/>
      <c r="Y84" s="810"/>
      <c r="Z84" s="810"/>
      <c r="AA84" s="810"/>
      <c r="AB84" s="810"/>
      <c r="AC84" s="810"/>
      <c r="AD84" s="810"/>
      <c r="AE84" s="809"/>
      <c r="AF84" s="809"/>
      <c r="AG84" s="809"/>
      <c r="AH84" s="817"/>
      <c r="AJ84" s="781"/>
    </row>
    <row r="85" spans="1:39" ht="27.75" hidden="1" customHeight="1">
      <c r="A85" s="2146"/>
      <c r="B85" s="2149"/>
      <c r="C85" s="630" t="s">
        <v>806</v>
      </c>
      <c r="D85" s="822"/>
      <c r="E85" s="823"/>
      <c r="F85" s="823"/>
      <c r="G85" s="823"/>
      <c r="H85" s="823"/>
      <c r="I85" s="823"/>
      <c r="J85" s="823"/>
      <c r="K85" s="823"/>
      <c r="L85" s="823"/>
      <c r="M85" s="823"/>
      <c r="N85" s="823"/>
      <c r="O85" s="823"/>
      <c r="P85" s="823"/>
      <c r="Q85" s="823"/>
      <c r="R85" s="823"/>
      <c r="S85" s="823"/>
      <c r="T85" s="823"/>
      <c r="U85" s="823"/>
      <c r="V85" s="823"/>
      <c r="W85" s="823"/>
      <c r="X85" s="823"/>
      <c r="Y85" s="823"/>
      <c r="Z85" s="823"/>
      <c r="AA85" s="823"/>
      <c r="AB85" s="823"/>
      <c r="AC85" s="823"/>
      <c r="AD85" s="823"/>
      <c r="AE85" s="823"/>
      <c r="AF85" s="823"/>
      <c r="AG85" s="823"/>
      <c r="AH85" s="824"/>
      <c r="AI85" s="762"/>
      <c r="AJ85" s="781"/>
    </row>
    <row r="86" spans="1:39" ht="27.75" hidden="1" customHeight="1">
      <c r="A86" s="2147"/>
      <c r="B86" s="2149"/>
      <c r="C86" s="630" t="s">
        <v>807</v>
      </c>
      <c r="D86" s="822"/>
      <c r="E86" s="823"/>
      <c r="F86" s="823"/>
      <c r="G86" s="823"/>
      <c r="H86" s="823"/>
      <c r="I86" s="823"/>
      <c r="J86" s="823"/>
      <c r="K86" s="823"/>
      <c r="L86" s="823"/>
      <c r="M86" s="823"/>
      <c r="N86" s="823"/>
      <c r="O86" s="823"/>
      <c r="P86" s="823"/>
      <c r="Q86" s="823"/>
      <c r="R86" s="823"/>
      <c r="S86" s="823"/>
      <c r="T86" s="823"/>
      <c r="U86" s="823"/>
      <c r="V86" s="823"/>
      <c r="W86" s="823"/>
      <c r="X86" s="823"/>
      <c r="Y86" s="823"/>
      <c r="Z86" s="823"/>
      <c r="AA86" s="823"/>
      <c r="AB86" s="823"/>
      <c r="AC86" s="823"/>
      <c r="AD86" s="823"/>
      <c r="AE86" s="823"/>
      <c r="AF86" s="823"/>
      <c r="AG86" s="823"/>
      <c r="AH86" s="824"/>
      <c r="AI86" s="762"/>
      <c r="AJ86" s="667"/>
    </row>
    <row r="87" spans="1:39" ht="39" hidden="1" customHeight="1">
      <c r="A87" s="2147"/>
      <c r="B87" s="2149"/>
      <c r="C87" s="630" t="s">
        <v>951</v>
      </c>
      <c r="D87" s="822"/>
      <c r="E87" s="823"/>
      <c r="F87" s="823"/>
      <c r="G87" s="823"/>
      <c r="H87" s="823"/>
      <c r="I87" s="823"/>
      <c r="J87" s="823"/>
      <c r="K87" s="823"/>
      <c r="L87" s="823"/>
      <c r="M87" s="823"/>
      <c r="N87" s="823"/>
      <c r="O87" s="823"/>
      <c r="P87" s="823"/>
      <c r="Q87" s="823"/>
      <c r="R87" s="823"/>
      <c r="S87" s="823"/>
      <c r="T87" s="823"/>
      <c r="U87" s="823"/>
      <c r="V87" s="823"/>
      <c r="W87" s="823"/>
      <c r="X87" s="823"/>
      <c r="Y87" s="823"/>
      <c r="Z87" s="823"/>
      <c r="AA87" s="823"/>
      <c r="AB87" s="823"/>
      <c r="AC87" s="823"/>
      <c r="AD87" s="823"/>
      <c r="AE87" s="823"/>
      <c r="AF87" s="823"/>
      <c r="AG87" s="823"/>
      <c r="AH87" s="824"/>
      <c r="AI87" s="628">
        <f>SUM(D87:AH87)</f>
        <v>0</v>
      </c>
      <c r="AJ87" s="772" t="s">
        <v>954</v>
      </c>
      <c r="AM87" s="787" t="s">
        <v>972</v>
      </c>
    </row>
    <row r="88" spans="1:39" ht="39" hidden="1" customHeight="1">
      <c r="A88" s="2147"/>
      <c r="B88" s="2150"/>
      <c r="C88" s="630" t="s">
        <v>952</v>
      </c>
      <c r="D88" s="822"/>
      <c r="E88" s="823"/>
      <c r="F88" s="823"/>
      <c r="G88" s="823"/>
      <c r="H88" s="823"/>
      <c r="I88" s="823"/>
      <c r="J88" s="823"/>
      <c r="K88" s="823"/>
      <c r="L88" s="823"/>
      <c r="M88" s="823"/>
      <c r="N88" s="823"/>
      <c r="O88" s="823"/>
      <c r="P88" s="823"/>
      <c r="Q88" s="823"/>
      <c r="R88" s="823"/>
      <c r="S88" s="823"/>
      <c r="T88" s="823"/>
      <c r="U88" s="823"/>
      <c r="V88" s="823"/>
      <c r="W88" s="823"/>
      <c r="X88" s="823"/>
      <c r="Y88" s="823"/>
      <c r="Z88" s="823"/>
      <c r="AA88" s="823"/>
      <c r="AB88" s="823"/>
      <c r="AC88" s="823"/>
      <c r="AD88" s="823"/>
      <c r="AE88" s="823"/>
      <c r="AF88" s="823"/>
      <c r="AG88" s="823"/>
      <c r="AH88" s="824"/>
      <c r="AI88" s="628">
        <f>SUM(D88:AH88)</f>
        <v>0</v>
      </c>
      <c r="AJ88" s="772" t="s">
        <v>955</v>
      </c>
      <c r="AM88" s="788">
        <f>SUM(AI82,AI87)</f>
        <v>0</v>
      </c>
    </row>
    <row r="89" spans="1:39" ht="22.5" hidden="1" customHeight="1">
      <c r="B89" s="642"/>
      <c r="C89" s="642"/>
      <c r="D89" s="642"/>
      <c r="E89" s="642"/>
      <c r="F89" s="642"/>
      <c r="G89" s="642"/>
      <c r="H89" s="642"/>
      <c r="I89" s="642"/>
      <c r="J89" s="642"/>
      <c r="K89" s="642"/>
      <c r="L89" s="642"/>
      <c r="M89" s="642"/>
      <c r="N89" s="642"/>
      <c r="O89" s="642"/>
      <c r="P89" s="642"/>
      <c r="Q89" s="642"/>
      <c r="R89" s="642"/>
      <c r="S89" s="642"/>
      <c r="T89" s="642"/>
      <c r="U89" s="642"/>
      <c r="V89" s="642"/>
      <c r="W89" s="642"/>
      <c r="X89" s="642"/>
      <c r="Y89" s="642"/>
      <c r="Z89" s="642"/>
      <c r="AA89" s="642"/>
      <c r="AB89" s="642"/>
      <c r="AC89" s="642"/>
      <c r="AD89" s="642"/>
      <c r="AE89" s="642"/>
      <c r="AF89" s="642"/>
      <c r="AG89" s="642"/>
      <c r="AH89" s="642"/>
    </row>
    <row r="90" spans="1:39" s="637" customFormat="1">
      <c r="A90" s="638"/>
      <c r="B90" s="2151" t="s">
        <v>426</v>
      </c>
      <c r="C90" s="2152"/>
      <c r="D90" s="2152"/>
      <c r="E90" s="2152"/>
      <c r="F90" s="2152"/>
      <c r="G90" s="2152"/>
      <c r="H90" s="2152"/>
      <c r="I90" s="2152"/>
      <c r="J90" s="2152"/>
      <c r="K90" s="2152"/>
      <c r="L90" s="2152"/>
      <c r="M90" s="2152"/>
      <c r="N90" s="2152"/>
      <c r="O90" s="2152"/>
      <c r="P90" s="2152"/>
      <c r="Q90" s="2152"/>
      <c r="R90" s="2152"/>
      <c r="S90" s="2152"/>
      <c r="T90" s="2152"/>
      <c r="U90" s="2152"/>
      <c r="V90" s="2152"/>
      <c r="W90" s="2152"/>
      <c r="X90" s="2152"/>
      <c r="Y90" s="2152"/>
      <c r="Z90" s="2152"/>
      <c r="AA90" s="2152"/>
      <c r="AB90" s="2152"/>
      <c r="AC90" s="2152"/>
      <c r="AD90" s="2152"/>
      <c r="AE90" s="2152"/>
      <c r="AF90" s="2152"/>
      <c r="AG90" s="2152"/>
      <c r="AH90" s="2152"/>
      <c r="AI90" s="638"/>
      <c r="AJ90" s="638"/>
    </row>
    <row r="91" spans="1:39" s="637" customFormat="1" ht="14.25" thickBot="1">
      <c r="A91" s="638"/>
      <c r="B91" s="920"/>
      <c r="C91" s="921"/>
      <c r="D91" s="921"/>
      <c r="E91" s="921"/>
      <c r="F91" s="921"/>
      <c r="G91" s="921"/>
      <c r="H91" s="921"/>
      <c r="I91" s="921"/>
      <c r="J91" s="921"/>
      <c r="K91" s="921"/>
      <c r="L91" s="921"/>
      <c r="M91" s="921"/>
      <c r="N91" s="921"/>
      <c r="O91" s="921"/>
      <c r="P91" s="921"/>
      <c r="Q91" s="921"/>
      <c r="R91" s="921"/>
      <c r="S91" s="921"/>
      <c r="T91" s="921"/>
      <c r="U91" s="921"/>
      <c r="V91" s="921"/>
      <c r="W91" s="921"/>
      <c r="X91" s="921"/>
      <c r="Y91" s="921"/>
      <c r="Z91" s="921"/>
      <c r="AA91" s="921"/>
      <c r="AB91" s="921"/>
      <c r="AC91" s="921"/>
      <c r="AD91" s="921"/>
      <c r="AE91" s="921"/>
      <c r="AF91" s="921"/>
      <c r="AG91" s="921"/>
      <c r="AH91" s="921"/>
      <c r="AI91" s="638"/>
      <c r="AJ91" s="638"/>
    </row>
    <row r="92" spans="1:39" s="637" customFormat="1" ht="69.75" customHeight="1" thickBot="1">
      <c r="A92" s="638"/>
      <c r="B92" s="919"/>
      <c r="C92" s="771"/>
      <c r="D92" s="771"/>
      <c r="E92" s="639"/>
      <c r="F92" s="639"/>
      <c r="G92" s="639"/>
      <c r="H92" s="639"/>
      <c r="I92" s="639"/>
      <c r="J92" s="919"/>
      <c r="K92" s="919"/>
      <c r="L92" s="919"/>
      <c r="M92" s="919"/>
      <c r="N92" s="919"/>
      <c r="O92" s="919"/>
      <c r="P92" s="919"/>
      <c r="Q92" s="919"/>
      <c r="R92" s="919"/>
      <c r="S92" s="919"/>
      <c r="T92" s="919"/>
      <c r="U92" s="919"/>
      <c r="V92" s="2153" t="s">
        <v>956</v>
      </c>
      <c r="W92" s="2154"/>
      <c r="X92" s="2154"/>
      <c r="Y92" s="2155"/>
      <c r="Z92" s="2156">
        <f>SUM(AC6,AC20,AC34,AC48,AC62,AC76)</f>
        <v>0</v>
      </c>
      <c r="AA92" s="2157"/>
      <c r="AB92" s="639"/>
      <c r="AC92" s="2153" t="s">
        <v>957</v>
      </c>
      <c r="AD92" s="2154"/>
      <c r="AE92" s="2154"/>
      <c r="AF92" s="2155"/>
      <c r="AG92" s="2158">
        <f>SUM(AC6,AI18,AC20,AI32,AC34,AI46,AC48,AI60,AC62,AI74,AC76,AI88)</f>
        <v>0</v>
      </c>
      <c r="AH92" s="2159"/>
      <c r="AI92" s="770"/>
      <c r="AJ92" s="638"/>
    </row>
    <row r="93" spans="1:39" s="637" customFormat="1" ht="19.5" customHeight="1">
      <c r="A93" s="638"/>
      <c r="B93" s="2140" t="s">
        <v>1248</v>
      </c>
      <c r="C93" s="2140"/>
      <c r="D93" s="2140"/>
      <c r="E93" s="2140"/>
      <c r="F93" s="2140"/>
      <c r="G93" s="2140"/>
      <c r="H93" s="2140"/>
      <c r="I93" s="977"/>
      <c r="J93" s="2141" t="s">
        <v>427</v>
      </c>
      <c r="K93" s="2141"/>
      <c r="L93" s="2141"/>
      <c r="M93" s="2141"/>
      <c r="N93" s="2141"/>
      <c r="O93" s="2141"/>
      <c r="P93" s="2141"/>
      <c r="Q93" s="2141"/>
      <c r="R93" s="2141"/>
      <c r="S93" s="2141"/>
      <c r="T93" s="2141"/>
      <c r="U93" s="2141"/>
      <c r="V93" s="2141"/>
      <c r="W93" s="2141"/>
      <c r="X93" s="2141"/>
      <c r="Y93" s="2141"/>
      <c r="Z93" s="2141"/>
      <c r="AA93" s="977"/>
      <c r="AB93" s="977"/>
      <c r="AC93" s="977"/>
      <c r="AD93" s="977"/>
      <c r="AE93" s="977"/>
      <c r="AF93" s="978"/>
      <c r="AG93" s="979"/>
      <c r="AH93" s="1097"/>
      <c r="AI93" s="1097"/>
      <c r="AJ93" s="638"/>
    </row>
    <row r="94" spans="1:39" s="637" customFormat="1">
      <c r="A94" s="638"/>
      <c r="B94" s="2142" t="s">
        <v>1249</v>
      </c>
      <c r="C94" s="2142"/>
      <c r="D94" s="2126" t="s">
        <v>783</v>
      </c>
      <c r="E94" s="2143"/>
      <c r="F94" s="2143"/>
      <c r="G94" s="2143"/>
      <c r="H94" s="2127"/>
      <c r="I94" s="977"/>
      <c r="J94" s="2119"/>
      <c r="K94" s="2119"/>
      <c r="L94" s="2116" t="s">
        <v>506</v>
      </c>
      <c r="M94" s="2117"/>
      <c r="N94" s="2117"/>
      <c r="O94" s="2117"/>
      <c r="P94" s="2117"/>
      <c r="Q94" s="2117"/>
      <c r="R94" s="2117"/>
      <c r="S94" s="2117"/>
      <c r="T94" s="2117"/>
      <c r="U94" s="2117"/>
      <c r="V94" s="2117"/>
      <c r="W94" s="2117"/>
      <c r="X94" s="2117"/>
      <c r="Y94" s="2117"/>
      <c r="Z94" s="2118"/>
      <c r="AA94" s="2119" t="s">
        <v>180</v>
      </c>
      <c r="AB94" s="2119"/>
      <c r="AC94" s="2119"/>
      <c r="AD94" s="2119"/>
      <c r="AE94" s="977"/>
      <c r="AF94" s="768"/>
      <c r="AG94" s="769"/>
      <c r="AH94" s="2136"/>
      <c r="AI94" s="2136"/>
      <c r="AJ94" s="919"/>
    </row>
    <row r="95" spans="1:39" s="637" customFormat="1">
      <c r="A95" s="638"/>
      <c r="B95" s="2126" t="s">
        <v>1250</v>
      </c>
      <c r="C95" s="2127"/>
      <c r="D95" s="2128"/>
      <c r="E95" s="2129"/>
      <c r="F95" s="1098" t="s">
        <v>55</v>
      </c>
      <c r="G95" s="2130"/>
      <c r="H95" s="2131"/>
      <c r="I95" s="977"/>
      <c r="J95" s="2116" t="s">
        <v>182</v>
      </c>
      <c r="K95" s="2118"/>
      <c r="L95" s="2132"/>
      <c r="M95" s="2133"/>
      <c r="N95" s="2133"/>
      <c r="O95" s="2133"/>
      <c r="P95" s="2133"/>
      <c r="Q95" s="2133"/>
      <c r="R95" s="2133"/>
      <c r="S95" s="2133"/>
      <c r="T95" s="2133"/>
      <c r="U95" s="2133"/>
      <c r="V95" s="2133"/>
      <c r="W95" s="2133"/>
      <c r="X95" s="2133"/>
      <c r="Y95" s="2133"/>
      <c r="Z95" s="2134"/>
      <c r="AA95" s="2137"/>
      <c r="AB95" s="2138"/>
      <c r="AC95" s="2138"/>
      <c r="AD95" s="2139"/>
      <c r="AE95" s="977"/>
      <c r="AF95" s="982"/>
      <c r="AG95" s="982"/>
      <c r="AH95" s="982"/>
      <c r="AI95" s="982"/>
      <c r="AJ95" s="919"/>
    </row>
    <row r="96" spans="1:39" s="637" customFormat="1">
      <c r="A96" s="638"/>
      <c r="B96" s="2126" t="s">
        <v>1251</v>
      </c>
      <c r="C96" s="2127"/>
      <c r="D96" s="2128"/>
      <c r="E96" s="2129"/>
      <c r="F96" s="1098" t="s">
        <v>55</v>
      </c>
      <c r="G96" s="2130"/>
      <c r="H96" s="2131"/>
      <c r="I96" s="977"/>
      <c r="J96" s="2116" t="s">
        <v>183</v>
      </c>
      <c r="K96" s="2118"/>
      <c r="L96" s="2132"/>
      <c r="M96" s="2133"/>
      <c r="N96" s="2133"/>
      <c r="O96" s="2133"/>
      <c r="P96" s="2133"/>
      <c r="Q96" s="2133"/>
      <c r="R96" s="2133"/>
      <c r="S96" s="2133"/>
      <c r="T96" s="2133"/>
      <c r="U96" s="2133"/>
      <c r="V96" s="2133"/>
      <c r="W96" s="2133"/>
      <c r="X96" s="2133"/>
      <c r="Y96" s="2133"/>
      <c r="Z96" s="2134"/>
      <c r="AA96" s="2135"/>
      <c r="AB96" s="2135"/>
      <c r="AC96" s="2135"/>
      <c r="AD96" s="2135"/>
      <c r="AE96" s="977"/>
      <c r="AF96" s="983"/>
      <c r="AG96" s="982"/>
      <c r="AH96" s="982"/>
      <c r="AI96" s="982"/>
      <c r="AJ96" s="638"/>
    </row>
    <row r="97" spans="1:47" s="637" customFormat="1">
      <c r="A97" s="638"/>
      <c r="B97" s="2126" t="s">
        <v>1252</v>
      </c>
      <c r="C97" s="2127"/>
      <c r="D97" s="2128"/>
      <c r="E97" s="2129"/>
      <c r="F97" s="1098" t="s">
        <v>55</v>
      </c>
      <c r="G97" s="2130"/>
      <c r="H97" s="2131"/>
      <c r="I97" s="977"/>
      <c r="J97" s="2116" t="s">
        <v>184</v>
      </c>
      <c r="K97" s="2118"/>
      <c r="L97" s="2132"/>
      <c r="M97" s="2133"/>
      <c r="N97" s="2133"/>
      <c r="O97" s="2133"/>
      <c r="P97" s="2133"/>
      <c r="Q97" s="2133"/>
      <c r="R97" s="2133"/>
      <c r="S97" s="2133"/>
      <c r="T97" s="2133"/>
      <c r="U97" s="2133"/>
      <c r="V97" s="2133"/>
      <c r="W97" s="2133"/>
      <c r="X97" s="2133"/>
      <c r="Y97" s="2133"/>
      <c r="Z97" s="2134"/>
      <c r="AA97" s="2135"/>
      <c r="AB97" s="2135"/>
      <c r="AC97" s="2135"/>
      <c r="AD97" s="2135"/>
      <c r="AE97" s="977"/>
      <c r="AF97" s="977"/>
      <c r="AG97" s="977"/>
      <c r="AH97" s="977"/>
      <c r="AI97" s="976"/>
      <c r="AJ97" s="638"/>
    </row>
    <row r="98" spans="1:47" s="637" customFormat="1">
      <c r="A98" s="638"/>
      <c r="B98" s="2126" t="s">
        <v>1253</v>
      </c>
      <c r="C98" s="2127"/>
      <c r="D98" s="2128"/>
      <c r="E98" s="2129"/>
      <c r="F98" s="1098" t="s">
        <v>55</v>
      </c>
      <c r="G98" s="2130"/>
      <c r="H98" s="2131"/>
      <c r="I98" s="977"/>
      <c r="J98" s="2116" t="s">
        <v>185</v>
      </c>
      <c r="K98" s="2118"/>
      <c r="L98" s="2132"/>
      <c r="M98" s="2133"/>
      <c r="N98" s="2133"/>
      <c r="O98" s="2133"/>
      <c r="P98" s="2133"/>
      <c r="Q98" s="2133"/>
      <c r="R98" s="2133"/>
      <c r="S98" s="2133"/>
      <c r="T98" s="2133"/>
      <c r="U98" s="2133"/>
      <c r="V98" s="2133"/>
      <c r="W98" s="2133"/>
      <c r="X98" s="2133"/>
      <c r="Y98" s="2133"/>
      <c r="Z98" s="2134"/>
      <c r="AA98" s="2135"/>
      <c r="AB98" s="2135"/>
      <c r="AC98" s="2135"/>
      <c r="AD98" s="2135"/>
      <c r="AE98" s="977"/>
      <c r="AF98" s="977"/>
      <c r="AG98" s="977"/>
      <c r="AH98" s="977"/>
      <c r="AI98" s="976"/>
      <c r="AJ98" s="638"/>
    </row>
    <row r="99" spans="1:47" s="637" customFormat="1">
      <c r="A99" s="638"/>
      <c r="B99" s="2126" t="s">
        <v>1254</v>
      </c>
      <c r="C99" s="2127"/>
      <c r="D99" s="2128"/>
      <c r="E99" s="2129"/>
      <c r="F99" s="1098" t="s">
        <v>55</v>
      </c>
      <c r="G99" s="2130"/>
      <c r="H99" s="2131"/>
      <c r="I99" s="977"/>
      <c r="J99" s="2116" t="s">
        <v>186</v>
      </c>
      <c r="K99" s="2118"/>
      <c r="L99" s="2132"/>
      <c r="M99" s="2133"/>
      <c r="N99" s="2133"/>
      <c r="O99" s="2133"/>
      <c r="P99" s="2133"/>
      <c r="Q99" s="2133"/>
      <c r="R99" s="2133"/>
      <c r="S99" s="2133"/>
      <c r="T99" s="2133"/>
      <c r="U99" s="2133"/>
      <c r="V99" s="2133"/>
      <c r="W99" s="2133"/>
      <c r="X99" s="2133"/>
      <c r="Y99" s="2133"/>
      <c r="Z99" s="2134"/>
      <c r="AA99" s="2135"/>
      <c r="AB99" s="2135"/>
      <c r="AC99" s="2135"/>
      <c r="AD99" s="2135"/>
      <c r="AE99" s="977"/>
      <c r="AF99" s="977"/>
      <c r="AG99" s="977"/>
      <c r="AH99" s="977"/>
      <c r="AI99" s="976"/>
      <c r="AJ99" s="638"/>
    </row>
    <row r="100" spans="1:47" s="637" customFormat="1">
      <c r="A100" s="638"/>
      <c r="B100" s="2126" t="s">
        <v>1255</v>
      </c>
      <c r="C100" s="2127"/>
      <c r="D100" s="2128"/>
      <c r="E100" s="2129"/>
      <c r="F100" s="1098" t="s">
        <v>55</v>
      </c>
      <c r="G100" s="2130"/>
      <c r="H100" s="2131"/>
      <c r="I100" s="977"/>
      <c r="J100" s="984" t="s">
        <v>428</v>
      </c>
      <c r="K100" s="977"/>
      <c r="L100" s="977"/>
      <c r="M100" s="977"/>
      <c r="N100" s="977"/>
      <c r="O100" s="977"/>
      <c r="P100" s="977"/>
      <c r="Q100" s="977"/>
      <c r="R100" s="977"/>
      <c r="S100" s="977"/>
      <c r="T100" s="977"/>
      <c r="U100" s="977"/>
      <c r="V100" s="977"/>
      <c r="W100" s="977"/>
      <c r="X100" s="977"/>
      <c r="Y100" s="977"/>
      <c r="Z100" s="977"/>
      <c r="AA100" s="977"/>
      <c r="AB100" s="977"/>
      <c r="AC100" s="977"/>
      <c r="AD100" s="977"/>
      <c r="AE100" s="977"/>
      <c r="AF100" s="977"/>
      <c r="AG100" s="977"/>
      <c r="AH100" s="977"/>
      <c r="AI100" s="976"/>
      <c r="AJ100" s="638"/>
    </row>
    <row r="101" spans="1:47" s="637" customFormat="1">
      <c r="A101" s="638"/>
      <c r="B101" s="2126" t="s">
        <v>1256</v>
      </c>
      <c r="C101" s="2127"/>
      <c r="D101" s="2128"/>
      <c r="E101" s="2129"/>
      <c r="F101" s="1098" t="s">
        <v>55</v>
      </c>
      <c r="G101" s="2130"/>
      <c r="H101" s="2131"/>
      <c r="I101" s="977"/>
      <c r="J101" s="985"/>
      <c r="K101" s="985"/>
      <c r="L101" s="985"/>
      <c r="M101" s="985"/>
      <c r="N101" s="985"/>
      <c r="O101" s="985"/>
      <c r="P101" s="985"/>
      <c r="Q101" s="985"/>
      <c r="R101" s="985"/>
      <c r="S101" s="985"/>
      <c r="T101" s="985"/>
      <c r="U101" s="985"/>
      <c r="V101" s="985"/>
      <c r="W101" s="985"/>
      <c r="X101" s="985"/>
      <c r="Y101" s="985"/>
      <c r="Z101" s="985"/>
      <c r="AA101" s="985"/>
      <c r="AB101" s="985"/>
      <c r="AC101" s="985"/>
      <c r="AD101" s="985"/>
      <c r="AE101" s="977"/>
      <c r="AF101" s="977"/>
      <c r="AG101" s="977"/>
      <c r="AH101" s="977"/>
      <c r="AI101" s="976"/>
      <c r="AJ101" s="638"/>
    </row>
    <row r="102" spans="1:47" s="637" customFormat="1">
      <c r="A102" s="638"/>
      <c r="B102" s="2120"/>
      <c r="C102" s="2120"/>
      <c r="D102" s="2120"/>
      <c r="E102" s="2120"/>
      <c r="F102" s="2120"/>
      <c r="G102" s="2120"/>
      <c r="H102" s="2120"/>
      <c r="I102" s="977"/>
      <c r="J102" s="985" t="s">
        <v>1257</v>
      </c>
      <c r="K102" s="985"/>
      <c r="L102" s="977"/>
      <c r="M102" s="977"/>
      <c r="N102" s="977"/>
      <c r="O102" s="977"/>
      <c r="P102" s="977"/>
      <c r="Q102" s="977"/>
      <c r="R102" s="977"/>
      <c r="S102" s="977"/>
      <c r="T102" s="977"/>
      <c r="U102" s="977"/>
      <c r="V102" s="977"/>
      <c r="W102" s="977"/>
      <c r="X102" s="977"/>
      <c r="Y102" s="977"/>
      <c r="Z102" s="977"/>
      <c r="AA102" s="986"/>
      <c r="AB102" s="986"/>
      <c r="AC102" s="986"/>
      <c r="AD102" s="986"/>
      <c r="AE102" s="977"/>
      <c r="AF102" s="977"/>
      <c r="AG102" s="977"/>
      <c r="AH102" s="977"/>
      <c r="AI102" s="976"/>
      <c r="AJ102" s="638"/>
    </row>
    <row r="103" spans="1:47" s="637" customFormat="1">
      <c r="A103" s="638"/>
      <c r="B103" s="2113"/>
      <c r="C103" s="2113"/>
      <c r="D103" s="2113"/>
      <c r="E103" s="2113"/>
      <c r="F103" s="2113"/>
      <c r="G103" s="2113"/>
      <c r="H103" s="2113"/>
      <c r="I103" s="977"/>
      <c r="J103" s="2121"/>
      <c r="K103" s="2120"/>
      <c r="L103" s="2122"/>
      <c r="M103" s="2121" t="s">
        <v>1258</v>
      </c>
      <c r="N103" s="2120"/>
      <c r="O103" s="2120"/>
      <c r="P103" s="2120"/>
      <c r="Q103" s="2120"/>
      <c r="R103" s="2120"/>
      <c r="S103" s="2120"/>
      <c r="T103" s="2120"/>
      <c r="U103" s="2120"/>
      <c r="V103" s="2120"/>
      <c r="W103" s="2120"/>
      <c r="X103" s="2120"/>
      <c r="Y103" s="2120"/>
      <c r="Z103" s="2120"/>
      <c r="AA103" s="2120"/>
      <c r="AB103" s="2120"/>
      <c r="AC103" s="2120"/>
      <c r="AD103" s="2120"/>
      <c r="AE103" s="2120"/>
      <c r="AF103" s="2120"/>
      <c r="AG103" s="2120"/>
      <c r="AH103" s="2122"/>
      <c r="AI103" s="976"/>
      <c r="AJ103" s="638"/>
    </row>
    <row r="104" spans="1:47" s="637" customFormat="1">
      <c r="A104" s="638"/>
      <c r="B104" s="2113"/>
      <c r="C104" s="2113"/>
      <c r="D104" s="2113"/>
      <c r="E104" s="2113"/>
      <c r="F104" s="2113"/>
      <c r="G104" s="2113"/>
      <c r="H104" s="2113"/>
      <c r="I104" s="977"/>
      <c r="J104" s="2123"/>
      <c r="K104" s="2124"/>
      <c r="L104" s="2125"/>
      <c r="M104" s="2123"/>
      <c r="N104" s="2124"/>
      <c r="O104" s="2124"/>
      <c r="P104" s="2124"/>
      <c r="Q104" s="2124"/>
      <c r="R104" s="2124"/>
      <c r="S104" s="2124"/>
      <c r="T104" s="2124"/>
      <c r="U104" s="2124"/>
      <c r="V104" s="2124"/>
      <c r="W104" s="2124"/>
      <c r="X104" s="2124"/>
      <c r="Y104" s="2124"/>
      <c r="Z104" s="2124"/>
      <c r="AA104" s="2124"/>
      <c r="AB104" s="2124"/>
      <c r="AC104" s="2124"/>
      <c r="AD104" s="2124"/>
      <c r="AE104" s="2124"/>
      <c r="AF104" s="2124"/>
      <c r="AG104" s="2124"/>
      <c r="AH104" s="2125"/>
      <c r="AI104" s="976"/>
      <c r="AJ104" s="638"/>
    </row>
    <row r="105" spans="1:47" s="637" customFormat="1">
      <c r="A105" s="638"/>
      <c r="B105" s="2113"/>
      <c r="C105" s="2113"/>
      <c r="D105" s="2113"/>
      <c r="E105" s="2113"/>
      <c r="F105" s="2113"/>
      <c r="G105" s="2113"/>
      <c r="H105" s="2113"/>
      <c r="I105" s="977"/>
      <c r="J105" s="2119" t="s">
        <v>1259</v>
      </c>
      <c r="K105" s="2119"/>
      <c r="L105" s="2119"/>
      <c r="M105" s="2116"/>
      <c r="N105" s="2117"/>
      <c r="O105" s="2117"/>
      <c r="P105" s="2117"/>
      <c r="Q105" s="2117"/>
      <c r="R105" s="2117"/>
      <c r="S105" s="2117"/>
      <c r="T105" s="2117"/>
      <c r="U105" s="2117"/>
      <c r="V105" s="2117"/>
      <c r="W105" s="2117"/>
      <c r="X105" s="2117"/>
      <c r="Y105" s="2117"/>
      <c r="Z105" s="2117"/>
      <c r="AA105" s="2117"/>
      <c r="AB105" s="2117"/>
      <c r="AC105" s="2117"/>
      <c r="AD105" s="2117"/>
      <c r="AE105" s="2117"/>
      <c r="AF105" s="2117"/>
      <c r="AG105" s="2117"/>
      <c r="AH105" s="2118"/>
      <c r="AI105" s="976"/>
      <c r="AJ105" s="638"/>
    </row>
    <row r="106" spans="1:47" s="637" customFormat="1">
      <c r="A106" s="638"/>
      <c r="B106" s="2113"/>
      <c r="C106" s="2113"/>
      <c r="D106" s="2113"/>
      <c r="E106" s="2113"/>
      <c r="F106" s="2113"/>
      <c r="G106" s="2113"/>
      <c r="H106" s="2113"/>
      <c r="I106" s="977"/>
      <c r="J106" s="2119" t="s">
        <v>1260</v>
      </c>
      <c r="K106" s="2119"/>
      <c r="L106" s="2119"/>
      <c r="M106" s="2116"/>
      <c r="N106" s="2117"/>
      <c r="O106" s="2117"/>
      <c r="P106" s="2117"/>
      <c r="Q106" s="2117"/>
      <c r="R106" s="2117"/>
      <c r="S106" s="2117"/>
      <c r="T106" s="2117"/>
      <c r="U106" s="2117"/>
      <c r="V106" s="2117"/>
      <c r="W106" s="2117"/>
      <c r="X106" s="2117"/>
      <c r="Y106" s="2117"/>
      <c r="Z106" s="2117"/>
      <c r="AA106" s="2117"/>
      <c r="AB106" s="2117"/>
      <c r="AC106" s="2117"/>
      <c r="AD106" s="2117"/>
      <c r="AE106" s="2117"/>
      <c r="AF106" s="2117"/>
      <c r="AG106" s="2117"/>
      <c r="AH106" s="2118"/>
      <c r="AI106" s="976"/>
      <c r="AJ106" s="638"/>
    </row>
    <row r="107" spans="1:47" s="637" customFormat="1">
      <c r="A107" s="638"/>
      <c r="B107" s="2113"/>
      <c r="C107" s="2113"/>
      <c r="D107" s="2113"/>
      <c r="E107" s="2113"/>
      <c r="F107" s="2113"/>
      <c r="G107" s="2113"/>
      <c r="H107" s="2113"/>
      <c r="I107" s="977"/>
      <c r="J107" s="2119" t="s">
        <v>1261</v>
      </c>
      <c r="K107" s="2119"/>
      <c r="L107" s="2119"/>
      <c r="M107" s="2116"/>
      <c r="N107" s="2117"/>
      <c r="O107" s="2117"/>
      <c r="P107" s="2117"/>
      <c r="Q107" s="2117"/>
      <c r="R107" s="2117"/>
      <c r="S107" s="2117"/>
      <c r="T107" s="2117"/>
      <c r="U107" s="2117"/>
      <c r="V107" s="2117"/>
      <c r="W107" s="2117"/>
      <c r="X107" s="2117"/>
      <c r="Y107" s="2117"/>
      <c r="Z107" s="2117"/>
      <c r="AA107" s="2117"/>
      <c r="AB107" s="2117"/>
      <c r="AC107" s="2117"/>
      <c r="AD107" s="2117"/>
      <c r="AE107" s="2117"/>
      <c r="AF107" s="2117"/>
      <c r="AG107" s="2117"/>
      <c r="AH107" s="2118"/>
      <c r="AI107" s="976"/>
      <c r="AJ107" s="638"/>
    </row>
    <row r="108" spans="1:47" s="637" customFormat="1" ht="13.5" customHeight="1">
      <c r="A108" s="638"/>
      <c r="B108" s="2113"/>
      <c r="C108" s="2113"/>
      <c r="D108" s="2113"/>
      <c r="E108" s="2113"/>
      <c r="F108" s="2113"/>
      <c r="G108" s="2113"/>
      <c r="H108" s="2113"/>
      <c r="I108" s="977"/>
      <c r="J108" s="2119" t="s">
        <v>1262</v>
      </c>
      <c r="K108" s="2119"/>
      <c r="L108" s="2119"/>
      <c r="M108" s="2116"/>
      <c r="N108" s="2117"/>
      <c r="O108" s="2117"/>
      <c r="P108" s="2117"/>
      <c r="Q108" s="2117"/>
      <c r="R108" s="2117"/>
      <c r="S108" s="2117"/>
      <c r="T108" s="2117"/>
      <c r="U108" s="2117"/>
      <c r="V108" s="2117"/>
      <c r="W108" s="2117"/>
      <c r="X108" s="2117"/>
      <c r="Y108" s="2117"/>
      <c r="Z108" s="2117"/>
      <c r="AA108" s="2117"/>
      <c r="AB108" s="2117"/>
      <c r="AC108" s="2117"/>
      <c r="AD108" s="2117"/>
      <c r="AE108" s="2117"/>
      <c r="AF108" s="2117"/>
      <c r="AG108" s="2117"/>
      <c r="AH108" s="2118"/>
      <c r="AI108" s="976"/>
      <c r="AJ108" s="638"/>
    </row>
    <row r="109" spans="1:47" s="637" customFormat="1" ht="13.5" customHeight="1">
      <c r="A109" s="638"/>
      <c r="B109" s="2113"/>
      <c r="C109" s="2113"/>
      <c r="D109" s="2113"/>
      <c r="E109" s="2113"/>
      <c r="F109" s="2113"/>
      <c r="G109" s="2113"/>
      <c r="H109" s="2113"/>
      <c r="I109" s="977"/>
      <c r="J109" s="2115" t="s">
        <v>1263</v>
      </c>
      <c r="K109" s="2115"/>
      <c r="L109" s="2115"/>
      <c r="M109" s="2116"/>
      <c r="N109" s="2117"/>
      <c r="O109" s="2117"/>
      <c r="P109" s="2117"/>
      <c r="Q109" s="2117"/>
      <c r="R109" s="2117"/>
      <c r="S109" s="2117"/>
      <c r="T109" s="2117"/>
      <c r="U109" s="2117"/>
      <c r="V109" s="2117"/>
      <c r="W109" s="2117"/>
      <c r="X109" s="2117"/>
      <c r="Y109" s="2117"/>
      <c r="Z109" s="2117"/>
      <c r="AA109" s="2117"/>
      <c r="AB109" s="2117"/>
      <c r="AC109" s="2117"/>
      <c r="AD109" s="2117"/>
      <c r="AE109" s="2117"/>
      <c r="AF109" s="2117"/>
      <c r="AG109" s="2117"/>
      <c r="AH109" s="2118"/>
      <c r="AI109" s="976"/>
      <c r="AJ109" s="638"/>
    </row>
    <row r="110" spans="1:47" s="637" customFormat="1">
      <c r="A110" s="638"/>
      <c r="B110" s="2113"/>
      <c r="C110" s="2113"/>
      <c r="D110" s="2113"/>
      <c r="E110" s="2113"/>
      <c r="F110" s="2113"/>
      <c r="G110" s="2113"/>
      <c r="H110" s="2113"/>
      <c r="I110" s="977"/>
      <c r="J110" s="2115" t="s">
        <v>1264</v>
      </c>
      <c r="K110" s="2115"/>
      <c r="L110" s="2115"/>
      <c r="M110" s="2116"/>
      <c r="N110" s="2117"/>
      <c r="O110" s="2117"/>
      <c r="P110" s="2117"/>
      <c r="Q110" s="2117"/>
      <c r="R110" s="2117"/>
      <c r="S110" s="2117"/>
      <c r="T110" s="2117"/>
      <c r="U110" s="2117"/>
      <c r="V110" s="2117"/>
      <c r="W110" s="2117"/>
      <c r="X110" s="2117"/>
      <c r="Y110" s="2117"/>
      <c r="Z110" s="2117"/>
      <c r="AA110" s="2117"/>
      <c r="AB110" s="2117"/>
      <c r="AC110" s="2117"/>
      <c r="AD110" s="2117"/>
      <c r="AE110" s="2117"/>
      <c r="AF110" s="2117"/>
      <c r="AG110" s="2117"/>
      <c r="AH110" s="2118"/>
      <c r="AI110" s="976"/>
      <c r="AJ110" s="638"/>
    </row>
    <row r="111" spans="1:47" s="637" customFormat="1" ht="20.100000000000001" customHeight="1">
      <c r="A111" s="638"/>
      <c r="B111" s="2113"/>
      <c r="C111" s="2113"/>
      <c r="D111" s="2113"/>
      <c r="E111" s="2113"/>
      <c r="F111" s="2113"/>
      <c r="G111" s="2113"/>
      <c r="H111" s="2113"/>
      <c r="I111" s="977"/>
      <c r="J111" s="984"/>
      <c r="K111" s="977"/>
      <c r="L111" s="977"/>
      <c r="M111" s="977"/>
      <c r="N111" s="977"/>
      <c r="O111" s="977"/>
      <c r="P111" s="977"/>
      <c r="Q111" s="977"/>
      <c r="R111" s="977"/>
      <c r="S111" s="977"/>
      <c r="T111" s="977"/>
      <c r="U111" s="977"/>
      <c r="V111" s="977"/>
      <c r="W111" s="977"/>
      <c r="X111" s="977"/>
      <c r="Y111" s="977"/>
      <c r="Z111" s="977"/>
      <c r="AA111" s="977"/>
      <c r="AB111" s="977"/>
      <c r="AC111" s="977"/>
      <c r="AD111" s="977"/>
      <c r="AE111" s="977"/>
      <c r="AF111" s="977"/>
      <c r="AG111" s="977"/>
      <c r="AH111" s="977"/>
      <c r="AI111" s="976"/>
      <c r="AJ111" s="638"/>
    </row>
    <row r="112" spans="1:47" s="637" customFormat="1" ht="20.100000000000001" customHeight="1">
      <c r="A112" s="638"/>
      <c r="B112" s="2114" t="s">
        <v>66</v>
      </c>
      <c r="C112" s="2114"/>
      <c r="D112" s="2114"/>
      <c r="E112" s="2114"/>
      <c r="F112" s="2114"/>
      <c r="G112" s="2114"/>
      <c r="H112" s="2114"/>
      <c r="I112" s="2114"/>
      <c r="J112" s="2114"/>
      <c r="K112" s="2114"/>
      <c r="L112" s="2114"/>
      <c r="M112" s="2114"/>
      <c r="N112" s="2114"/>
      <c r="O112" s="2114"/>
      <c r="P112" s="2114"/>
      <c r="Q112" s="2114"/>
      <c r="R112" s="2114"/>
      <c r="S112" s="2114"/>
      <c r="T112" s="2114"/>
      <c r="U112" s="2114"/>
      <c r="V112" s="2114"/>
      <c r="W112" s="639"/>
      <c r="X112" s="639"/>
      <c r="Y112" s="639"/>
      <c r="Z112" s="639"/>
      <c r="AA112" s="639"/>
      <c r="AB112" s="639"/>
      <c r="AC112" s="639"/>
      <c r="AD112" s="639"/>
      <c r="AE112" s="639"/>
      <c r="AF112" s="639"/>
      <c r="AG112" s="639"/>
      <c r="AH112" s="639"/>
      <c r="AI112" s="638"/>
      <c r="AJ112" s="638"/>
      <c r="AO112" s="658"/>
      <c r="AP112" s="658"/>
      <c r="AQ112" s="658"/>
      <c r="AR112" s="658"/>
      <c r="AS112" s="658"/>
      <c r="AT112" s="658"/>
      <c r="AU112" s="658"/>
    </row>
    <row r="113" spans="1:36" s="637" customFormat="1" ht="20.100000000000001" customHeight="1">
      <c r="A113" s="640"/>
      <c r="B113" s="2098"/>
      <c r="C113" s="2099"/>
      <c r="D113" s="2099"/>
      <c r="E113" s="2100"/>
      <c r="F113" s="2098" t="s">
        <v>179</v>
      </c>
      <c r="G113" s="2099"/>
      <c r="H113" s="2099"/>
      <c r="I113" s="2099"/>
      <c r="J113" s="2099"/>
      <c r="K113" s="2099"/>
      <c r="L113" s="2099"/>
      <c r="M113" s="2099"/>
      <c r="N113" s="2099"/>
      <c r="O113" s="2099"/>
      <c r="P113" s="2099"/>
      <c r="Q113" s="2099"/>
      <c r="R113" s="2099"/>
      <c r="S113" s="2099"/>
      <c r="T113" s="2099"/>
      <c r="U113" s="2099"/>
      <c r="V113" s="2099"/>
      <c r="W113" s="2099"/>
      <c r="X113" s="2099"/>
      <c r="Y113" s="2099"/>
      <c r="Z113" s="2099"/>
      <c r="AA113" s="2099"/>
      <c r="AB113" s="2100"/>
      <c r="AC113" s="2098" t="s">
        <v>166</v>
      </c>
      <c r="AD113" s="2099"/>
      <c r="AE113" s="2099"/>
      <c r="AF113" s="2099"/>
      <c r="AG113" s="2099"/>
      <c r="AH113" s="2100"/>
      <c r="AI113" s="641" t="s">
        <v>784</v>
      </c>
      <c r="AJ113" s="640"/>
    </row>
    <row r="114" spans="1:36" s="637" customFormat="1" ht="20.100000000000001" customHeight="1">
      <c r="A114" s="640"/>
      <c r="B114" s="2107" t="s">
        <v>187</v>
      </c>
      <c r="C114" s="2108"/>
      <c r="D114" s="2108"/>
      <c r="E114" s="2109"/>
      <c r="F114" s="2101" t="str">
        <f>AM12</f>
        <v/>
      </c>
      <c r="G114" s="2102"/>
      <c r="H114" s="2102"/>
      <c r="I114" s="2102"/>
      <c r="J114" s="2102"/>
      <c r="K114" s="2102"/>
      <c r="L114" s="2102"/>
      <c r="M114" s="2102"/>
      <c r="N114" s="2102"/>
      <c r="O114" s="2102"/>
      <c r="P114" s="2102"/>
      <c r="Q114" s="924" t="s">
        <v>55</v>
      </c>
      <c r="R114" s="2102" t="str">
        <f>AM13</f>
        <v/>
      </c>
      <c r="S114" s="2102"/>
      <c r="T114" s="2102"/>
      <c r="U114" s="2102"/>
      <c r="V114" s="2102"/>
      <c r="W114" s="2102"/>
      <c r="X114" s="2102"/>
      <c r="Y114" s="2102"/>
      <c r="Z114" s="2102"/>
      <c r="AA114" s="2102"/>
      <c r="AB114" s="2103"/>
      <c r="AC114" s="2110">
        <f>AM18</f>
        <v>0</v>
      </c>
      <c r="AD114" s="2111"/>
      <c r="AE114" s="2111"/>
      <c r="AF114" s="2111"/>
      <c r="AG114" s="2111"/>
      <c r="AH114" s="2112"/>
      <c r="AI114" s="640" t="str">
        <f>IF(F114="","",DATEDIF(F114-1,R114,"D"))</f>
        <v/>
      </c>
      <c r="AJ114" s="640"/>
    </row>
    <row r="115" spans="1:36" s="637" customFormat="1" ht="20.100000000000001" customHeight="1">
      <c r="A115" s="640"/>
      <c r="B115" s="2098" t="s">
        <v>188</v>
      </c>
      <c r="C115" s="2099"/>
      <c r="D115" s="2099"/>
      <c r="E115" s="2100"/>
      <c r="F115" s="2101" t="str">
        <f>AN12</f>
        <v/>
      </c>
      <c r="G115" s="2102"/>
      <c r="H115" s="2102"/>
      <c r="I115" s="2102"/>
      <c r="J115" s="2102"/>
      <c r="K115" s="2102"/>
      <c r="L115" s="2102"/>
      <c r="M115" s="2102"/>
      <c r="N115" s="2102"/>
      <c r="O115" s="2102"/>
      <c r="P115" s="2102"/>
      <c r="Q115" s="924" t="s">
        <v>55</v>
      </c>
      <c r="R115" s="2102" t="str">
        <f>AN13</f>
        <v/>
      </c>
      <c r="S115" s="2102"/>
      <c r="T115" s="2102"/>
      <c r="U115" s="2102"/>
      <c r="V115" s="2102"/>
      <c r="W115" s="2102"/>
      <c r="X115" s="2102"/>
      <c r="Y115" s="2102"/>
      <c r="Z115" s="2102"/>
      <c r="AA115" s="2102"/>
      <c r="AB115" s="2103"/>
      <c r="AC115" s="2104">
        <f>AM32</f>
        <v>0</v>
      </c>
      <c r="AD115" s="2105"/>
      <c r="AE115" s="2105"/>
      <c r="AF115" s="2105"/>
      <c r="AG115" s="2105"/>
      <c r="AH115" s="2106"/>
      <c r="AI115" s="640" t="str">
        <f t="shared" ref="AI115:AI119" si="6">IF(F115="","",DATEDIF(F115-1,R115,"D"))</f>
        <v/>
      </c>
      <c r="AJ115" s="640"/>
    </row>
    <row r="116" spans="1:36" s="637" customFormat="1" ht="20.100000000000001" customHeight="1">
      <c r="A116" s="640"/>
      <c r="B116" s="2098" t="s">
        <v>189</v>
      </c>
      <c r="C116" s="2099"/>
      <c r="D116" s="2099"/>
      <c r="E116" s="2100"/>
      <c r="F116" s="2101" t="str">
        <f>AO12</f>
        <v/>
      </c>
      <c r="G116" s="2102"/>
      <c r="H116" s="2102"/>
      <c r="I116" s="2102"/>
      <c r="J116" s="2102"/>
      <c r="K116" s="2102"/>
      <c r="L116" s="2102"/>
      <c r="M116" s="2102"/>
      <c r="N116" s="2102"/>
      <c r="O116" s="2102"/>
      <c r="P116" s="2102"/>
      <c r="Q116" s="924" t="s">
        <v>55</v>
      </c>
      <c r="R116" s="2102" t="str">
        <f>AO13</f>
        <v/>
      </c>
      <c r="S116" s="2102"/>
      <c r="T116" s="2102"/>
      <c r="U116" s="2102"/>
      <c r="V116" s="2102"/>
      <c r="W116" s="2102"/>
      <c r="X116" s="2102"/>
      <c r="Y116" s="2102"/>
      <c r="Z116" s="2102"/>
      <c r="AA116" s="2102"/>
      <c r="AB116" s="2103"/>
      <c r="AC116" s="2104">
        <f>AM46</f>
        <v>0</v>
      </c>
      <c r="AD116" s="2105"/>
      <c r="AE116" s="2105"/>
      <c r="AF116" s="2105"/>
      <c r="AG116" s="2105"/>
      <c r="AH116" s="2106"/>
      <c r="AI116" s="640" t="str">
        <f t="shared" si="6"/>
        <v/>
      </c>
      <c r="AJ116" s="640"/>
    </row>
    <row r="117" spans="1:36" s="637" customFormat="1" ht="20.100000000000001" customHeight="1">
      <c r="A117" s="640"/>
      <c r="B117" s="2098" t="s">
        <v>190</v>
      </c>
      <c r="C117" s="2099"/>
      <c r="D117" s="2099"/>
      <c r="E117" s="2100"/>
      <c r="F117" s="2101" t="str">
        <f>AP12</f>
        <v/>
      </c>
      <c r="G117" s="2102"/>
      <c r="H117" s="2102"/>
      <c r="I117" s="2102"/>
      <c r="J117" s="2102"/>
      <c r="K117" s="2102"/>
      <c r="L117" s="2102"/>
      <c r="M117" s="2102"/>
      <c r="N117" s="2102"/>
      <c r="O117" s="2102"/>
      <c r="P117" s="2102"/>
      <c r="Q117" s="924" t="s">
        <v>55</v>
      </c>
      <c r="R117" s="2102" t="str">
        <f>AP13</f>
        <v/>
      </c>
      <c r="S117" s="2102"/>
      <c r="T117" s="2102"/>
      <c r="U117" s="2102"/>
      <c r="V117" s="2102"/>
      <c r="W117" s="2102"/>
      <c r="X117" s="2102"/>
      <c r="Y117" s="2102"/>
      <c r="Z117" s="2102"/>
      <c r="AA117" s="2102"/>
      <c r="AB117" s="2103"/>
      <c r="AC117" s="2104">
        <f>AM60</f>
        <v>0</v>
      </c>
      <c r="AD117" s="2105"/>
      <c r="AE117" s="2105"/>
      <c r="AF117" s="2105"/>
      <c r="AG117" s="2105"/>
      <c r="AH117" s="2106"/>
      <c r="AI117" s="640" t="str">
        <f t="shared" si="6"/>
        <v/>
      </c>
      <c r="AJ117" s="640"/>
    </row>
    <row r="118" spans="1:36" s="637" customFormat="1" ht="20.100000000000001" customHeight="1">
      <c r="A118" s="640"/>
      <c r="B118" s="2098" t="s">
        <v>191</v>
      </c>
      <c r="C118" s="2099"/>
      <c r="D118" s="2099"/>
      <c r="E118" s="2100"/>
      <c r="F118" s="2101" t="str">
        <f>AQ12</f>
        <v/>
      </c>
      <c r="G118" s="2102"/>
      <c r="H118" s="2102"/>
      <c r="I118" s="2102"/>
      <c r="J118" s="2102"/>
      <c r="K118" s="2102"/>
      <c r="L118" s="2102"/>
      <c r="M118" s="2102"/>
      <c r="N118" s="2102"/>
      <c r="O118" s="2102"/>
      <c r="P118" s="2102"/>
      <c r="Q118" s="924" t="s">
        <v>55</v>
      </c>
      <c r="R118" s="2102" t="str">
        <f>AQ13</f>
        <v/>
      </c>
      <c r="S118" s="2102"/>
      <c r="T118" s="2102"/>
      <c r="U118" s="2102"/>
      <c r="V118" s="2102"/>
      <c r="W118" s="2102"/>
      <c r="X118" s="2102"/>
      <c r="Y118" s="2102"/>
      <c r="Z118" s="2102"/>
      <c r="AA118" s="2102"/>
      <c r="AB118" s="2103"/>
      <c r="AC118" s="2104">
        <f>AM74</f>
        <v>0</v>
      </c>
      <c r="AD118" s="2105"/>
      <c r="AE118" s="2105"/>
      <c r="AF118" s="2105"/>
      <c r="AG118" s="2105"/>
      <c r="AH118" s="2106"/>
      <c r="AI118" s="640" t="str">
        <f t="shared" si="6"/>
        <v/>
      </c>
      <c r="AJ118" s="640"/>
    </row>
    <row r="119" spans="1:36" s="637" customFormat="1" ht="20.100000000000001" customHeight="1">
      <c r="A119" s="640"/>
      <c r="B119" s="2098" t="s">
        <v>192</v>
      </c>
      <c r="C119" s="2099"/>
      <c r="D119" s="2099"/>
      <c r="E119" s="2100"/>
      <c r="F119" s="2101" t="str">
        <f>AR12</f>
        <v/>
      </c>
      <c r="G119" s="2102"/>
      <c r="H119" s="2102"/>
      <c r="I119" s="2102"/>
      <c r="J119" s="2102"/>
      <c r="K119" s="2102"/>
      <c r="L119" s="2102"/>
      <c r="M119" s="2102"/>
      <c r="N119" s="2102"/>
      <c r="O119" s="2102"/>
      <c r="P119" s="2102"/>
      <c r="Q119" s="924" t="s">
        <v>55</v>
      </c>
      <c r="R119" s="2102" t="str">
        <f>AR13</f>
        <v/>
      </c>
      <c r="S119" s="2102"/>
      <c r="T119" s="2102"/>
      <c r="U119" s="2102"/>
      <c r="V119" s="2102"/>
      <c r="W119" s="2102"/>
      <c r="X119" s="2102"/>
      <c r="Y119" s="2102"/>
      <c r="Z119" s="2102"/>
      <c r="AA119" s="2102"/>
      <c r="AB119" s="2103"/>
      <c r="AC119" s="2104">
        <f>AM88</f>
        <v>0</v>
      </c>
      <c r="AD119" s="2105"/>
      <c r="AE119" s="2105"/>
      <c r="AF119" s="2105"/>
      <c r="AG119" s="2105"/>
      <c r="AH119" s="2106"/>
      <c r="AI119" s="640" t="str">
        <f t="shared" si="6"/>
        <v/>
      </c>
      <c r="AJ119" s="640"/>
    </row>
  </sheetData>
  <mergeCells count="133">
    <mergeCell ref="AC20:AD20"/>
    <mergeCell ref="A22:A32"/>
    <mergeCell ref="B22:B32"/>
    <mergeCell ref="AC34:AD34"/>
    <mergeCell ref="A36:A46"/>
    <mergeCell ref="B36:B46"/>
    <mergeCell ref="A2:AI2"/>
    <mergeCell ref="B4:F4"/>
    <mergeCell ref="G4:S4"/>
    <mergeCell ref="X4:AG4"/>
    <mergeCell ref="AC6:AD6"/>
    <mergeCell ref="A8:A18"/>
    <mergeCell ref="B8:B18"/>
    <mergeCell ref="AC76:AD76"/>
    <mergeCell ref="A78:A88"/>
    <mergeCell ref="B78:B88"/>
    <mergeCell ref="B90:AH90"/>
    <mergeCell ref="V92:Y92"/>
    <mergeCell ref="Z92:AA92"/>
    <mergeCell ref="AC92:AF92"/>
    <mergeCell ref="AG92:AH92"/>
    <mergeCell ref="AC48:AD48"/>
    <mergeCell ref="A50:A60"/>
    <mergeCell ref="B50:B60"/>
    <mergeCell ref="AC62:AD62"/>
    <mergeCell ref="A64:A74"/>
    <mergeCell ref="B64:B74"/>
    <mergeCell ref="AA94:AD94"/>
    <mergeCell ref="AH94:AI94"/>
    <mergeCell ref="B95:C95"/>
    <mergeCell ref="D95:E95"/>
    <mergeCell ref="G95:H95"/>
    <mergeCell ref="J95:K95"/>
    <mergeCell ref="L95:Z95"/>
    <mergeCell ref="AA95:AD95"/>
    <mergeCell ref="B93:H93"/>
    <mergeCell ref="J93:Z93"/>
    <mergeCell ref="B94:C94"/>
    <mergeCell ref="D94:H94"/>
    <mergeCell ref="J94:K94"/>
    <mergeCell ref="L94:Z94"/>
    <mergeCell ref="B97:C97"/>
    <mergeCell ref="D97:E97"/>
    <mergeCell ref="G97:H97"/>
    <mergeCell ref="J97:K97"/>
    <mergeCell ref="L97:Z97"/>
    <mergeCell ref="AA97:AD97"/>
    <mergeCell ref="B96:C96"/>
    <mergeCell ref="D96:E96"/>
    <mergeCell ref="G96:H96"/>
    <mergeCell ref="J96:K96"/>
    <mergeCell ref="L96:Z96"/>
    <mergeCell ref="AA96:AD96"/>
    <mergeCell ref="J99:K99"/>
    <mergeCell ref="L99:Z99"/>
    <mergeCell ref="AA99:AD99"/>
    <mergeCell ref="B98:C98"/>
    <mergeCell ref="D98:E98"/>
    <mergeCell ref="G98:H98"/>
    <mergeCell ref="J98:K98"/>
    <mergeCell ref="L98:Z98"/>
    <mergeCell ref="AA98:AD98"/>
    <mergeCell ref="B100:C100"/>
    <mergeCell ref="D100:E100"/>
    <mergeCell ref="G100:H100"/>
    <mergeCell ref="B101:C101"/>
    <mergeCell ref="D101:E101"/>
    <mergeCell ref="G101:H101"/>
    <mergeCell ref="B99:C99"/>
    <mergeCell ref="D99:E99"/>
    <mergeCell ref="G99:H99"/>
    <mergeCell ref="B105:C105"/>
    <mergeCell ref="D105:H105"/>
    <mergeCell ref="J105:L105"/>
    <mergeCell ref="M105:AH105"/>
    <mergeCell ref="B106:C106"/>
    <mergeCell ref="D106:H106"/>
    <mergeCell ref="J106:L106"/>
    <mergeCell ref="M106:AH106"/>
    <mergeCell ref="B102:C102"/>
    <mergeCell ref="D102:H102"/>
    <mergeCell ref="B103:C103"/>
    <mergeCell ref="D103:H103"/>
    <mergeCell ref="J103:L104"/>
    <mergeCell ref="M103:AH104"/>
    <mergeCell ref="B104:C104"/>
    <mergeCell ref="D104:H104"/>
    <mergeCell ref="B109:C109"/>
    <mergeCell ref="D109:H109"/>
    <mergeCell ref="J109:L109"/>
    <mergeCell ref="M109:AH109"/>
    <mergeCell ref="B110:C110"/>
    <mergeCell ref="D110:H110"/>
    <mergeCell ref="J110:L110"/>
    <mergeCell ref="M110:AH110"/>
    <mergeCell ref="B107:C107"/>
    <mergeCell ref="D107:H107"/>
    <mergeCell ref="J107:L107"/>
    <mergeCell ref="M107:AH107"/>
    <mergeCell ref="B108:C108"/>
    <mergeCell ref="D108:H108"/>
    <mergeCell ref="J108:L108"/>
    <mergeCell ref="M108:AH108"/>
    <mergeCell ref="B114:E114"/>
    <mergeCell ref="F114:P114"/>
    <mergeCell ref="R114:AB114"/>
    <mergeCell ref="AC114:AH114"/>
    <mergeCell ref="B115:E115"/>
    <mergeCell ref="F115:P115"/>
    <mergeCell ref="R115:AB115"/>
    <mergeCell ref="AC115:AH115"/>
    <mergeCell ref="B111:C111"/>
    <mergeCell ref="D111:H111"/>
    <mergeCell ref="B112:V112"/>
    <mergeCell ref="B113:E113"/>
    <mergeCell ref="F113:AB113"/>
    <mergeCell ref="AC113:AH113"/>
    <mergeCell ref="B118:E118"/>
    <mergeCell ref="F118:P118"/>
    <mergeCell ref="R118:AB118"/>
    <mergeCell ref="AC118:AH118"/>
    <mergeCell ref="B119:E119"/>
    <mergeCell ref="F119:P119"/>
    <mergeCell ref="R119:AB119"/>
    <mergeCell ref="AC119:AH119"/>
    <mergeCell ref="B116:E116"/>
    <mergeCell ref="F116:P116"/>
    <mergeCell ref="R116:AB116"/>
    <mergeCell ref="AC116:AH116"/>
    <mergeCell ref="B117:E117"/>
    <mergeCell ref="F117:P117"/>
    <mergeCell ref="R117:AB117"/>
    <mergeCell ref="AC117:AH117"/>
  </mergeCells>
  <phoneticPr fontId="12"/>
  <conditionalFormatting sqref="AI113">
    <cfRule type="expression" dxfId="440" priority="89">
      <formula>$AI$193&lt;28</formula>
    </cfRule>
  </conditionalFormatting>
  <conditionalFormatting sqref="AI115">
    <cfRule type="expression" dxfId="439" priority="88">
      <formula>$AI$115&lt;28</formula>
    </cfRule>
  </conditionalFormatting>
  <conditionalFormatting sqref="AI114">
    <cfRule type="expression" dxfId="438" priority="87">
      <formula>$AI$114&lt;28</formula>
    </cfRule>
  </conditionalFormatting>
  <conditionalFormatting sqref="AI116">
    <cfRule type="expression" dxfId="437" priority="86">
      <formula>$AI$116&lt;28</formula>
    </cfRule>
  </conditionalFormatting>
  <conditionalFormatting sqref="AI117">
    <cfRule type="expression" dxfId="436" priority="85">
      <formula>$AI$117&lt;28</formula>
    </cfRule>
  </conditionalFormatting>
  <conditionalFormatting sqref="AI118">
    <cfRule type="expression" dxfId="435" priority="84">
      <formula>$AI$118&lt;28</formula>
    </cfRule>
  </conditionalFormatting>
  <conditionalFormatting sqref="AI119">
    <cfRule type="expression" dxfId="434" priority="83">
      <formula>$AI$119&lt;28</formula>
    </cfRule>
  </conditionalFormatting>
  <conditionalFormatting sqref="D14:T14 W14:X14 AE14:AH14">
    <cfRule type="cellIs" dxfId="433" priority="82" stopIfTrue="1" operator="equal">
      <formula>""</formula>
    </cfRule>
  </conditionalFormatting>
  <conditionalFormatting sqref="U14:V14">
    <cfRule type="cellIs" dxfId="432" priority="81" stopIfTrue="1" operator="equal">
      <formula>""</formula>
    </cfRule>
  </conditionalFormatting>
  <conditionalFormatting sqref="Y14:Z14">
    <cfRule type="cellIs" dxfId="431" priority="80" stopIfTrue="1" operator="equal">
      <formula>""</formula>
    </cfRule>
  </conditionalFormatting>
  <conditionalFormatting sqref="AA14:AB14">
    <cfRule type="cellIs" dxfId="430" priority="79" stopIfTrue="1" operator="equal">
      <formula>""</formula>
    </cfRule>
  </conditionalFormatting>
  <conditionalFormatting sqref="AC14:AD14">
    <cfRule type="cellIs" dxfId="429" priority="78" stopIfTrue="1" operator="equal">
      <formula>""</formula>
    </cfRule>
  </conditionalFormatting>
  <conditionalFormatting sqref="D28:T28 W28:X28 AE28:AH28">
    <cfRule type="cellIs" dxfId="428" priority="77" stopIfTrue="1" operator="equal">
      <formula>""</formula>
    </cfRule>
  </conditionalFormatting>
  <conditionalFormatting sqref="U28:V28">
    <cfRule type="cellIs" dxfId="427" priority="76" stopIfTrue="1" operator="equal">
      <formula>""</formula>
    </cfRule>
  </conditionalFormatting>
  <conditionalFormatting sqref="Y28:Z28">
    <cfRule type="cellIs" dxfId="426" priority="75" stopIfTrue="1" operator="equal">
      <formula>""</formula>
    </cfRule>
  </conditionalFormatting>
  <conditionalFormatting sqref="AA28:AB28">
    <cfRule type="cellIs" dxfId="425" priority="74" stopIfTrue="1" operator="equal">
      <formula>""</formula>
    </cfRule>
  </conditionalFormatting>
  <conditionalFormatting sqref="AC28:AD28">
    <cfRule type="cellIs" dxfId="424" priority="73" stopIfTrue="1" operator="equal">
      <formula>""</formula>
    </cfRule>
  </conditionalFormatting>
  <conditionalFormatting sqref="D42:T42 W42:X42 AE42:AH42">
    <cfRule type="cellIs" dxfId="423" priority="72" stopIfTrue="1" operator="equal">
      <formula>""</formula>
    </cfRule>
  </conditionalFormatting>
  <conditionalFormatting sqref="U42:V42">
    <cfRule type="cellIs" dxfId="422" priority="71" stopIfTrue="1" operator="equal">
      <formula>""</formula>
    </cfRule>
  </conditionalFormatting>
  <conditionalFormatting sqref="Y42:Z42">
    <cfRule type="cellIs" dxfId="421" priority="70" stopIfTrue="1" operator="equal">
      <formula>""</formula>
    </cfRule>
  </conditionalFormatting>
  <conditionalFormatting sqref="AA42:AB42">
    <cfRule type="cellIs" dxfId="420" priority="69" stopIfTrue="1" operator="equal">
      <formula>""</formula>
    </cfRule>
  </conditionalFormatting>
  <conditionalFormatting sqref="AC42:AD42">
    <cfRule type="cellIs" dxfId="419" priority="68" stopIfTrue="1" operator="equal">
      <formula>""</formula>
    </cfRule>
  </conditionalFormatting>
  <conditionalFormatting sqref="D56:T56 W56:X56 AE56:AH56">
    <cfRule type="cellIs" dxfId="418" priority="67" stopIfTrue="1" operator="equal">
      <formula>""</formula>
    </cfRule>
  </conditionalFormatting>
  <conditionalFormatting sqref="U56:V56">
    <cfRule type="cellIs" dxfId="417" priority="66" stopIfTrue="1" operator="equal">
      <formula>""</formula>
    </cfRule>
  </conditionalFormatting>
  <conditionalFormatting sqref="Y56:Z56">
    <cfRule type="cellIs" dxfId="416" priority="65" stopIfTrue="1" operator="equal">
      <formula>""</formula>
    </cfRule>
  </conditionalFormatting>
  <conditionalFormatting sqref="AA56:AB56">
    <cfRule type="cellIs" dxfId="415" priority="64" stopIfTrue="1" operator="equal">
      <formula>""</formula>
    </cfRule>
  </conditionalFormatting>
  <conditionalFormatting sqref="AC56:AD56">
    <cfRule type="cellIs" dxfId="414" priority="63" stopIfTrue="1" operator="equal">
      <formula>""</formula>
    </cfRule>
  </conditionalFormatting>
  <conditionalFormatting sqref="D70:T70 W70:X70 AE70:AH70">
    <cfRule type="cellIs" dxfId="413" priority="62" stopIfTrue="1" operator="equal">
      <formula>""</formula>
    </cfRule>
  </conditionalFormatting>
  <conditionalFormatting sqref="U70:V70">
    <cfRule type="cellIs" dxfId="412" priority="61" stopIfTrue="1" operator="equal">
      <formula>""</formula>
    </cfRule>
  </conditionalFormatting>
  <conditionalFormatting sqref="Y70:Z70">
    <cfRule type="cellIs" dxfId="411" priority="60" stopIfTrue="1" operator="equal">
      <formula>""</formula>
    </cfRule>
  </conditionalFormatting>
  <conditionalFormatting sqref="AA70:AB70">
    <cfRule type="cellIs" dxfId="410" priority="59" stopIfTrue="1" operator="equal">
      <formula>""</formula>
    </cfRule>
  </conditionalFormatting>
  <conditionalFormatting sqref="AC70:AD70">
    <cfRule type="cellIs" dxfId="409" priority="58" stopIfTrue="1" operator="equal">
      <formula>""</formula>
    </cfRule>
  </conditionalFormatting>
  <conditionalFormatting sqref="D84:T84 W84:X84 AE84:AH84">
    <cfRule type="cellIs" dxfId="408" priority="57" stopIfTrue="1" operator="equal">
      <formula>""</formula>
    </cfRule>
  </conditionalFormatting>
  <conditionalFormatting sqref="U84:V84">
    <cfRule type="cellIs" dxfId="407" priority="56" stopIfTrue="1" operator="equal">
      <formula>""</formula>
    </cfRule>
  </conditionalFormatting>
  <conditionalFormatting sqref="Y84:Z84">
    <cfRule type="cellIs" dxfId="406" priority="55" stopIfTrue="1" operator="equal">
      <formula>""</formula>
    </cfRule>
  </conditionalFormatting>
  <conditionalFormatting sqref="AA84:AB84">
    <cfRule type="cellIs" dxfId="405" priority="54" stopIfTrue="1" operator="equal">
      <formula>""</formula>
    </cfRule>
  </conditionalFormatting>
  <conditionalFormatting sqref="AC84:AD84">
    <cfRule type="cellIs" dxfId="404" priority="53" stopIfTrue="1" operator="equal">
      <formula>""</formula>
    </cfRule>
  </conditionalFormatting>
  <conditionalFormatting sqref="D11:AH11">
    <cfRule type="cellIs" dxfId="403" priority="52" stopIfTrue="1" operator="equal">
      <formula>""</formula>
    </cfRule>
  </conditionalFormatting>
  <conditionalFormatting sqref="D13:AH13">
    <cfRule type="cellIs" dxfId="402" priority="51" stopIfTrue="1" operator="equal">
      <formula>""</formula>
    </cfRule>
  </conditionalFormatting>
  <conditionalFormatting sqref="D12:AH12">
    <cfRule type="cellIs" dxfId="401" priority="50" stopIfTrue="1" operator="equal">
      <formula>""</formula>
    </cfRule>
  </conditionalFormatting>
  <conditionalFormatting sqref="D15:AH15">
    <cfRule type="cellIs" dxfId="400" priority="49" stopIfTrue="1" operator="equal">
      <formula>""</formula>
    </cfRule>
  </conditionalFormatting>
  <conditionalFormatting sqref="D16:AH16">
    <cfRule type="cellIs" dxfId="399" priority="48" stopIfTrue="1" operator="equal">
      <formula>""</formula>
    </cfRule>
  </conditionalFormatting>
  <conditionalFormatting sqref="D17:AH17">
    <cfRule type="cellIs" dxfId="398" priority="47" stopIfTrue="1" operator="equal">
      <formula>""</formula>
    </cfRule>
  </conditionalFormatting>
  <conditionalFormatting sqref="D18:AH18">
    <cfRule type="cellIs" dxfId="397" priority="46" stopIfTrue="1" operator="equal">
      <formula>""</formula>
    </cfRule>
  </conditionalFormatting>
  <conditionalFormatting sqref="D10:AH10">
    <cfRule type="cellIs" dxfId="396" priority="45" stopIfTrue="1" operator="equal">
      <formula>""</formula>
    </cfRule>
  </conditionalFormatting>
  <conditionalFormatting sqref="D25:AH25">
    <cfRule type="cellIs" dxfId="395" priority="44" stopIfTrue="1" operator="equal">
      <formula>""</formula>
    </cfRule>
  </conditionalFormatting>
  <conditionalFormatting sqref="D27:AH27">
    <cfRule type="cellIs" dxfId="394" priority="43" stopIfTrue="1" operator="equal">
      <formula>""</formula>
    </cfRule>
  </conditionalFormatting>
  <conditionalFormatting sqref="D26:AH26">
    <cfRule type="cellIs" dxfId="393" priority="42" stopIfTrue="1" operator="equal">
      <formula>""</formula>
    </cfRule>
  </conditionalFormatting>
  <conditionalFormatting sqref="D24:AH24">
    <cfRule type="cellIs" dxfId="392" priority="41" stopIfTrue="1" operator="equal">
      <formula>""</formula>
    </cfRule>
  </conditionalFormatting>
  <conditionalFormatting sqref="D29:AH29">
    <cfRule type="cellIs" dxfId="391" priority="40" stopIfTrue="1" operator="equal">
      <formula>""</formula>
    </cfRule>
  </conditionalFormatting>
  <conditionalFormatting sqref="D30:AH30">
    <cfRule type="cellIs" dxfId="390" priority="39" stopIfTrue="1" operator="equal">
      <formula>""</formula>
    </cfRule>
  </conditionalFormatting>
  <conditionalFormatting sqref="D31:AH31">
    <cfRule type="cellIs" dxfId="389" priority="38" stopIfTrue="1" operator="equal">
      <formula>""</formula>
    </cfRule>
  </conditionalFormatting>
  <conditionalFormatting sqref="D32:AH32">
    <cfRule type="cellIs" dxfId="388" priority="37" stopIfTrue="1" operator="equal">
      <formula>""</formula>
    </cfRule>
  </conditionalFormatting>
  <conditionalFormatting sqref="D39:AH39">
    <cfRule type="cellIs" dxfId="387" priority="36" stopIfTrue="1" operator="equal">
      <formula>""</formula>
    </cfRule>
  </conditionalFormatting>
  <conditionalFormatting sqref="D41:AH41">
    <cfRule type="cellIs" dxfId="386" priority="35" stopIfTrue="1" operator="equal">
      <formula>""</formula>
    </cfRule>
  </conditionalFormatting>
  <conditionalFormatting sqref="D40:AH40">
    <cfRule type="cellIs" dxfId="385" priority="34" stopIfTrue="1" operator="equal">
      <formula>""</formula>
    </cfRule>
  </conditionalFormatting>
  <conditionalFormatting sqref="D38:AH38">
    <cfRule type="cellIs" dxfId="384" priority="33" stopIfTrue="1" operator="equal">
      <formula>""</formula>
    </cfRule>
  </conditionalFormatting>
  <conditionalFormatting sqref="D43:AH43">
    <cfRule type="cellIs" dxfId="383" priority="32" stopIfTrue="1" operator="equal">
      <formula>""</formula>
    </cfRule>
  </conditionalFormatting>
  <conditionalFormatting sqref="D44:AH44">
    <cfRule type="cellIs" dxfId="382" priority="31" stopIfTrue="1" operator="equal">
      <formula>""</formula>
    </cfRule>
  </conditionalFormatting>
  <conditionalFormatting sqref="D45:AH45">
    <cfRule type="cellIs" dxfId="381" priority="30" stopIfTrue="1" operator="equal">
      <formula>""</formula>
    </cfRule>
  </conditionalFormatting>
  <conditionalFormatting sqref="D46:AH46">
    <cfRule type="cellIs" dxfId="380" priority="29" stopIfTrue="1" operator="equal">
      <formula>""</formula>
    </cfRule>
  </conditionalFormatting>
  <conditionalFormatting sqref="D53:AH53">
    <cfRule type="cellIs" dxfId="379" priority="28" stopIfTrue="1" operator="equal">
      <formula>""</formula>
    </cfRule>
  </conditionalFormatting>
  <conditionalFormatting sqref="D55:AH55">
    <cfRule type="cellIs" dxfId="378" priority="27" stopIfTrue="1" operator="equal">
      <formula>""</formula>
    </cfRule>
  </conditionalFormatting>
  <conditionalFormatting sqref="D54:AH54">
    <cfRule type="cellIs" dxfId="377" priority="26" stopIfTrue="1" operator="equal">
      <formula>""</formula>
    </cfRule>
  </conditionalFormatting>
  <conditionalFormatting sqref="D52:AH52">
    <cfRule type="cellIs" dxfId="376" priority="25" stopIfTrue="1" operator="equal">
      <formula>""</formula>
    </cfRule>
  </conditionalFormatting>
  <conditionalFormatting sqref="D57:AH57">
    <cfRule type="cellIs" dxfId="375" priority="24" stopIfTrue="1" operator="equal">
      <formula>""</formula>
    </cfRule>
  </conditionalFormatting>
  <conditionalFormatting sqref="D58:AH58">
    <cfRule type="cellIs" dxfId="374" priority="23" stopIfTrue="1" operator="equal">
      <formula>""</formula>
    </cfRule>
  </conditionalFormatting>
  <conditionalFormatting sqref="D59:AH59">
    <cfRule type="cellIs" dxfId="373" priority="22" stopIfTrue="1" operator="equal">
      <formula>""</formula>
    </cfRule>
  </conditionalFormatting>
  <conditionalFormatting sqref="D60:AH60">
    <cfRule type="cellIs" dxfId="372" priority="21" stopIfTrue="1" operator="equal">
      <formula>""</formula>
    </cfRule>
  </conditionalFormatting>
  <conditionalFormatting sqref="D71:AH71">
    <cfRule type="cellIs" dxfId="371" priority="20" stopIfTrue="1" operator="equal">
      <formula>""</formula>
    </cfRule>
  </conditionalFormatting>
  <conditionalFormatting sqref="D72:AH72">
    <cfRule type="cellIs" dxfId="370" priority="19" stopIfTrue="1" operator="equal">
      <formula>""</formula>
    </cfRule>
  </conditionalFormatting>
  <conditionalFormatting sqref="D73:AH73">
    <cfRule type="cellIs" dxfId="369" priority="18" stopIfTrue="1" operator="equal">
      <formula>""</formula>
    </cfRule>
  </conditionalFormatting>
  <conditionalFormatting sqref="D74:AH74">
    <cfRule type="cellIs" dxfId="368" priority="17" stopIfTrue="1" operator="equal">
      <formula>""</formula>
    </cfRule>
  </conditionalFormatting>
  <conditionalFormatting sqref="D67:AH67">
    <cfRule type="cellIs" dxfId="367" priority="16" stopIfTrue="1" operator="equal">
      <formula>""</formula>
    </cfRule>
  </conditionalFormatting>
  <conditionalFormatting sqref="D69:AH69">
    <cfRule type="cellIs" dxfId="366" priority="15" stopIfTrue="1" operator="equal">
      <formula>""</formula>
    </cfRule>
  </conditionalFormatting>
  <conditionalFormatting sqref="D68:AH68">
    <cfRule type="cellIs" dxfId="365" priority="14" stopIfTrue="1" operator="equal">
      <formula>""</formula>
    </cfRule>
  </conditionalFormatting>
  <conditionalFormatting sqref="D66:AH66">
    <cfRule type="cellIs" dxfId="364" priority="13" stopIfTrue="1" operator="equal">
      <formula>""</formula>
    </cfRule>
  </conditionalFormatting>
  <conditionalFormatting sqref="D85:AH85">
    <cfRule type="cellIs" dxfId="363" priority="12" stopIfTrue="1" operator="equal">
      <formula>""</formula>
    </cfRule>
  </conditionalFormatting>
  <conditionalFormatting sqref="D86:AH86">
    <cfRule type="cellIs" dxfId="362" priority="11" stopIfTrue="1" operator="equal">
      <formula>""</formula>
    </cfRule>
  </conditionalFormatting>
  <conditionalFormatting sqref="D87:AH87">
    <cfRule type="cellIs" dxfId="361" priority="10" stopIfTrue="1" operator="equal">
      <formula>""</formula>
    </cfRule>
  </conditionalFormatting>
  <conditionalFormatting sqref="D88:AH88">
    <cfRule type="cellIs" dxfId="360" priority="9" stopIfTrue="1" operator="equal">
      <formula>""</formula>
    </cfRule>
  </conditionalFormatting>
  <conditionalFormatting sqref="D81:AH81">
    <cfRule type="cellIs" dxfId="359" priority="8" stopIfTrue="1" operator="equal">
      <formula>""</formula>
    </cfRule>
  </conditionalFormatting>
  <conditionalFormatting sqref="D83:AH83">
    <cfRule type="cellIs" dxfId="358" priority="7" stopIfTrue="1" operator="equal">
      <formula>""</formula>
    </cfRule>
  </conditionalFormatting>
  <conditionalFormatting sqref="D82:AH82">
    <cfRule type="cellIs" dxfId="357" priority="6" stopIfTrue="1" operator="equal">
      <formula>""</formula>
    </cfRule>
  </conditionalFormatting>
  <conditionalFormatting sqref="D80:AH80">
    <cfRule type="cellIs" dxfId="356" priority="5" stopIfTrue="1" operator="equal">
      <formula>""</formula>
    </cfRule>
  </conditionalFormatting>
  <conditionalFormatting sqref="L95:Z99">
    <cfRule type="cellIs" dxfId="355" priority="4" stopIfTrue="1" operator="equal">
      <formula>""</formula>
    </cfRule>
  </conditionalFormatting>
  <conditionalFormatting sqref="D95:E101 G95:H101">
    <cfRule type="cellIs" dxfId="354" priority="3" stopIfTrue="1" operator="equal">
      <formula>""</formula>
    </cfRule>
  </conditionalFormatting>
  <conditionalFormatting sqref="M105:AH110">
    <cfRule type="cellIs" dxfId="353" priority="2" operator="equal">
      <formula>""</formula>
    </cfRule>
  </conditionalFormatting>
  <dataValidations count="3">
    <dataValidation type="list" allowBlank="1" showInputMessage="1" showErrorMessage="1" sqref="D14:AH14 D28:AH28 D42:AH42 D56:AH56 D70:AH70 D84:AH84">
      <formula1>"○,△"</formula1>
    </dataValidation>
    <dataValidation imeMode="hiragana" allowBlank="1" showInputMessage="1" showErrorMessage="1" sqref="D9:AH9 D23:AH23 D37:AH37 D51:AH51 D65:AH65 D79:AH79"/>
    <dataValidation imeMode="off" allowBlank="1" showInputMessage="1" showErrorMessage="1" sqref="L95:Z99 L102 N102:Z102 M102:M103 M105:M110 D95:E101 G95:H101"/>
  </dataValidations>
  <printOptions horizontalCentered="1"/>
  <pageMargins left="0.62992125984251968" right="0.62992125984251968" top="0.39370078740157483" bottom="0.39370078740157483" header="0" footer="0.19685039370078741"/>
  <pageSetup paperSize="9" scale="37" orientation="portrait" r:id="rId1"/>
  <headerFooter scaleWithDoc="0">
    <oddFooter>&amp;R令和６年４月１日以降に申請する訓練科から適用</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U109"/>
  <sheetViews>
    <sheetView view="pageBreakPreview" zoomScale="85" zoomScaleNormal="100" zoomScaleSheetLayoutView="85" workbookViewId="0">
      <selection activeCell="AJ42" sqref="AJ42"/>
    </sheetView>
  </sheetViews>
  <sheetFormatPr defaultRowHeight="13.5"/>
  <cols>
    <col min="1" max="1" width="3.125" style="716" customWidth="1"/>
    <col min="2" max="2" width="4.25" style="716" customWidth="1"/>
    <col min="3" max="3" width="13.125" style="716" customWidth="1"/>
    <col min="4" max="7" width="4.5" style="613" customWidth="1"/>
    <col min="8" max="8" width="5.125" style="613" customWidth="1"/>
    <col min="9" max="34" width="4.5" style="613" customWidth="1"/>
    <col min="35" max="35" width="8.375" style="613" customWidth="1"/>
    <col min="36" max="36" width="12.5" style="613" customWidth="1"/>
    <col min="37" max="41" width="4.125" style="613" customWidth="1"/>
    <col min="42" max="16384" width="9" style="613"/>
  </cols>
  <sheetData>
    <row r="1" spans="1:37" ht="33" customHeight="1">
      <c r="AE1" s="614"/>
      <c r="AF1" s="614"/>
      <c r="AG1" s="614"/>
      <c r="AH1" s="321"/>
      <c r="AI1" s="322"/>
      <c r="AJ1" s="323" t="s">
        <v>786</v>
      </c>
    </row>
    <row r="2" spans="1:37" ht="20.25" customHeight="1">
      <c r="A2" s="2160" t="s">
        <v>777</v>
      </c>
      <c r="B2" s="2160"/>
      <c r="C2" s="2160"/>
      <c r="D2" s="2160"/>
      <c r="E2" s="2160"/>
      <c r="F2" s="2160"/>
      <c r="G2" s="2160"/>
      <c r="H2" s="2160"/>
      <c r="I2" s="2160"/>
      <c r="J2" s="2160"/>
      <c r="K2" s="2160"/>
      <c r="L2" s="2160"/>
      <c r="M2" s="2160"/>
      <c r="N2" s="2160"/>
      <c r="O2" s="2160"/>
      <c r="P2" s="2160"/>
      <c r="Q2" s="2160"/>
      <c r="R2" s="2160"/>
      <c r="S2" s="2160"/>
      <c r="T2" s="2160"/>
      <c r="U2" s="2160"/>
      <c r="V2" s="2160"/>
      <c r="W2" s="2160"/>
      <c r="X2" s="2160"/>
      <c r="Y2" s="2160"/>
      <c r="Z2" s="2160"/>
      <c r="AA2" s="2160"/>
      <c r="AB2" s="2160"/>
      <c r="AC2" s="2160"/>
      <c r="AD2" s="2160"/>
      <c r="AE2" s="2160"/>
      <c r="AF2" s="2160"/>
      <c r="AG2" s="2160"/>
      <c r="AH2" s="2160"/>
      <c r="AI2" s="2160"/>
    </row>
    <row r="3" spans="1:37" ht="9.75" customHeight="1">
      <c r="A3" s="615"/>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row>
    <row r="4" spans="1:37" ht="19.5" customHeight="1">
      <c r="B4" s="2161" t="s">
        <v>778</v>
      </c>
      <c r="C4" s="2161"/>
      <c r="D4" s="2161"/>
      <c r="E4" s="2161"/>
      <c r="F4" s="2161"/>
      <c r="G4" s="2180" t="s">
        <v>1225</v>
      </c>
      <c r="H4" s="2180"/>
      <c r="I4" s="2180"/>
      <c r="J4" s="2180"/>
      <c r="K4" s="2180"/>
      <c r="L4" s="2180"/>
      <c r="M4" s="2180"/>
      <c r="N4" s="2180"/>
      <c r="O4" s="2180"/>
      <c r="P4" s="2180"/>
      <c r="Q4" s="2180"/>
      <c r="R4" s="2180"/>
      <c r="S4" s="2180"/>
      <c r="T4" s="656" t="s">
        <v>787</v>
      </c>
      <c r="U4" s="656"/>
      <c r="V4" s="656"/>
      <c r="W4" s="656"/>
      <c r="X4" s="2181" t="s">
        <v>1225</v>
      </c>
      <c r="Y4" s="2181"/>
      <c r="Z4" s="2181"/>
      <c r="AA4" s="2181"/>
      <c r="AB4" s="2181"/>
      <c r="AC4" s="2181"/>
      <c r="AD4" s="2181"/>
      <c r="AE4" s="2181"/>
      <c r="AF4" s="2181"/>
      <c r="AG4" s="2181"/>
      <c r="AH4" s="656"/>
      <c r="AI4" s="656"/>
      <c r="AJ4" s="656"/>
      <c r="AK4" s="656"/>
    </row>
    <row r="5" spans="1:37" ht="19.5" customHeight="1">
      <c r="B5" s="922"/>
      <c r="C5" s="922"/>
      <c r="D5" s="922"/>
      <c r="E5" s="922"/>
      <c r="F5" s="922"/>
      <c r="G5" s="923"/>
      <c r="H5" s="923"/>
      <c r="I5" s="923"/>
      <c r="J5" s="923"/>
      <c r="K5" s="923"/>
      <c r="L5" s="923"/>
      <c r="M5" s="923"/>
      <c r="N5" s="923"/>
      <c r="O5" s="923"/>
      <c r="P5" s="923"/>
      <c r="Q5" s="923"/>
      <c r="R5" s="923"/>
      <c r="S5" s="923"/>
      <c r="T5" s="656"/>
      <c r="U5" s="656"/>
      <c r="V5" s="656"/>
      <c r="W5" s="656"/>
      <c r="X5" s="695"/>
      <c r="Y5" s="695"/>
      <c r="Z5" s="695"/>
      <c r="AA5" s="695"/>
      <c r="AB5" s="695"/>
      <c r="AC5" s="695"/>
      <c r="AD5" s="695"/>
      <c r="AE5" s="695"/>
      <c r="AF5" s="695"/>
      <c r="AG5" s="695"/>
      <c r="AH5" s="656"/>
      <c r="AI5" s="656"/>
      <c r="AJ5" s="656"/>
      <c r="AK5" s="656"/>
    </row>
    <row r="6" spans="1:37" ht="19.5" customHeight="1">
      <c r="B6" s="922"/>
      <c r="C6" s="922"/>
      <c r="D6" s="922"/>
      <c r="E6" s="922"/>
      <c r="F6" s="922"/>
      <c r="G6" s="923"/>
      <c r="H6" s="923"/>
      <c r="I6" s="923"/>
      <c r="J6" s="923"/>
      <c r="K6" s="923"/>
      <c r="L6" s="923"/>
      <c r="M6" s="923"/>
      <c r="N6" s="923"/>
      <c r="O6" s="923"/>
      <c r="P6" s="923"/>
      <c r="Q6" s="923"/>
      <c r="R6" s="923"/>
      <c r="S6" s="923"/>
      <c r="T6" s="717" t="s">
        <v>779</v>
      </c>
      <c r="U6" s="718"/>
      <c r="V6" s="718"/>
      <c r="W6" s="718"/>
      <c r="X6" s="718"/>
      <c r="Y6" s="718"/>
      <c r="Z6" s="718"/>
      <c r="AA6" s="718"/>
      <c r="AB6" s="718"/>
      <c r="AC6" s="2144">
        <f>SUM(AI13,AI18)</f>
        <v>87</v>
      </c>
      <c r="AD6" s="2144"/>
      <c r="AE6" s="718"/>
      <c r="AF6" s="718"/>
      <c r="AG6" s="718"/>
      <c r="AH6" s="656"/>
      <c r="AI6" s="656"/>
      <c r="AJ6" s="656"/>
      <c r="AK6" s="656"/>
    </row>
    <row r="7" spans="1:37" ht="9.75" customHeight="1">
      <c r="A7" s="616"/>
      <c r="B7" s="617"/>
      <c r="C7" s="617"/>
      <c r="D7" s="617"/>
      <c r="E7" s="617"/>
      <c r="F7" s="618"/>
      <c r="G7" s="618"/>
      <c r="H7" s="618"/>
      <c r="I7" s="618"/>
      <c r="J7" s="618"/>
      <c r="K7" s="712"/>
      <c r="L7" s="712"/>
      <c r="M7" s="712"/>
      <c r="N7" s="712"/>
      <c r="O7" s="712"/>
      <c r="P7" s="712"/>
      <c r="Q7" s="712"/>
      <c r="R7" s="619"/>
      <c r="S7" s="619"/>
      <c r="T7" s="619"/>
      <c r="U7" s="619"/>
      <c r="V7" s="619"/>
      <c r="W7" s="619"/>
      <c r="X7" s="619"/>
      <c r="Y7" s="619"/>
      <c r="Z7" s="668"/>
      <c r="AA7" s="660"/>
      <c r="AB7" s="619"/>
      <c r="AC7" s="619"/>
      <c r="AD7" s="619"/>
      <c r="AE7" s="619"/>
      <c r="AF7" s="619"/>
      <c r="AG7" s="619"/>
      <c r="AH7" s="619"/>
    </row>
    <row r="8" spans="1:37" ht="15.75" customHeight="1">
      <c r="A8" s="2145" t="s">
        <v>901</v>
      </c>
      <c r="B8" s="661" t="s">
        <v>208</v>
      </c>
      <c r="C8" s="661"/>
      <c r="D8" s="620">
        <v>10</v>
      </c>
      <c r="E8" s="621"/>
      <c r="F8" s="662"/>
      <c r="G8" s="621"/>
      <c r="H8" s="662"/>
      <c r="I8" s="621"/>
      <c r="J8" s="662"/>
      <c r="K8" s="621"/>
      <c r="L8" s="662"/>
      <c r="M8" s="621"/>
      <c r="N8" s="662"/>
      <c r="O8" s="621"/>
      <c r="P8" s="662"/>
      <c r="Q8" s="621"/>
      <c r="R8" s="662"/>
      <c r="S8" s="621"/>
      <c r="T8" s="621"/>
      <c r="U8" s="621"/>
      <c r="V8" s="621"/>
      <c r="W8" s="621"/>
      <c r="X8" s="621"/>
      <c r="Y8" s="621"/>
      <c r="Z8" s="703"/>
      <c r="AA8" s="621"/>
      <c r="AB8" s="621"/>
      <c r="AC8" s="621"/>
      <c r="AD8" s="621"/>
      <c r="AE8" s="621"/>
      <c r="AF8" s="621"/>
      <c r="AG8" s="621"/>
      <c r="AH8" s="622"/>
      <c r="AI8" s="623"/>
    </row>
    <row r="9" spans="1:37" ht="15.75" customHeight="1">
      <c r="A9" s="2145"/>
      <c r="B9" s="661" t="s">
        <v>117</v>
      </c>
      <c r="C9" s="661"/>
      <c r="D9" s="620">
        <v>1</v>
      </c>
      <c r="E9" s="621">
        <v>2</v>
      </c>
      <c r="F9" s="621">
        <v>3</v>
      </c>
      <c r="G9" s="621">
        <v>4</v>
      </c>
      <c r="H9" s="621">
        <v>5</v>
      </c>
      <c r="I9" s="621">
        <v>6</v>
      </c>
      <c r="J9" s="703">
        <v>7</v>
      </c>
      <c r="K9" s="621">
        <v>8</v>
      </c>
      <c r="L9" s="621">
        <v>9</v>
      </c>
      <c r="M9" s="621">
        <v>10</v>
      </c>
      <c r="N9" s="621">
        <v>11</v>
      </c>
      <c r="O9" s="621">
        <v>12</v>
      </c>
      <c r="P9" s="621">
        <v>13</v>
      </c>
      <c r="Q9" s="621">
        <v>14</v>
      </c>
      <c r="R9" s="711">
        <v>15</v>
      </c>
      <c r="S9" s="621">
        <v>16</v>
      </c>
      <c r="T9" s="621">
        <v>17</v>
      </c>
      <c r="U9" s="621">
        <v>18</v>
      </c>
      <c r="V9" s="621">
        <v>19</v>
      </c>
      <c r="W9" s="621">
        <v>20</v>
      </c>
      <c r="X9" s="621">
        <v>21</v>
      </c>
      <c r="Y9" s="621">
        <v>22</v>
      </c>
      <c r="Z9" s="703">
        <v>23</v>
      </c>
      <c r="AA9" s="621">
        <v>24</v>
      </c>
      <c r="AB9" s="621">
        <v>25</v>
      </c>
      <c r="AC9" s="621">
        <v>26</v>
      </c>
      <c r="AD9" s="621">
        <v>27</v>
      </c>
      <c r="AE9" s="621">
        <v>28</v>
      </c>
      <c r="AF9" s="621">
        <v>29</v>
      </c>
      <c r="AG9" s="621">
        <v>30</v>
      </c>
      <c r="AH9" s="624">
        <v>31</v>
      </c>
      <c r="AI9" s="623"/>
    </row>
    <row r="10" spans="1:37" ht="15.75" customHeight="1">
      <c r="A10" s="2145"/>
      <c r="B10" s="661" t="s">
        <v>780</v>
      </c>
      <c r="C10" s="661"/>
      <c r="D10" s="620" t="s">
        <v>792</v>
      </c>
      <c r="E10" s="621" t="s">
        <v>117</v>
      </c>
      <c r="F10" s="625" t="s">
        <v>193</v>
      </c>
      <c r="G10" s="625" t="s">
        <v>794</v>
      </c>
      <c r="H10" s="625" t="s">
        <v>795</v>
      </c>
      <c r="I10" s="625" t="s">
        <v>796</v>
      </c>
      <c r="J10" s="704" t="s">
        <v>789</v>
      </c>
      <c r="K10" s="625" t="s">
        <v>791</v>
      </c>
      <c r="L10" s="625" t="s">
        <v>793</v>
      </c>
      <c r="M10" s="625" t="s">
        <v>193</v>
      </c>
      <c r="N10" s="625" t="s">
        <v>794</v>
      </c>
      <c r="O10" s="625" t="s">
        <v>795</v>
      </c>
      <c r="P10" s="625" t="s">
        <v>796</v>
      </c>
      <c r="Q10" s="625" t="s">
        <v>789</v>
      </c>
      <c r="R10" s="727" t="s">
        <v>791</v>
      </c>
      <c r="S10" s="625" t="s">
        <v>793</v>
      </c>
      <c r="T10" s="625" t="s">
        <v>193</v>
      </c>
      <c r="U10" s="625" t="s">
        <v>794</v>
      </c>
      <c r="V10" s="625" t="s">
        <v>795</v>
      </c>
      <c r="W10" s="625" t="s">
        <v>796</v>
      </c>
      <c r="X10" s="625" t="s">
        <v>789</v>
      </c>
      <c r="Y10" s="625" t="s">
        <v>791</v>
      </c>
      <c r="Z10" s="704" t="s">
        <v>793</v>
      </c>
      <c r="AA10" s="625" t="s">
        <v>193</v>
      </c>
      <c r="AB10" s="625" t="s">
        <v>794</v>
      </c>
      <c r="AC10" s="625" t="s">
        <v>795</v>
      </c>
      <c r="AD10" s="625" t="s">
        <v>796</v>
      </c>
      <c r="AE10" s="625" t="s">
        <v>789</v>
      </c>
      <c r="AF10" s="625" t="s">
        <v>791</v>
      </c>
      <c r="AG10" s="625" t="s">
        <v>793</v>
      </c>
      <c r="AH10" s="626" t="s">
        <v>193</v>
      </c>
      <c r="AI10" s="623"/>
    </row>
    <row r="11" spans="1:37" ht="23.25" customHeight="1">
      <c r="A11" s="2146"/>
      <c r="B11" s="661"/>
      <c r="C11" s="630" t="s">
        <v>725</v>
      </c>
      <c r="D11" s="631">
        <v>1</v>
      </c>
      <c r="E11" s="632">
        <v>1</v>
      </c>
      <c r="F11" s="633">
        <v>1</v>
      </c>
      <c r="G11" s="632">
        <v>1</v>
      </c>
      <c r="H11" s="633">
        <v>1</v>
      </c>
      <c r="I11" s="632">
        <v>1</v>
      </c>
      <c r="J11" s="633">
        <v>1</v>
      </c>
      <c r="K11" s="632">
        <v>2</v>
      </c>
      <c r="L11" s="632">
        <v>2</v>
      </c>
      <c r="M11" s="632">
        <v>2</v>
      </c>
      <c r="N11" s="633">
        <v>2</v>
      </c>
      <c r="O11" s="632">
        <v>2</v>
      </c>
      <c r="P11" s="633">
        <v>2</v>
      </c>
      <c r="Q11" s="632">
        <v>2</v>
      </c>
      <c r="R11" s="728">
        <v>3</v>
      </c>
      <c r="S11" s="632">
        <v>3</v>
      </c>
      <c r="T11" s="632">
        <v>3</v>
      </c>
      <c r="U11" s="632">
        <v>3</v>
      </c>
      <c r="V11" s="632">
        <v>3</v>
      </c>
      <c r="W11" s="632">
        <v>3</v>
      </c>
      <c r="X11" s="632">
        <v>3</v>
      </c>
      <c r="Y11" s="632">
        <v>3</v>
      </c>
      <c r="Z11" s="705">
        <v>3</v>
      </c>
      <c r="AA11" s="632">
        <v>4</v>
      </c>
      <c r="AB11" s="632">
        <v>4</v>
      </c>
      <c r="AC11" s="632">
        <v>4</v>
      </c>
      <c r="AD11" s="632">
        <v>4</v>
      </c>
      <c r="AE11" s="632">
        <v>4</v>
      </c>
      <c r="AF11" s="632">
        <v>4</v>
      </c>
      <c r="AG11" s="632">
        <v>4</v>
      </c>
      <c r="AH11" s="634">
        <v>4</v>
      </c>
      <c r="AI11" s="623"/>
    </row>
    <row r="12" spans="1:37" ht="240.75" customHeight="1">
      <c r="A12" s="2146"/>
      <c r="B12" s="2148" t="s">
        <v>781</v>
      </c>
      <c r="C12" s="663" t="s">
        <v>810</v>
      </c>
      <c r="D12" s="669" t="s">
        <v>815</v>
      </c>
      <c r="E12" s="670" t="s">
        <v>815</v>
      </c>
      <c r="F12" s="670" t="s">
        <v>815</v>
      </c>
      <c r="G12" s="670" t="s">
        <v>815</v>
      </c>
      <c r="H12" s="670" t="s">
        <v>815</v>
      </c>
      <c r="I12" s="670" t="s">
        <v>815</v>
      </c>
      <c r="J12" s="671" t="s">
        <v>804</v>
      </c>
      <c r="K12" s="670" t="s">
        <v>814</v>
      </c>
      <c r="L12" s="672" t="s">
        <v>814</v>
      </c>
      <c r="M12" s="670" t="s">
        <v>814</v>
      </c>
      <c r="N12" s="672" t="s">
        <v>814</v>
      </c>
      <c r="O12" s="670" t="s">
        <v>814</v>
      </c>
      <c r="P12" s="672" t="s">
        <v>814</v>
      </c>
      <c r="Q12" s="670" t="s">
        <v>804</v>
      </c>
      <c r="R12" s="729" t="s">
        <v>812</v>
      </c>
      <c r="S12" s="670" t="s">
        <v>812</v>
      </c>
      <c r="T12" s="670" t="s">
        <v>812</v>
      </c>
      <c r="U12" s="670" t="s">
        <v>812</v>
      </c>
      <c r="V12" s="670" t="s">
        <v>812</v>
      </c>
      <c r="W12" s="670" t="s">
        <v>812</v>
      </c>
      <c r="X12" s="670" t="s">
        <v>812</v>
      </c>
      <c r="Y12" s="670" t="s">
        <v>812</v>
      </c>
      <c r="Z12" s="706" t="s">
        <v>804</v>
      </c>
      <c r="AA12" s="670" t="s">
        <v>813</v>
      </c>
      <c r="AB12" s="670" t="s">
        <v>813</v>
      </c>
      <c r="AC12" s="670" t="s">
        <v>813</v>
      </c>
      <c r="AD12" s="670" t="s">
        <v>813</v>
      </c>
      <c r="AE12" s="670" t="s">
        <v>813</v>
      </c>
      <c r="AF12" s="670" t="s">
        <v>813</v>
      </c>
      <c r="AG12" s="670" t="s">
        <v>813</v>
      </c>
      <c r="AH12" s="673" t="s">
        <v>804</v>
      </c>
      <c r="AI12" s="702"/>
    </row>
    <row r="13" spans="1:37" ht="30.75" customHeight="1" thickBot="1">
      <c r="A13" s="2146"/>
      <c r="B13" s="2149"/>
      <c r="C13" s="792" t="s">
        <v>1233</v>
      </c>
      <c r="D13" s="698">
        <v>20</v>
      </c>
      <c r="E13" s="699"/>
      <c r="F13" s="700"/>
      <c r="G13" s="699"/>
      <c r="H13" s="700"/>
      <c r="I13" s="699"/>
      <c r="J13" s="700"/>
      <c r="K13" s="699">
        <v>20</v>
      </c>
      <c r="L13" s="699"/>
      <c r="M13" s="699"/>
      <c r="N13" s="700"/>
      <c r="O13" s="699"/>
      <c r="P13" s="700"/>
      <c r="Q13" s="699"/>
      <c r="R13" s="730">
        <v>20</v>
      </c>
      <c r="S13" s="699"/>
      <c r="T13" s="699"/>
      <c r="U13" s="699"/>
      <c r="V13" s="699"/>
      <c r="W13" s="699"/>
      <c r="X13" s="699"/>
      <c r="Y13" s="699"/>
      <c r="Z13" s="707"/>
      <c r="AA13" s="699">
        <v>20</v>
      </c>
      <c r="AB13" s="699"/>
      <c r="AC13" s="699"/>
      <c r="AD13" s="699"/>
      <c r="AE13" s="699"/>
      <c r="AF13" s="699"/>
      <c r="AG13" s="699"/>
      <c r="AH13" s="701"/>
      <c r="AI13" s="776">
        <f>SUM(D13:AH13)</f>
        <v>80</v>
      </c>
      <c r="AJ13" s="777" t="s">
        <v>953</v>
      </c>
    </row>
    <row r="14" spans="1:37" ht="240.75" customHeight="1">
      <c r="A14" s="2146"/>
      <c r="B14" s="2149"/>
      <c r="C14" s="687" t="s">
        <v>809</v>
      </c>
      <c r="D14" s="688" t="s">
        <v>811</v>
      </c>
      <c r="E14" s="689"/>
      <c r="F14" s="690"/>
      <c r="G14" s="691"/>
      <c r="H14" s="690"/>
      <c r="I14" s="689"/>
      <c r="J14" s="1197" t="s">
        <v>782</v>
      </c>
      <c r="K14" s="1196"/>
      <c r="L14" s="1198"/>
      <c r="M14" s="1196"/>
      <c r="N14" s="1199" t="s">
        <v>782</v>
      </c>
      <c r="O14" s="1196"/>
      <c r="P14" s="1199"/>
      <c r="Q14" s="1196"/>
      <c r="R14" s="1200"/>
      <c r="S14" s="1195"/>
      <c r="T14" s="1195"/>
      <c r="U14" s="1195"/>
      <c r="V14" s="1195"/>
      <c r="W14" s="1195" t="s">
        <v>782</v>
      </c>
      <c r="X14" s="1195"/>
      <c r="Y14" s="1196" t="s">
        <v>801</v>
      </c>
      <c r="Z14" s="1201"/>
      <c r="AA14" s="1196"/>
      <c r="AB14" s="1196"/>
      <c r="AC14" s="1196" t="s">
        <v>797</v>
      </c>
      <c r="AD14" s="1196"/>
      <c r="AE14" s="1196" t="s">
        <v>799</v>
      </c>
      <c r="AF14" s="1195" t="s">
        <v>803</v>
      </c>
      <c r="AG14" s="680"/>
      <c r="AH14" s="683"/>
      <c r="AI14" s="629"/>
    </row>
    <row r="15" spans="1:37" ht="25.5" customHeight="1">
      <c r="A15" s="2146"/>
      <c r="B15" s="2149"/>
      <c r="C15" s="630" t="s">
        <v>808</v>
      </c>
      <c r="D15" s="692" t="s">
        <v>1410</v>
      </c>
      <c r="E15" s="693"/>
      <c r="F15" s="694"/>
      <c r="G15" s="693"/>
      <c r="H15" s="694"/>
      <c r="I15" s="693"/>
      <c r="J15" s="694" t="s">
        <v>1409</v>
      </c>
      <c r="K15" s="632"/>
      <c r="L15" s="632"/>
      <c r="M15" s="632"/>
      <c r="N15" s="633" t="s">
        <v>1409</v>
      </c>
      <c r="O15" s="632"/>
      <c r="P15" s="633"/>
      <c r="Q15" s="632"/>
      <c r="R15" s="728"/>
      <c r="S15" s="632"/>
      <c r="T15" s="632"/>
      <c r="U15" s="632"/>
      <c r="V15" s="632"/>
      <c r="W15" s="632" t="s">
        <v>1409</v>
      </c>
      <c r="X15" s="632"/>
      <c r="Y15" s="632" t="s">
        <v>1409</v>
      </c>
      <c r="Z15" s="705"/>
      <c r="AA15" s="632"/>
      <c r="AB15" s="632"/>
      <c r="AC15" s="632" t="s">
        <v>1409</v>
      </c>
      <c r="AD15" s="632"/>
      <c r="AE15" s="632"/>
      <c r="AF15" s="632" t="s">
        <v>1411</v>
      </c>
      <c r="AG15" s="632"/>
      <c r="AH15" s="634"/>
      <c r="AI15" s="635"/>
      <c r="AJ15" s="636"/>
    </row>
    <row r="16" spans="1:37" ht="27.75" customHeight="1">
      <c r="A16" s="2146"/>
      <c r="B16" s="2149"/>
      <c r="C16" s="630" t="s">
        <v>806</v>
      </c>
      <c r="D16" s="664">
        <v>0.54166666666666663</v>
      </c>
      <c r="E16" s="632"/>
      <c r="F16" s="633"/>
      <c r="G16" s="666"/>
      <c r="H16" s="633"/>
      <c r="I16" s="632"/>
      <c r="J16" s="665">
        <v>0.375</v>
      </c>
      <c r="K16" s="632"/>
      <c r="L16" s="632"/>
      <c r="M16" s="632"/>
      <c r="N16" s="665">
        <v>0.375</v>
      </c>
      <c r="O16" s="632"/>
      <c r="P16" s="633"/>
      <c r="Q16" s="632"/>
      <c r="R16" s="728"/>
      <c r="S16" s="632"/>
      <c r="T16" s="632"/>
      <c r="U16" s="632"/>
      <c r="V16" s="632"/>
      <c r="W16" s="666">
        <v>0.375</v>
      </c>
      <c r="X16" s="632"/>
      <c r="Y16" s="666">
        <v>0.41666666666666669</v>
      </c>
      <c r="Z16" s="708"/>
      <c r="AA16" s="632"/>
      <c r="AB16" s="632"/>
      <c r="AC16" s="666">
        <v>0.41666666666666669</v>
      </c>
      <c r="AD16" s="632"/>
      <c r="AE16" s="666">
        <v>0.625</v>
      </c>
      <c r="AF16" s="666">
        <v>0.58333333333333337</v>
      </c>
      <c r="AG16" s="632"/>
      <c r="AH16" s="634"/>
      <c r="AI16" s="762"/>
      <c r="AJ16" s="636"/>
    </row>
    <row r="17" spans="1:36" ht="27.75" customHeight="1">
      <c r="A17" s="2147"/>
      <c r="B17" s="2149"/>
      <c r="C17" s="630" t="s">
        <v>807</v>
      </c>
      <c r="D17" s="664">
        <v>0.60416666666666663</v>
      </c>
      <c r="E17" s="632"/>
      <c r="F17" s="633"/>
      <c r="G17" s="666"/>
      <c r="H17" s="633"/>
      <c r="I17" s="632"/>
      <c r="J17" s="665">
        <v>0.625</v>
      </c>
      <c r="K17" s="632"/>
      <c r="L17" s="632"/>
      <c r="M17" s="632"/>
      <c r="N17" s="665">
        <v>0.625</v>
      </c>
      <c r="O17" s="632"/>
      <c r="P17" s="633"/>
      <c r="Q17" s="632"/>
      <c r="R17" s="728"/>
      <c r="S17" s="632"/>
      <c r="T17" s="632"/>
      <c r="U17" s="632"/>
      <c r="V17" s="632"/>
      <c r="W17" s="666">
        <v>0.625</v>
      </c>
      <c r="X17" s="632"/>
      <c r="Y17" s="666">
        <v>0.5</v>
      </c>
      <c r="Z17" s="708"/>
      <c r="AA17" s="632"/>
      <c r="AB17" s="632"/>
      <c r="AC17" s="666">
        <v>0.70833333333333337</v>
      </c>
      <c r="AD17" s="632"/>
      <c r="AE17" s="666">
        <v>0.75</v>
      </c>
      <c r="AF17" s="666">
        <v>0.625</v>
      </c>
      <c r="AG17" s="632"/>
      <c r="AH17" s="634"/>
      <c r="AI17" s="762"/>
      <c r="AJ17" s="667"/>
    </row>
    <row r="18" spans="1:36" ht="39.75" customHeight="1">
      <c r="A18" s="2147"/>
      <c r="B18" s="2149"/>
      <c r="C18" s="630" t="s">
        <v>951</v>
      </c>
      <c r="D18" s="631"/>
      <c r="E18" s="632"/>
      <c r="F18" s="633"/>
      <c r="G18" s="632"/>
      <c r="H18" s="633"/>
      <c r="I18" s="632"/>
      <c r="J18" s="633">
        <v>1</v>
      </c>
      <c r="K18" s="632"/>
      <c r="L18" s="632"/>
      <c r="M18" s="632"/>
      <c r="N18" s="633">
        <v>1</v>
      </c>
      <c r="O18" s="632"/>
      <c r="P18" s="633"/>
      <c r="Q18" s="632"/>
      <c r="R18" s="728"/>
      <c r="S18" s="632"/>
      <c r="T18" s="632"/>
      <c r="U18" s="632"/>
      <c r="V18" s="632"/>
      <c r="W18" s="632">
        <v>1</v>
      </c>
      <c r="X18" s="632"/>
      <c r="Y18" s="632">
        <v>2</v>
      </c>
      <c r="Z18" s="705"/>
      <c r="AA18" s="632"/>
      <c r="AB18" s="632"/>
      <c r="AC18" s="632">
        <v>1</v>
      </c>
      <c r="AD18" s="632"/>
      <c r="AE18" s="632"/>
      <c r="AF18" s="632">
        <v>1</v>
      </c>
      <c r="AG18" s="632"/>
      <c r="AH18" s="634"/>
      <c r="AI18" s="778">
        <f>SUM(D18:AH18)</f>
        <v>7</v>
      </c>
      <c r="AJ18" s="779" t="s">
        <v>954</v>
      </c>
    </row>
    <row r="19" spans="1:36" ht="39.75" customHeight="1">
      <c r="B19" s="2150"/>
      <c r="C19" s="630" t="s">
        <v>952</v>
      </c>
      <c r="D19" s="631">
        <v>1.5</v>
      </c>
      <c r="E19" s="632"/>
      <c r="F19" s="633"/>
      <c r="G19" s="632"/>
      <c r="H19" s="633"/>
      <c r="I19" s="632"/>
      <c r="J19" s="633"/>
      <c r="K19" s="632"/>
      <c r="L19" s="632"/>
      <c r="M19" s="632"/>
      <c r="N19" s="633"/>
      <c r="O19" s="632"/>
      <c r="P19" s="633"/>
      <c r="Q19" s="632"/>
      <c r="R19" s="728"/>
      <c r="S19" s="632"/>
      <c r="T19" s="632"/>
      <c r="U19" s="632"/>
      <c r="V19" s="632"/>
      <c r="W19" s="632"/>
      <c r="X19" s="632"/>
      <c r="Y19" s="632"/>
      <c r="Z19" s="705"/>
      <c r="AA19" s="632"/>
      <c r="AB19" s="632"/>
      <c r="AC19" s="632"/>
      <c r="AD19" s="632"/>
      <c r="AE19" s="632">
        <v>1</v>
      </c>
      <c r="AF19" s="632"/>
      <c r="AG19" s="632"/>
      <c r="AH19" s="634"/>
      <c r="AI19" s="628">
        <f>SUM(D19:AH19)</f>
        <v>2.5</v>
      </c>
      <c r="AJ19" s="772" t="s">
        <v>955</v>
      </c>
    </row>
    <row r="20" spans="1:36" ht="21.75" customHeight="1">
      <c r="B20" s="619"/>
      <c r="C20" s="619"/>
      <c r="D20" s="619"/>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row>
    <row r="21" spans="1:36" ht="25.5" customHeight="1">
      <c r="B21" s="619"/>
      <c r="C21" s="619"/>
      <c r="D21" s="619"/>
      <c r="E21" s="619"/>
      <c r="F21" s="619"/>
      <c r="G21" s="619"/>
      <c r="H21" s="619"/>
      <c r="I21" s="619"/>
      <c r="J21" s="619"/>
      <c r="K21" s="619"/>
      <c r="L21" s="619"/>
      <c r="M21" s="619"/>
      <c r="N21" s="619"/>
      <c r="O21" s="619"/>
      <c r="P21" s="619"/>
      <c r="Q21" s="619"/>
      <c r="R21" s="619"/>
      <c r="S21" s="619"/>
      <c r="T21" s="717" t="s">
        <v>779</v>
      </c>
      <c r="U21" s="718"/>
      <c r="V21" s="718"/>
      <c r="W21" s="718"/>
      <c r="X21" s="718"/>
      <c r="Y21" s="718"/>
      <c r="Z21" s="718"/>
      <c r="AA21" s="718"/>
      <c r="AB21" s="718"/>
      <c r="AC21" s="2144">
        <f>SUM(AI28,AI33)</f>
        <v>88</v>
      </c>
      <c r="AD21" s="2144"/>
      <c r="AE21" s="718"/>
      <c r="AF21" s="718"/>
      <c r="AG21" s="718"/>
      <c r="AH21" s="619"/>
    </row>
    <row r="22" spans="1:36" ht="12" customHeight="1">
      <c r="B22" s="659"/>
      <c r="C22" s="659"/>
      <c r="D22" s="659"/>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row>
    <row r="23" spans="1:36" ht="16.5" customHeight="1">
      <c r="A23" s="2145" t="s">
        <v>902</v>
      </c>
      <c r="B23" s="661" t="s">
        <v>208</v>
      </c>
      <c r="C23" s="661"/>
      <c r="D23" s="620">
        <v>11</v>
      </c>
      <c r="E23" s="621"/>
      <c r="F23" s="662"/>
      <c r="G23" s="621"/>
      <c r="H23" s="662"/>
      <c r="I23" s="621"/>
      <c r="J23" s="662"/>
      <c r="K23" s="621"/>
      <c r="L23" s="621"/>
      <c r="M23" s="621"/>
      <c r="N23" s="621"/>
      <c r="O23" s="621"/>
      <c r="P23" s="621"/>
      <c r="Q23" s="621"/>
      <c r="R23" s="621"/>
      <c r="S23" s="621"/>
      <c r="T23" s="621"/>
      <c r="U23" s="621"/>
      <c r="V23" s="621"/>
      <c r="W23" s="621"/>
      <c r="X23" s="621"/>
      <c r="Y23" s="621"/>
      <c r="Z23" s="711"/>
      <c r="AA23" s="621"/>
      <c r="AB23" s="621"/>
      <c r="AC23" s="621"/>
      <c r="AD23" s="621"/>
      <c r="AE23" s="621"/>
      <c r="AF23" s="621"/>
      <c r="AG23" s="621"/>
      <c r="AH23" s="622"/>
    </row>
    <row r="24" spans="1:36" ht="16.5" customHeight="1">
      <c r="A24" s="2145"/>
      <c r="B24" s="661" t="s">
        <v>117</v>
      </c>
      <c r="C24" s="661"/>
      <c r="D24" s="620">
        <v>1</v>
      </c>
      <c r="E24" s="621">
        <v>2</v>
      </c>
      <c r="F24" s="621">
        <v>3</v>
      </c>
      <c r="G24" s="621">
        <v>4</v>
      </c>
      <c r="H24" s="621">
        <v>5</v>
      </c>
      <c r="I24" s="621">
        <v>6</v>
      </c>
      <c r="J24" s="703">
        <v>7</v>
      </c>
      <c r="K24" s="621">
        <v>8</v>
      </c>
      <c r="L24" s="621">
        <v>9</v>
      </c>
      <c r="M24" s="621">
        <v>10</v>
      </c>
      <c r="N24" s="621">
        <v>11</v>
      </c>
      <c r="O24" s="621">
        <v>12</v>
      </c>
      <c r="P24" s="621">
        <v>13</v>
      </c>
      <c r="Q24" s="621">
        <v>14</v>
      </c>
      <c r="R24" s="621">
        <v>15</v>
      </c>
      <c r="S24" s="621">
        <v>16</v>
      </c>
      <c r="T24" s="621">
        <v>17</v>
      </c>
      <c r="U24" s="621">
        <v>18</v>
      </c>
      <c r="V24" s="621">
        <v>19</v>
      </c>
      <c r="W24" s="621">
        <v>20</v>
      </c>
      <c r="X24" s="621">
        <v>21</v>
      </c>
      <c r="Y24" s="621">
        <v>22</v>
      </c>
      <c r="Z24" s="711">
        <v>23</v>
      </c>
      <c r="AA24" s="621">
        <v>24</v>
      </c>
      <c r="AB24" s="621">
        <v>25</v>
      </c>
      <c r="AC24" s="621">
        <v>26</v>
      </c>
      <c r="AD24" s="621">
        <v>27</v>
      </c>
      <c r="AE24" s="621">
        <v>28</v>
      </c>
      <c r="AF24" s="621">
        <v>29</v>
      </c>
      <c r="AG24" s="621">
        <v>30</v>
      </c>
      <c r="AH24" s="624"/>
    </row>
    <row r="25" spans="1:36" ht="16.5" customHeight="1">
      <c r="A25" s="2145"/>
      <c r="B25" s="661" t="s">
        <v>780</v>
      </c>
      <c r="C25" s="661"/>
      <c r="D25" s="620" t="s">
        <v>798</v>
      </c>
      <c r="E25" s="621" t="s">
        <v>990</v>
      </c>
      <c r="F25" s="625" t="s">
        <v>796</v>
      </c>
      <c r="G25" s="625" t="s">
        <v>789</v>
      </c>
      <c r="H25" s="625" t="s">
        <v>791</v>
      </c>
      <c r="I25" s="625" t="s">
        <v>793</v>
      </c>
      <c r="J25" s="704" t="s">
        <v>193</v>
      </c>
      <c r="K25" s="625" t="s">
        <v>794</v>
      </c>
      <c r="L25" s="625" t="s">
        <v>795</v>
      </c>
      <c r="M25" s="625" t="s">
        <v>796</v>
      </c>
      <c r="N25" s="625" t="s">
        <v>789</v>
      </c>
      <c r="O25" s="625" t="s">
        <v>791</v>
      </c>
      <c r="P25" s="625" t="s">
        <v>793</v>
      </c>
      <c r="Q25" s="625" t="s">
        <v>193</v>
      </c>
      <c r="R25" s="625" t="s">
        <v>794</v>
      </c>
      <c r="S25" s="625" t="s">
        <v>795</v>
      </c>
      <c r="T25" s="625" t="s">
        <v>796</v>
      </c>
      <c r="U25" s="625" t="s">
        <v>789</v>
      </c>
      <c r="V25" s="625" t="s">
        <v>791</v>
      </c>
      <c r="W25" s="625" t="s">
        <v>793</v>
      </c>
      <c r="X25" s="625" t="s">
        <v>193</v>
      </c>
      <c r="Y25" s="625" t="s">
        <v>794</v>
      </c>
      <c r="Z25" s="727" t="s">
        <v>795</v>
      </c>
      <c r="AA25" s="625" t="s">
        <v>796</v>
      </c>
      <c r="AB25" s="625" t="s">
        <v>789</v>
      </c>
      <c r="AC25" s="625" t="s">
        <v>791</v>
      </c>
      <c r="AD25" s="625" t="s">
        <v>793</v>
      </c>
      <c r="AE25" s="625" t="s">
        <v>193</v>
      </c>
      <c r="AF25" s="625" t="s">
        <v>794</v>
      </c>
      <c r="AG25" s="625" t="s">
        <v>795</v>
      </c>
      <c r="AH25" s="626"/>
    </row>
    <row r="26" spans="1:36" ht="24.75" customHeight="1">
      <c r="A26" s="2146"/>
      <c r="B26" s="661"/>
      <c r="C26" s="630" t="s">
        <v>725</v>
      </c>
      <c r="D26" s="631">
        <v>5</v>
      </c>
      <c r="E26" s="632">
        <v>5</v>
      </c>
      <c r="F26" s="633">
        <v>5</v>
      </c>
      <c r="G26" s="632">
        <v>5</v>
      </c>
      <c r="H26" s="633">
        <v>5</v>
      </c>
      <c r="I26" s="632">
        <v>5</v>
      </c>
      <c r="J26" s="633">
        <v>5</v>
      </c>
      <c r="K26" s="632">
        <v>6</v>
      </c>
      <c r="L26" s="632">
        <v>6</v>
      </c>
      <c r="M26" s="632">
        <v>6</v>
      </c>
      <c r="N26" s="632">
        <v>6</v>
      </c>
      <c r="O26" s="632">
        <v>6</v>
      </c>
      <c r="P26" s="632">
        <v>6</v>
      </c>
      <c r="Q26" s="632">
        <v>6</v>
      </c>
      <c r="R26" s="632">
        <v>7</v>
      </c>
      <c r="S26" s="632">
        <v>7</v>
      </c>
      <c r="T26" s="632">
        <v>7</v>
      </c>
      <c r="U26" s="632">
        <v>7</v>
      </c>
      <c r="V26" s="632">
        <v>7</v>
      </c>
      <c r="W26" s="632">
        <v>7</v>
      </c>
      <c r="X26" s="632">
        <v>7</v>
      </c>
      <c r="Y26" s="632">
        <v>7</v>
      </c>
      <c r="Z26" s="728">
        <v>8</v>
      </c>
      <c r="AA26" s="632">
        <v>8</v>
      </c>
      <c r="AB26" s="632">
        <v>8</v>
      </c>
      <c r="AC26" s="632">
        <v>8</v>
      </c>
      <c r="AD26" s="632">
        <v>8</v>
      </c>
      <c r="AE26" s="632">
        <v>8</v>
      </c>
      <c r="AF26" s="632">
        <v>8</v>
      </c>
      <c r="AG26" s="632">
        <v>8</v>
      </c>
      <c r="AH26" s="697"/>
    </row>
    <row r="27" spans="1:36" ht="240.75" customHeight="1">
      <c r="A27" s="2146"/>
      <c r="B27" s="2148" t="s">
        <v>781</v>
      </c>
      <c r="C27" s="663" t="s">
        <v>810</v>
      </c>
      <c r="D27" s="669" t="s">
        <v>991</v>
      </c>
      <c r="E27" s="670" t="s">
        <v>991</v>
      </c>
      <c r="F27" s="670" t="s">
        <v>991</v>
      </c>
      <c r="G27" s="670" t="s">
        <v>991</v>
      </c>
      <c r="H27" s="670" t="s">
        <v>991</v>
      </c>
      <c r="I27" s="670" t="s">
        <v>991</v>
      </c>
      <c r="J27" s="671" t="s">
        <v>804</v>
      </c>
      <c r="K27" s="670" t="s">
        <v>992</v>
      </c>
      <c r="L27" s="670" t="s">
        <v>992</v>
      </c>
      <c r="M27" s="670" t="s">
        <v>992</v>
      </c>
      <c r="N27" s="670" t="s">
        <v>992</v>
      </c>
      <c r="O27" s="670" t="s">
        <v>992</v>
      </c>
      <c r="P27" s="670" t="s">
        <v>992</v>
      </c>
      <c r="Q27" s="670" t="s">
        <v>804</v>
      </c>
      <c r="R27" s="670" t="s">
        <v>993</v>
      </c>
      <c r="S27" s="670" t="s">
        <v>993</v>
      </c>
      <c r="T27" s="670" t="s">
        <v>993</v>
      </c>
      <c r="U27" s="670" t="s">
        <v>993</v>
      </c>
      <c r="V27" s="670" t="s">
        <v>993</v>
      </c>
      <c r="W27" s="670" t="s">
        <v>993</v>
      </c>
      <c r="X27" s="670" t="s">
        <v>993</v>
      </c>
      <c r="Y27" s="670" t="s">
        <v>804</v>
      </c>
      <c r="Z27" s="1194" t="s">
        <v>1430</v>
      </c>
      <c r="AA27" s="670" t="s">
        <v>994</v>
      </c>
      <c r="AB27" s="729" t="s">
        <v>994</v>
      </c>
      <c r="AC27" s="670" t="s">
        <v>994</v>
      </c>
      <c r="AD27" s="729" t="s">
        <v>994</v>
      </c>
      <c r="AE27" s="670" t="s">
        <v>994</v>
      </c>
      <c r="AF27" s="729" t="s">
        <v>994</v>
      </c>
      <c r="AG27" s="670" t="s">
        <v>995</v>
      </c>
      <c r="AH27" s="673"/>
    </row>
    <row r="28" spans="1:36" ht="32.25" customHeight="1" thickBot="1">
      <c r="A28" s="2146"/>
      <c r="B28" s="2149"/>
      <c r="C28" s="792" t="s">
        <v>1233</v>
      </c>
      <c r="D28" s="763">
        <v>20</v>
      </c>
      <c r="E28" s="764"/>
      <c r="F28" s="765"/>
      <c r="G28" s="764"/>
      <c r="H28" s="765"/>
      <c r="I28" s="764"/>
      <c r="J28" s="765"/>
      <c r="K28" s="764">
        <v>20</v>
      </c>
      <c r="L28" s="764"/>
      <c r="M28" s="764"/>
      <c r="N28" s="764"/>
      <c r="O28" s="764"/>
      <c r="P28" s="764"/>
      <c r="Q28" s="764"/>
      <c r="R28" s="764">
        <v>20</v>
      </c>
      <c r="S28" s="764"/>
      <c r="T28" s="764"/>
      <c r="U28" s="764"/>
      <c r="V28" s="764"/>
      <c r="W28" s="764"/>
      <c r="X28" s="764"/>
      <c r="Y28" s="764"/>
      <c r="Z28" s="766">
        <v>20</v>
      </c>
      <c r="AA28" s="709"/>
      <c r="AB28" s="709"/>
      <c r="AC28" s="709"/>
      <c r="AD28" s="709"/>
      <c r="AE28" s="709"/>
      <c r="AF28" s="709"/>
      <c r="AG28" s="709"/>
      <c r="AH28" s="710"/>
      <c r="AI28" s="767">
        <f>SUM(D28:AH28)</f>
        <v>80</v>
      </c>
      <c r="AJ28" s="777" t="s">
        <v>953</v>
      </c>
    </row>
    <row r="29" spans="1:36" ht="240.75" customHeight="1">
      <c r="A29" s="2146"/>
      <c r="B29" s="2149"/>
      <c r="C29" s="687" t="s">
        <v>809</v>
      </c>
      <c r="D29" s="684"/>
      <c r="E29" s="1195" t="s">
        <v>797</v>
      </c>
      <c r="F29" s="685"/>
      <c r="G29" s="680"/>
      <c r="H29" s="678"/>
      <c r="I29" s="676"/>
      <c r="J29" s="677"/>
      <c r="K29" s="676"/>
      <c r="L29" s="675"/>
      <c r="M29" s="676"/>
      <c r="N29" s="1196" t="s">
        <v>782</v>
      </c>
      <c r="O29" s="680" t="s">
        <v>996</v>
      </c>
      <c r="P29" s="681"/>
      <c r="Q29" s="680"/>
      <c r="R29" s="679" t="s">
        <v>802</v>
      </c>
      <c r="S29" s="1195" t="s">
        <v>797</v>
      </c>
      <c r="T29" s="680"/>
      <c r="U29" s="680"/>
      <c r="V29" s="676"/>
      <c r="W29" s="682"/>
      <c r="X29" s="676"/>
      <c r="Y29" s="676"/>
      <c r="Z29" s="674"/>
      <c r="AA29" s="1196" t="s">
        <v>797</v>
      </c>
      <c r="AB29" s="676"/>
      <c r="AC29" s="680" t="s">
        <v>800</v>
      </c>
      <c r="AD29" s="680"/>
      <c r="AE29" s="680"/>
      <c r="AF29" s="680"/>
      <c r="AG29" s="680"/>
      <c r="AH29" s="686"/>
      <c r="AJ29" s="775"/>
    </row>
    <row r="30" spans="1:36" ht="24.75" customHeight="1">
      <c r="A30" s="2146"/>
      <c r="B30" s="2149"/>
      <c r="C30" s="630" t="s">
        <v>808</v>
      </c>
      <c r="D30" s="631"/>
      <c r="E30" s="632" t="s">
        <v>1409</v>
      </c>
      <c r="F30" s="633"/>
      <c r="G30" s="632"/>
      <c r="H30" s="633"/>
      <c r="I30" s="632"/>
      <c r="J30" s="633"/>
      <c r="K30" s="632"/>
      <c r="L30" s="632"/>
      <c r="M30" s="632"/>
      <c r="N30" s="632" t="s">
        <v>1409</v>
      </c>
      <c r="O30" s="632" t="s">
        <v>1409</v>
      </c>
      <c r="P30" s="632"/>
      <c r="Q30" s="632"/>
      <c r="R30" s="632"/>
      <c r="S30" s="632" t="s">
        <v>1409</v>
      </c>
      <c r="T30" s="632"/>
      <c r="U30" s="632"/>
      <c r="V30" s="632"/>
      <c r="W30" s="632"/>
      <c r="X30" s="632"/>
      <c r="Y30" s="632"/>
      <c r="Z30" s="728"/>
      <c r="AA30" s="632" t="s">
        <v>1409</v>
      </c>
      <c r="AB30" s="632"/>
      <c r="AC30" s="632" t="s">
        <v>1409</v>
      </c>
      <c r="AD30" s="632"/>
      <c r="AE30" s="632"/>
      <c r="AF30" s="632"/>
      <c r="AG30" s="632"/>
      <c r="AH30" s="634"/>
      <c r="AJ30" s="775"/>
    </row>
    <row r="31" spans="1:36" ht="27.75" customHeight="1">
      <c r="A31" s="2146"/>
      <c r="B31" s="2149"/>
      <c r="C31" s="630" t="s">
        <v>806</v>
      </c>
      <c r="D31" s="631"/>
      <c r="E31" s="666">
        <v>0.375</v>
      </c>
      <c r="F31" s="633"/>
      <c r="G31" s="666"/>
      <c r="H31" s="633"/>
      <c r="I31" s="632"/>
      <c r="J31" s="665"/>
      <c r="K31" s="632"/>
      <c r="L31" s="632"/>
      <c r="M31" s="632"/>
      <c r="N31" s="666">
        <v>0.375</v>
      </c>
      <c r="O31" s="666">
        <v>0.54166666666666663</v>
      </c>
      <c r="P31" s="666"/>
      <c r="Q31" s="632"/>
      <c r="R31" s="632"/>
      <c r="S31" s="666">
        <v>0.375</v>
      </c>
      <c r="T31" s="632"/>
      <c r="U31" s="666"/>
      <c r="V31" s="632"/>
      <c r="W31" s="666"/>
      <c r="X31" s="632"/>
      <c r="Y31" s="632"/>
      <c r="Z31" s="728"/>
      <c r="AA31" s="666">
        <v>0.41666666666666669</v>
      </c>
      <c r="AB31" s="632"/>
      <c r="AC31" s="666">
        <v>0.375</v>
      </c>
      <c r="AD31" s="632"/>
      <c r="AE31" s="632"/>
      <c r="AF31" s="666"/>
      <c r="AG31" s="666"/>
      <c r="AH31" s="634"/>
      <c r="AI31" s="762"/>
      <c r="AJ31" s="775"/>
    </row>
    <row r="32" spans="1:36" ht="27.75" customHeight="1">
      <c r="A32" s="2147"/>
      <c r="B32" s="2149"/>
      <c r="C32" s="630" t="s">
        <v>807</v>
      </c>
      <c r="D32" s="631"/>
      <c r="E32" s="666">
        <v>0.70833333333333337</v>
      </c>
      <c r="F32" s="633"/>
      <c r="G32" s="666"/>
      <c r="H32" s="633"/>
      <c r="I32" s="632"/>
      <c r="J32" s="665"/>
      <c r="K32" s="632"/>
      <c r="L32" s="632"/>
      <c r="M32" s="632"/>
      <c r="N32" s="666">
        <v>0.70833333333333337</v>
      </c>
      <c r="O32" s="666">
        <v>0.625</v>
      </c>
      <c r="P32" s="666"/>
      <c r="Q32" s="632"/>
      <c r="R32" s="632"/>
      <c r="S32" s="666">
        <v>0.70833333333333337</v>
      </c>
      <c r="T32" s="632"/>
      <c r="U32" s="666"/>
      <c r="V32" s="632"/>
      <c r="W32" s="666"/>
      <c r="X32" s="632"/>
      <c r="Y32" s="632"/>
      <c r="Z32" s="728"/>
      <c r="AA32" s="666">
        <v>0.75</v>
      </c>
      <c r="AB32" s="632"/>
      <c r="AC32" s="666">
        <v>0.70833333333333337</v>
      </c>
      <c r="AD32" s="632"/>
      <c r="AE32" s="632"/>
      <c r="AF32" s="666"/>
      <c r="AG32" s="666"/>
      <c r="AH32" s="634"/>
      <c r="AI32" s="762"/>
      <c r="AJ32" s="774"/>
    </row>
    <row r="33" spans="1:36" ht="39.75" customHeight="1">
      <c r="A33" s="2147"/>
      <c r="B33" s="2149"/>
      <c r="C33" s="630" t="s">
        <v>951</v>
      </c>
      <c r="D33" s="631"/>
      <c r="E33" s="632">
        <v>1</v>
      </c>
      <c r="F33" s="633"/>
      <c r="G33" s="632"/>
      <c r="H33" s="633"/>
      <c r="I33" s="632"/>
      <c r="J33" s="633"/>
      <c r="K33" s="632"/>
      <c r="L33" s="632"/>
      <c r="M33" s="632"/>
      <c r="N33" s="632">
        <v>1</v>
      </c>
      <c r="O33" s="632">
        <v>2</v>
      </c>
      <c r="P33" s="632"/>
      <c r="Q33" s="632"/>
      <c r="R33" s="632"/>
      <c r="S33" s="632">
        <v>1</v>
      </c>
      <c r="T33" s="632"/>
      <c r="U33" s="632"/>
      <c r="V33" s="632"/>
      <c r="W33" s="632"/>
      <c r="X33" s="632"/>
      <c r="Y33" s="632"/>
      <c r="Z33" s="728">
        <v>1</v>
      </c>
      <c r="AA33" s="632">
        <v>1</v>
      </c>
      <c r="AB33" s="632"/>
      <c r="AC33" s="632"/>
      <c r="AD33" s="632"/>
      <c r="AE33" s="632"/>
      <c r="AF33" s="632"/>
      <c r="AG33" s="632">
        <v>1</v>
      </c>
      <c r="AH33" s="634"/>
      <c r="AI33" s="628">
        <f>SUM(D33:AH33)</f>
        <v>8</v>
      </c>
      <c r="AJ33" s="779" t="s">
        <v>954</v>
      </c>
    </row>
    <row r="34" spans="1:36" ht="39.75" customHeight="1">
      <c r="B34" s="2150"/>
      <c r="C34" s="630" t="s">
        <v>952</v>
      </c>
      <c r="D34" s="631"/>
      <c r="E34" s="632"/>
      <c r="F34" s="633"/>
      <c r="G34" s="632"/>
      <c r="H34" s="633"/>
      <c r="I34" s="632"/>
      <c r="J34" s="633"/>
      <c r="K34" s="632"/>
      <c r="L34" s="632"/>
      <c r="M34" s="632"/>
      <c r="N34" s="632"/>
      <c r="O34" s="632"/>
      <c r="P34" s="632"/>
      <c r="Q34" s="632"/>
      <c r="R34" s="632"/>
      <c r="S34" s="632"/>
      <c r="T34" s="632"/>
      <c r="U34" s="632"/>
      <c r="V34" s="632"/>
      <c r="W34" s="632"/>
      <c r="X34" s="632"/>
      <c r="Y34" s="632"/>
      <c r="Z34" s="728"/>
      <c r="AA34" s="632"/>
      <c r="AB34" s="632"/>
      <c r="AC34" s="632">
        <v>1</v>
      </c>
      <c r="AD34" s="632"/>
      <c r="AE34" s="632"/>
      <c r="AF34" s="632"/>
      <c r="AG34" s="632"/>
      <c r="AH34" s="634"/>
      <c r="AI34" s="628">
        <f>SUM(D34:AH34)</f>
        <v>1</v>
      </c>
      <c r="AJ34" s="772" t="s">
        <v>955</v>
      </c>
    </row>
    <row r="35" spans="1:36" ht="33" customHeight="1">
      <c r="B35" s="642"/>
      <c r="C35" s="642"/>
      <c r="D35" s="642"/>
      <c r="E35" s="642"/>
      <c r="F35" s="642"/>
      <c r="G35" s="642"/>
      <c r="H35" s="642"/>
      <c r="I35" s="642"/>
      <c r="J35" s="642"/>
      <c r="K35" s="642"/>
      <c r="L35" s="642"/>
      <c r="M35" s="642"/>
      <c r="N35" s="642"/>
      <c r="O35" s="642"/>
      <c r="P35" s="642"/>
      <c r="Q35" s="642"/>
      <c r="R35" s="642"/>
      <c r="S35" s="642"/>
      <c r="T35" s="642"/>
      <c r="U35" s="642"/>
      <c r="V35" s="642"/>
      <c r="W35" s="642"/>
      <c r="X35" s="642"/>
      <c r="Y35" s="642"/>
      <c r="Z35" s="642"/>
      <c r="AA35" s="642"/>
      <c r="AB35" s="642"/>
      <c r="AC35" s="642"/>
      <c r="AD35" s="642"/>
      <c r="AE35" s="642"/>
      <c r="AF35" s="642"/>
      <c r="AG35" s="642"/>
      <c r="AH35" s="642"/>
    </row>
    <row r="36" spans="1:36" ht="25.5" customHeight="1">
      <c r="B36" s="619"/>
      <c r="C36" s="619"/>
      <c r="D36" s="619"/>
      <c r="E36" s="619"/>
      <c r="F36" s="619"/>
      <c r="G36" s="619"/>
      <c r="H36" s="619"/>
      <c r="I36" s="619"/>
      <c r="J36" s="619"/>
      <c r="K36" s="619"/>
      <c r="L36" s="619"/>
      <c r="M36" s="619"/>
      <c r="N36" s="619"/>
      <c r="O36" s="619"/>
      <c r="P36" s="619"/>
      <c r="Q36" s="619"/>
      <c r="R36" s="619"/>
      <c r="S36" s="619"/>
      <c r="T36" s="717" t="s">
        <v>779</v>
      </c>
      <c r="U36" s="718"/>
      <c r="V36" s="718"/>
      <c r="W36" s="718"/>
      <c r="X36" s="718"/>
      <c r="Y36" s="718"/>
      <c r="Z36" s="718"/>
      <c r="AA36" s="718"/>
      <c r="AB36" s="718"/>
      <c r="AC36" s="2144">
        <f>SUM(AI43,AI48)</f>
        <v>87</v>
      </c>
      <c r="AD36" s="2144"/>
      <c r="AE36" s="718"/>
      <c r="AF36" s="718"/>
      <c r="AG36" s="718"/>
      <c r="AH36" s="619"/>
    </row>
    <row r="37" spans="1:36" s="637" customFormat="1" ht="12" customHeight="1">
      <c r="A37" s="716"/>
      <c r="B37" s="659"/>
      <c r="C37" s="659"/>
      <c r="D37" s="659"/>
      <c r="E37" s="659"/>
      <c r="F37" s="659"/>
      <c r="G37" s="659"/>
      <c r="H37" s="659"/>
      <c r="I37" s="659"/>
      <c r="J37" s="659"/>
      <c r="K37" s="659"/>
      <c r="L37" s="659"/>
      <c r="M37" s="659"/>
      <c r="N37" s="659"/>
      <c r="O37" s="659"/>
      <c r="P37" s="659"/>
      <c r="Q37" s="659"/>
      <c r="R37" s="659"/>
      <c r="S37" s="659"/>
      <c r="T37" s="659"/>
      <c r="U37" s="659"/>
      <c r="V37" s="659"/>
      <c r="W37" s="659"/>
      <c r="X37" s="659"/>
      <c r="Y37" s="659"/>
      <c r="Z37" s="659"/>
      <c r="AA37" s="659"/>
      <c r="AB37" s="659"/>
      <c r="AC37" s="659"/>
      <c r="AD37" s="659"/>
      <c r="AE37" s="659"/>
      <c r="AF37" s="659"/>
      <c r="AG37" s="659"/>
      <c r="AH37" s="659"/>
      <c r="AI37" s="613"/>
      <c r="AJ37" s="613"/>
    </row>
    <row r="38" spans="1:36" s="637" customFormat="1" ht="17.25" customHeight="1">
      <c r="A38" s="2145" t="s">
        <v>961</v>
      </c>
      <c r="B38" s="661" t="s">
        <v>208</v>
      </c>
      <c r="C38" s="661"/>
      <c r="D38" s="620">
        <v>12</v>
      </c>
      <c r="E38" s="621"/>
      <c r="F38" s="662"/>
      <c r="G38" s="621"/>
      <c r="H38" s="662"/>
      <c r="I38" s="621"/>
      <c r="J38" s="662"/>
      <c r="K38" s="621"/>
      <c r="L38" s="621"/>
      <c r="M38" s="621"/>
      <c r="N38" s="621"/>
      <c r="O38" s="621"/>
      <c r="P38" s="621"/>
      <c r="Q38" s="621"/>
      <c r="R38" s="621"/>
      <c r="S38" s="621"/>
      <c r="T38" s="621"/>
      <c r="U38" s="621"/>
      <c r="V38" s="621"/>
      <c r="W38" s="621"/>
      <c r="X38" s="621"/>
      <c r="Y38" s="621"/>
      <c r="Z38" s="711"/>
      <c r="AA38" s="621"/>
      <c r="AB38" s="621"/>
      <c r="AC38" s="621"/>
      <c r="AD38" s="621"/>
      <c r="AE38" s="621"/>
      <c r="AF38" s="621"/>
      <c r="AG38" s="621"/>
      <c r="AH38" s="622"/>
      <c r="AI38" s="613"/>
      <c r="AJ38" s="613"/>
    </row>
    <row r="39" spans="1:36" s="637" customFormat="1" ht="17.25" customHeight="1">
      <c r="A39" s="2145"/>
      <c r="B39" s="661" t="s">
        <v>117</v>
      </c>
      <c r="C39" s="661"/>
      <c r="D39" s="620">
        <v>1</v>
      </c>
      <c r="E39" s="621">
        <v>2</v>
      </c>
      <c r="F39" s="621">
        <v>3</v>
      </c>
      <c r="G39" s="621">
        <v>4</v>
      </c>
      <c r="H39" s="621">
        <v>5</v>
      </c>
      <c r="I39" s="621">
        <v>6</v>
      </c>
      <c r="J39" s="703">
        <v>7</v>
      </c>
      <c r="K39" s="621">
        <v>8</v>
      </c>
      <c r="L39" s="621">
        <v>9</v>
      </c>
      <c r="M39" s="621">
        <v>10</v>
      </c>
      <c r="N39" s="621">
        <v>11</v>
      </c>
      <c r="O39" s="621">
        <v>12</v>
      </c>
      <c r="P39" s="621">
        <v>13</v>
      </c>
      <c r="Q39" s="621">
        <v>14</v>
      </c>
      <c r="R39" s="621">
        <v>15</v>
      </c>
      <c r="S39" s="621">
        <v>16</v>
      </c>
      <c r="T39" s="621">
        <v>17</v>
      </c>
      <c r="U39" s="621">
        <v>18</v>
      </c>
      <c r="V39" s="621">
        <v>19</v>
      </c>
      <c r="W39" s="621">
        <v>20</v>
      </c>
      <c r="X39" s="621">
        <v>21</v>
      </c>
      <c r="Y39" s="621">
        <v>22</v>
      </c>
      <c r="Z39" s="711">
        <v>23</v>
      </c>
      <c r="AA39" s="621">
        <v>24</v>
      </c>
      <c r="AB39" s="621">
        <v>25</v>
      </c>
      <c r="AC39" s="621">
        <v>26</v>
      </c>
      <c r="AD39" s="621">
        <v>27</v>
      </c>
      <c r="AE39" s="621">
        <v>28</v>
      </c>
      <c r="AF39" s="621">
        <v>29</v>
      </c>
      <c r="AG39" s="621">
        <v>30</v>
      </c>
      <c r="AH39" s="624">
        <v>31</v>
      </c>
      <c r="AI39" s="613"/>
      <c r="AJ39" s="613"/>
    </row>
    <row r="40" spans="1:36" s="637" customFormat="1" ht="17.25" customHeight="1">
      <c r="A40" s="2145"/>
      <c r="B40" s="661" t="s">
        <v>780</v>
      </c>
      <c r="C40" s="661"/>
      <c r="D40" s="620" t="s">
        <v>997</v>
      </c>
      <c r="E40" s="621" t="s">
        <v>790</v>
      </c>
      <c r="F40" s="625" t="s">
        <v>791</v>
      </c>
      <c r="G40" s="625" t="s">
        <v>793</v>
      </c>
      <c r="H40" s="625" t="s">
        <v>193</v>
      </c>
      <c r="I40" s="625" t="s">
        <v>794</v>
      </c>
      <c r="J40" s="704" t="s">
        <v>795</v>
      </c>
      <c r="K40" s="625" t="s">
        <v>796</v>
      </c>
      <c r="L40" s="625" t="s">
        <v>789</v>
      </c>
      <c r="M40" s="625" t="s">
        <v>791</v>
      </c>
      <c r="N40" s="625" t="s">
        <v>793</v>
      </c>
      <c r="O40" s="625" t="s">
        <v>193</v>
      </c>
      <c r="P40" s="625" t="s">
        <v>794</v>
      </c>
      <c r="Q40" s="625" t="s">
        <v>795</v>
      </c>
      <c r="R40" s="625" t="s">
        <v>796</v>
      </c>
      <c r="S40" s="625" t="s">
        <v>789</v>
      </c>
      <c r="T40" s="625" t="s">
        <v>791</v>
      </c>
      <c r="U40" s="625" t="s">
        <v>793</v>
      </c>
      <c r="V40" s="625" t="s">
        <v>193</v>
      </c>
      <c r="W40" s="625" t="s">
        <v>794</v>
      </c>
      <c r="X40" s="625" t="s">
        <v>795</v>
      </c>
      <c r="Y40" s="625" t="s">
        <v>796</v>
      </c>
      <c r="Z40" s="727" t="s">
        <v>789</v>
      </c>
      <c r="AA40" s="625" t="s">
        <v>791</v>
      </c>
      <c r="AB40" s="625" t="s">
        <v>793</v>
      </c>
      <c r="AC40" s="625" t="s">
        <v>193</v>
      </c>
      <c r="AD40" s="625" t="s">
        <v>794</v>
      </c>
      <c r="AE40" s="625" t="s">
        <v>795</v>
      </c>
      <c r="AF40" s="625" t="s">
        <v>796</v>
      </c>
      <c r="AG40" s="625" t="s">
        <v>789</v>
      </c>
      <c r="AH40" s="626" t="s">
        <v>791</v>
      </c>
      <c r="AI40" s="613"/>
      <c r="AJ40" s="613"/>
    </row>
    <row r="41" spans="1:36" s="637" customFormat="1" ht="24.75" customHeight="1">
      <c r="A41" s="2146"/>
      <c r="B41" s="661"/>
      <c r="C41" s="630" t="s">
        <v>725</v>
      </c>
      <c r="D41" s="631">
        <v>9</v>
      </c>
      <c r="E41" s="632">
        <v>9</v>
      </c>
      <c r="F41" s="633">
        <v>9</v>
      </c>
      <c r="G41" s="632">
        <v>9</v>
      </c>
      <c r="H41" s="633">
        <v>9</v>
      </c>
      <c r="I41" s="632">
        <v>9</v>
      </c>
      <c r="J41" s="633">
        <v>9</v>
      </c>
      <c r="K41" s="632">
        <v>10</v>
      </c>
      <c r="L41" s="632">
        <v>10</v>
      </c>
      <c r="M41" s="632">
        <v>10</v>
      </c>
      <c r="N41" s="632">
        <v>10</v>
      </c>
      <c r="O41" s="632">
        <v>10</v>
      </c>
      <c r="P41" s="632">
        <v>10</v>
      </c>
      <c r="Q41" s="632">
        <v>10</v>
      </c>
      <c r="R41" s="632">
        <v>11</v>
      </c>
      <c r="S41" s="632">
        <v>11</v>
      </c>
      <c r="T41" s="632">
        <v>11</v>
      </c>
      <c r="U41" s="632">
        <v>11</v>
      </c>
      <c r="V41" s="632">
        <v>11</v>
      </c>
      <c r="W41" s="632">
        <v>11</v>
      </c>
      <c r="X41" s="632">
        <v>11</v>
      </c>
      <c r="Y41" s="632">
        <v>11</v>
      </c>
      <c r="Z41" s="728">
        <v>12</v>
      </c>
      <c r="AA41" s="632">
        <v>12</v>
      </c>
      <c r="AB41" s="728">
        <v>12</v>
      </c>
      <c r="AC41" s="632">
        <v>12</v>
      </c>
      <c r="AD41" s="728">
        <v>12</v>
      </c>
      <c r="AE41" s="632">
        <v>12</v>
      </c>
      <c r="AF41" s="632">
        <v>12</v>
      </c>
      <c r="AG41" s="696"/>
      <c r="AH41" s="697"/>
      <c r="AI41" s="613"/>
      <c r="AJ41" s="613"/>
    </row>
    <row r="42" spans="1:36" s="637" customFormat="1" ht="240.75" customHeight="1">
      <c r="A42" s="2146"/>
      <c r="B42" s="2148" t="s">
        <v>781</v>
      </c>
      <c r="C42" s="663" t="s">
        <v>810</v>
      </c>
      <c r="D42" s="669" t="s">
        <v>816</v>
      </c>
      <c r="E42" s="670" t="s">
        <v>816</v>
      </c>
      <c r="F42" s="671" t="s">
        <v>816</v>
      </c>
      <c r="G42" s="670" t="s">
        <v>816</v>
      </c>
      <c r="H42" s="671" t="s">
        <v>816</v>
      </c>
      <c r="I42" s="670" t="s">
        <v>816</v>
      </c>
      <c r="J42" s="671" t="s">
        <v>804</v>
      </c>
      <c r="K42" s="670" t="s">
        <v>817</v>
      </c>
      <c r="L42" s="670" t="s">
        <v>817</v>
      </c>
      <c r="M42" s="670" t="s">
        <v>817</v>
      </c>
      <c r="N42" s="670" t="s">
        <v>817</v>
      </c>
      <c r="O42" s="670" t="s">
        <v>817</v>
      </c>
      <c r="P42" s="670" t="s">
        <v>817</v>
      </c>
      <c r="Q42" s="670" t="s">
        <v>804</v>
      </c>
      <c r="R42" s="670" t="s">
        <v>818</v>
      </c>
      <c r="S42" s="670" t="s">
        <v>818</v>
      </c>
      <c r="T42" s="670" t="s">
        <v>818</v>
      </c>
      <c r="U42" s="670" t="s">
        <v>818</v>
      </c>
      <c r="V42" s="670" t="s">
        <v>818</v>
      </c>
      <c r="W42" s="670" t="s">
        <v>818</v>
      </c>
      <c r="X42" s="670" t="s">
        <v>818</v>
      </c>
      <c r="Y42" s="670" t="s">
        <v>804</v>
      </c>
      <c r="Z42" s="729" t="s">
        <v>998</v>
      </c>
      <c r="AA42" s="670" t="s">
        <v>998</v>
      </c>
      <c r="AB42" s="670" t="s">
        <v>998</v>
      </c>
      <c r="AC42" s="670" t="s">
        <v>998</v>
      </c>
      <c r="AD42" s="670" t="s">
        <v>998</v>
      </c>
      <c r="AE42" s="670" t="s">
        <v>998</v>
      </c>
      <c r="AF42" s="670" t="s">
        <v>999</v>
      </c>
      <c r="AG42" s="670"/>
      <c r="AH42" s="673"/>
      <c r="AI42" s="613"/>
      <c r="AJ42" s="613"/>
    </row>
    <row r="43" spans="1:36" s="637" customFormat="1" ht="31.5" customHeight="1" thickBot="1">
      <c r="A43" s="2146"/>
      <c r="B43" s="2149"/>
      <c r="C43" s="792" t="s">
        <v>1233</v>
      </c>
      <c r="D43" s="763">
        <v>20</v>
      </c>
      <c r="E43" s="764"/>
      <c r="F43" s="765"/>
      <c r="G43" s="764"/>
      <c r="H43" s="765"/>
      <c r="I43" s="764"/>
      <c r="J43" s="765"/>
      <c r="K43" s="764">
        <v>20</v>
      </c>
      <c r="L43" s="764"/>
      <c r="M43" s="764"/>
      <c r="N43" s="764"/>
      <c r="O43" s="764"/>
      <c r="P43" s="764"/>
      <c r="Q43" s="764"/>
      <c r="R43" s="764">
        <v>20</v>
      </c>
      <c r="S43" s="764"/>
      <c r="T43" s="764"/>
      <c r="U43" s="764"/>
      <c r="V43" s="764"/>
      <c r="W43" s="764"/>
      <c r="X43" s="764"/>
      <c r="Y43" s="764"/>
      <c r="Z43" s="766">
        <v>20</v>
      </c>
      <c r="AA43" s="709"/>
      <c r="AB43" s="709"/>
      <c r="AC43" s="709"/>
      <c r="AD43" s="709"/>
      <c r="AE43" s="709"/>
      <c r="AF43" s="709"/>
      <c r="AG43" s="709"/>
      <c r="AH43" s="710"/>
      <c r="AI43" s="767">
        <f>SUM(D43:AH43)</f>
        <v>80</v>
      </c>
      <c r="AJ43" s="777" t="s">
        <v>953</v>
      </c>
    </row>
    <row r="44" spans="1:36" s="637" customFormat="1" ht="240.75" customHeight="1">
      <c r="A44" s="2146"/>
      <c r="B44" s="2149"/>
      <c r="C44" s="687" t="s">
        <v>809</v>
      </c>
      <c r="D44" s="684"/>
      <c r="E44" s="1195" t="s">
        <v>797</v>
      </c>
      <c r="F44" s="1199"/>
      <c r="G44" s="1196"/>
      <c r="H44" s="1199"/>
      <c r="I44" s="1196"/>
      <c r="J44" s="1199"/>
      <c r="K44" s="1196" t="s">
        <v>797</v>
      </c>
      <c r="L44" s="1198"/>
      <c r="M44" s="1195"/>
      <c r="N44" s="1195" t="s">
        <v>782</v>
      </c>
      <c r="O44" s="1202" t="s">
        <v>1396</v>
      </c>
      <c r="P44" s="1195"/>
      <c r="Q44" s="1195"/>
      <c r="R44" s="1203" t="s">
        <v>1000</v>
      </c>
      <c r="S44" s="1195" t="s">
        <v>801</v>
      </c>
      <c r="T44" s="1196"/>
      <c r="U44" s="1196" t="s">
        <v>1001</v>
      </c>
      <c r="V44" s="1196"/>
      <c r="W44" s="1196"/>
      <c r="X44" s="1196"/>
      <c r="Y44" s="1196"/>
      <c r="Z44" s="1204" t="s">
        <v>797</v>
      </c>
      <c r="AA44" s="1195"/>
      <c r="AB44" s="1195"/>
      <c r="AC44" s="1195"/>
      <c r="AD44" s="1195"/>
      <c r="AE44" s="1195"/>
      <c r="AF44" s="1195" t="s">
        <v>805</v>
      </c>
      <c r="AG44" s="1205"/>
      <c r="AH44" s="686"/>
      <c r="AI44" s="613"/>
      <c r="AJ44" s="775"/>
    </row>
    <row r="45" spans="1:36" s="637" customFormat="1" ht="24" customHeight="1">
      <c r="A45" s="2146"/>
      <c r="B45" s="2149"/>
      <c r="C45" s="630" t="s">
        <v>808</v>
      </c>
      <c r="D45" s="631"/>
      <c r="E45" s="632" t="s">
        <v>1409</v>
      </c>
      <c r="F45" s="633"/>
      <c r="G45" s="632"/>
      <c r="H45" s="633"/>
      <c r="I45" s="632"/>
      <c r="J45" s="633"/>
      <c r="K45" s="632" t="s">
        <v>1409</v>
      </c>
      <c r="L45" s="632"/>
      <c r="M45" s="632"/>
      <c r="N45" s="632" t="s">
        <v>1409</v>
      </c>
      <c r="O45" s="632" t="s">
        <v>1409</v>
      </c>
      <c r="P45" s="632"/>
      <c r="Q45" s="632"/>
      <c r="R45" s="632"/>
      <c r="S45" s="632" t="s">
        <v>1409</v>
      </c>
      <c r="T45" s="632"/>
      <c r="U45" s="632" t="s">
        <v>1409</v>
      </c>
      <c r="V45" s="632"/>
      <c r="W45" s="632"/>
      <c r="X45" s="632"/>
      <c r="Y45" s="632"/>
      <c r="Z45" s="728" t="s">
        <v>1409</v>
      </c>
      <c r="AA45" s="632"/>
      <c r="AB45" s="632"/>
      <c r="AC45" s="632"/>
      <c r="AD45" s="632"/>
      <c r="AE45" s="632"/>
      <c r="AF45" s="632" t="s">
        <v>1409</v>
      </c>
      <c r="AG45" s="632"/>
      <c r="AH45" s="634"/>
      <c r="AI45" s="613"/>
      <c r="AJ45" s="775"/>
    </row>
    <row r="46" spans="1:36" s="637" customFormat="1" ht="28.5" customHeight="1">
      <c r="A46" s="2146"/>
      <c r="B46" s="2149"/>
      <c r="C46" s="630" t="s">
        <v>806</v>
      </c>
      <c r="D46" s="631"/>
      <c r="E46" s="666">
        <v>0.375</v>
      </c>
      <c r="F46" s="633"/>
      <c r="G46" s="666"/>
      <c r="H46" s="633"/>
      <c r="I46" s="632"/>
      <c r="J46" s="665"/>
      <c r="K46" s="666">
        <v>0.375</v>
      </c>
      <c r="L46" s="632"/>
      <c r="M46" s="632"/>
      <c r="N46" s="666">
        <v>0.375</v>
      </c>
      <c r="O46" s="666">
        <v>0.375</v>
      </c>
      <c r="P46" s="666"/>
      <c r="Q46" s="632"/>
      <c r="R46" s="632"/>
      <c r="S46" s="666">
        <v>0.41666666666666669</v>
      </c>
      <c r="T46" s="632"/>
      <c r="U46" s="666">
        <v>0.54166666666666663</v>
      </c>
      <c r="V46" s="632"/>
      <c r="W46" s="666"/>
      <c r="X46" s="632"/>
      <c r="Y46" s="632"/>
      <c r="Z46" s="863">
        <v>0.375</v>
      </c>
      <c r="AA46" s="666"/>
      <c r="AB46" s="632"/>
      <c r="AC46" s="666"/>
      <c r="AD46" s="632"/>
      <c r="AE46" s="666"/>
      <c r="AF46" s="666">
        <v>0.41666666666666669</v>
      </c>
      <c r="AG46" s="666"/>
      <c r="AH46" s="634"/>
      <c r="AI46" s="762"/>
      <c r="AJ46" s="775"/>
    </row>
    <row r="47" spans="1:36" s="637" customFormat="1" ht="28.5" customHeight="1">
      <c r="A47" s="2147"/>
      <c r="B47" s="2149"/>
      <c r="C47" s="630" t="s">
        <v>807</v>
      </c>
      <c r="D47" s="631"/>
      <c r="E47" s="666">
        <v>0.70833333333333337</v>
      </c>
      <c r="F47" s="633"/>
      <c r="G47" s="666"/>
      <c r="H47" s="633"/>
      <c r="I47" s="632"/>
      <c r="J47" s="665"/>
      <c r="K47" s="666">
        <v>0.70833333333333337</v>
      </c>
      <c r="L47" s="632"/>
      <c r="M47" s="632"/>
      <c r="N47" s="666">
        <v>0.70833333333333337</v>
      </c>
      <c r="O47" s="666">
        <v>0.70833333333333337</v>
      </c>
      <c r="P47" s="666"/>
      <c r="Q47" s="632"/>
      <c r="R47" s="632"/>
      <c r="S47" s="666">
        <v>0.5</v>
      </c>
      <c r="T47" s="632"/>
      <c r="U47" s="666">
        <v>0.58333333333333337</v>
      </c>
      <c r="V47" s="632"/>
      <c r="W47" s="666"/>
      <c r="X47" s="632"/>
      <c r="Y47" s="632"/>
      <c r="Z47" s="863">
        <v>0.70833333333333337</v>
      </c>
      <c r="AA47" s="666"/>
      <c r="AB47" s="632"/>
      <c r="AC47" s="666"/>
      <c r="AD47" s="632"/>
      <c r="AE47" s="666"/>
      <c r="AF47" s="666">
        <v>0.4375</v>
      </c>
      <c r="AG47" s="666"/>
      <c r="AH47" s="634"/>
      <c r="AI47" s="762"/>
      <c r="AJ47" s="774"/>
    </row>
    <row r="48" spans="1:36" s="637" customFormat="1" ht="39.75" customHeight="1">
      <c r="A48" s="2147"/>
      <c r="B48" s="2149"/>
      <c r="C48" s="630" t="s">
        <v>951</v>
      </c>
      <c r="D48" s="631"/>
      <c r="E48" s="632">
        <v>1</v>
      </c>
      <c r="F48" s="633"/>
      <c r="G48" s="632"/>
      <c r="H48" s="633"/>
      <c r="I48" s="632"/>
      <c r="J48" s="633"/>
      <c r="K48" s="632">
        <v>1</v>
      </c>
      <c r="L48" s="632"/>
      <c r="M48" s="632"/>
      <c r="N48" s="632">
        <v>1</v>
      </c>
      <c r="O48" s="632"/>
      <c r="P48" s="632"/>
      <c r="Q48" s="632"/>
      <c r="R48" s="632"/>
      <c r="S48" s="632">
        <v>2</v>
      </c>
      <c r="T48" s="632"/>
      <c r="U48" s="632">
        <v>1</v>
      </c>
      <c r="V48" s="632"/>
      <c r="W48" s="632"/>
      <c r="X48" s="632"/>
      <c r="Y48" s="632"/>
      <c r="Z48" s="728">
        <v>1</v>
      </c>
      <c r="AA48" s="632"/>
      <c r="AB48" s="632"/>
      <c r="AC48" s="632"/>
      <c r="AD48" s="632"/>
      <c r="AE48" s="632"/>
      <c r="AF48" s="632"/>
      <c r="AG48" s="632"/>
      <c r="AH48" s="634"/>
      <c r="AI48" s="628">
        <f>SUM(D48:AH48)</f>
        <v>7</v>
      </c>
      <c r="AJ48" s="779" t="s">
        <v>954</v>
      </c>
    </row>
    <row r="49" spans="1:36" s="637" customFormat="1" ht="39.75" customHeight="1">
      <c r="A49" s="716"/>
      <c r="B49" s="2150"/>
      <c r="C49" s="630" t="s">
        <v>952</v>
      </c>
      <c r="D49" s="631"/>
      <c r="E49" s="632"/>
      <c r="F49" s="633"/>
      <c r="G49" s="632"/>
      <c r="H49" s="633"/>
      <c r="I49" s="632"/>
      <c r="J49" s="633"/>
      <c r="K49" s="632"/>
      <c r="L49" s="632"/>
      <c r="M49" s="632"/>
      <c r="N49" s="632"/>
      <c r="O49" s="632">
        <v>1</v>
      </c>
      <c r="P49" s="632"/>
      <c r="Q49" s="632"/>
      <c r="R49" s="632"/>
      <c r="S49" s="632"/>
      <c r="T49" s="632"/>
      <c r="U49" s="632"/>
      <c r="V49" s="632"/>
      <c r="W49" s="632"/>
      <c r="X49" s="632"/>
      <c r="Y49" s="632"/>
      <c r="Z49" s="728"/>
      <c r="AA49" s="632"/>
      <c r="AB49" s="632"/>
      <c r="AC49" s="632"/>
      <c r="AD49" s="632"/>
      <c r="AE49" s="632"/>
      <c r="AF49" s="632">
        <v>0.5</v>
      </c>
      <c r="AG49" s="632"/>
      <c r="AH49" s="634"/>
      <c r="AI49" s="628">
        <f>SUM(D49:AH49)</f>
        <v>1.5</v>
      </c>
      <c r="AJ49" s="772" t="s">
        <v>955</v>
      </c>
    </row>
    <row r="50" spans="1:36" s="637" customFormat="1">
      <c r="A50" s="716"/>
      <c r="B50" s="642"/>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13"/>
      <c r="AJ50" s="613"/>
    </row>
    <row r="51" spans="1:36" s="637" customFormat="1">
      <c r="A51" s="2182"/>
      <c r="B51" s="2182"/>
      <c r="C51" s="2182"/>
      <c r="D51" s="2182"/>
      <c r="E51" s="2182"/>
      <c r="F51" s="2182"/>
      <c r="G51" s="2182"/>
      <c r="H51" s="2182"/>
      <c r="I51" s="2182"/>
      <c r="J51" s="2182"/>
      <c r="K51" s="2182"/>
      <c r="L51" s="2182"/>
      <c r="M51" s="2182"/>
      <c r="N51" s="2182"/>
      <c r="O51" s="2182"/>
      <c r="P51" s="2182"/>
      <c r="Q51" s="2182"/>
      <c r="R51" s="2182"/>
      <c r="S51" s="2182"/>
      <c r="T51" s="2182"/>
      <c r="U51" s="2182"/>
      <c r="V51" s="2182"/>
      <c r="W51" s="2182"/>
      <c r="X51" s="2182"/>
      <c r="Y51" s="2182"/>
      <c r="Z51" s="2182"/>
      <c r="AA51" s="2182"/>
      <c r="AB51" s="2182"/>
      <c r="AC51" s="2182"/>
      <c r="AD51" s="2182"/>
      <c r="AE51" s="2182"/>
      <c r="AF51" s="2182"/>
      <c r="AG51" s="2182"/>
      <c r="AH51" s="2182"/>
      <c r="AI51" s="2182"/>
      <c r="AJ51" s="2182"/>
    </row>
    <row r="52" spans="1:36" s="637" customFormat="1">
      <c r="A52" s="638"/>
      <c r="B52" s="2151" t="s">
        <v>426</v>
      </c>
      <c r="C52" s="2151"/>
      <c r="D52" s="2151"/>
      <c r="E52" s="2151"/>
      <c r="F52" s="2151"/>
      <c r="G52" s="2151"/>
      <c r="H52" s="2151"/>
      <c r="I52" s="2151"/>
      <c r="J52" s="2151"/>
      <c r="K52" s="2151"/>
      <c r="L52" s="2151"/>
      <c r="M52" s="2151"/>
      <c r="N52" s="2151"/>
      <c r="O52" s="2151"/>
      <c r="P52" s="2151"/>
      <c r="Q52" s="2151"/>
      <c r="R52" s="2151"/>
      <c r="S52" s="2151"/>
      <c r="T52" s="2151"/>
      <c r="U52" s="2151"/>
      <c r="V52" s="2151"/>
      <c r="W52" s="2151"/>
      <c r="X52" s="2151"/>
      <c r="Y52" s="2151"/>
      <c r="Z52" s="2151"/>
      <c r="AA52" s="2151"/>
      <c r="AB52" s="2151"/>
      <c r="AC52" s="2151"/>
      <c r="AD52" s="2151"/>
      <c r="AE52" s="2151"/>
      <c r="AF52" s="2151"/>
      <c r="AG52" s="2151"/>
      <c r="AH52" s="2151"/>
      <c r="AI52" s="638"/>
      <c r="AJ52" s="638"/>
    </row>
    <row r="53" spans="1:36" s="637" customFormat="1" ht="14.25" thickBot="1">
      <c r="A53" s="638"/>
      <c r="B53" s="920"/>
      <c r="C53" s="921"/>
      <c r="D53" s="921"/>
      <c r="E53" s="921"/>
      <c r="F53" s="921"/>
      <c r="G53" s="921"/>
      <c r="H53" s="921"/>
      <c r="I53" s="921"/>
      <c r="J53" s="921"/>
      <c r="K53" s="921"/>
      <c r="L53" s="921"/>
      <c r="M53" s="921"/>
      <c r="N53" s="921"/>
      <c r="O53" s="921"/>
      <c r="P53" s="921"/>
      <c r="Q53" s="921"/>
      <c r="R53" s="921"/>
      <c r="S53" s="921"/>
      <c r="T53" s="921"/>
      <c r="U53" s="921"/>
      <c r="V53" s="921"/>
      <c r="W53" s="921"/>
      <c r="X53" s="921"/>
      <c r="Y53" s="921"/>
      <c r="Z53" s="921"/>
      <c r="AA53" s="921"/>
      <c r="AB53" s="921"/>
      <c r="AC53" s="921"/>
      <c r="AD53" s="921"/>
      <c r="AE53" s="921"/>
      <c r="AF53" s="921"/>
      <c r="AG53" s="921"/>
      <c r="AH53" s="921"/>
      <c r="AI53" s="638"/>
      <c r="AJ53" s="638"/>
    </row>
    <row r="54" spans="1:36" s="637" customFormat="1" ht="72" customHeight="1" thickBot="1">
      <c r="A54" s="638"/>
      <c r="B54" s="972"/>
      <c r="C54" s="973"/>
      <c r="D54" s="973"/>
      <c r="E54" s="973"/>
      <c r="F54" s="973"/>
      <c r="G54" s="973"/>
      <c r="H54" s="973"/>
      <c r="I54" s="973"/>
      <c r="J54" s="973"/>
      <c r="K54" s="973"/>
      <c r="L54" s="973"/>
      <c r="M54" s="973"/>
      <c r="N54" s="973"/>
      <c r="O54" s="973"/>
      <c r="P54" s="973"/>
      <c r="Q54" s="973"/>
      <c r="R54" s="974"/>
      <c r="S54" s="974"/>
      <c r="T54" s="974"/>
      <c r="U54" s="975"/>
      <c r="V54" s="2173" t="s">
        <v>1354</v>
      </c>
      <c r="W54" s="2174"/>
      <c r="X54" s="2174"/>
      <c r="Y54" s="2175"/>
      <c r="Z54" s="2176">
        <v>261</v>
      </c>
      <c r="AA54" s="2177"/>
      <c r="AB54" s="975"/>
      <c r="AC54" s="2173" t="s">
        <v>957</v>
      </c>
      <c r="AD54" s="2174"/>
      <c r="AE54" s="2174"/>
      <c r="AF54" s="2175"/>
      <c r="AG54" s="2178">
        <v>266</v>
      </c>
      <c r="AH54" s="2179"/>
      <c r="AI54" s="976"/>
      <c r="AJ54" s="976"/>
    </row>
    <row r="55" spans="1:36" s="637" customFormat="1">
      <c r="A55" s="638"/>
      <c r="B55" s="2140" t="s">
        <v>1248</v>
      </c>
      <c r="C55" s="2140"/>
      <c r="D55" s="2140"/>
      <c r="E55" s="2140"/>
      <c r="F55" s="2140"/>
      <c r="G55" s="2140"/>
      <c r="H55" s="2140"/>
      <c r="I55" s="977"/>
      <c r="J55" s="2141" t="s">
        <v>427</v>
      </c>
      <c r="K55" s="2141"/>
      <c r="L55" s="2141"/>
      <c r="M55" s="2141"/>
      <c r="N55" s="2141"/>
      <c r="O55" s="2141"/>
      <c r="P55" s="2141"/>
      <c r="Q55" s="2141"/>
      <c r="R55" s="2141"/>
      <c r="S55" s="2141"/>
      <c r="T55" s="2141"/>
      <c r="U55" s="2141"/>
      <c r="V55" s="2141"/>
      <c r="W55" s="2141"/>
      <c r="X55" s="2141"/>
      <c r="Y55" s="2141"/>
      <c r="Z55" s="2141"/>
      <c r="AA55" s="977"/>
      <c r="AB55" s="977"/>
      <c r="AC55" s="977"/>
      <c r="AD55" s="977"/>
      <c r="AE55" s="977"/>
      <c r="AF55" s="978"/>
      <c r="AG55" s="979"/>
      <c r="AH55" s="944"/>
      <c r="AI55" s="944"/>
      <c r="AJ55" s="976"/>
    </row>
    <row r="56" spans="1:36" s="637" customFormat="1">
      <c r="A56" s="638"/>
      <c r="B56" s="2142" t="s">
        <v>1249</v>
      </c>
      <c r="C56" s="2142"/>
      <c r="D56" s="2126" t="s">
        <v>783</v>
      </c>
      <c r="E56" s="2143"/>
      <c r="F56" s="2143"/>
      <c r="G56" s="2143"/>
      <c r="H56" s="2127"/>
      <c r="I56" s="977"/>
      <c r="J56" s="2119"/>
      <c r="K56" s="2119"/>
      <c r="L56" s="2116" t="s">
        <v>506</v>
      </c>
      <c r="M56" s="2117"/>
      <c r="N56" s="2117"/>
      <c r="O56" s="2117"/>
      <c r="P56" s="2117"/>
      <c r="Q56" s="2117"/>
      <c r="R56" s="2117"/>
      <c r="S56" s="2117"/>
      <c r="T56" s="2117"/>
      <c r="U56" s="2117"/>
      <c r="V56" s="2117"/>
      <c r="W56" s="2117"/>
      <c r="X56" s="2117"/>
      <c r="Y56" s="2117"/>
      <c r="Z56" s="2118"/>
      <c r="AA56" s="2119" t="s">
        <v>180</v>
      </c>
      <c r="AB56" s="2119"/>
      <c r="AC56" s="2119"/>
      <c r="AD56" s="2119"/>
      <c r="AE56" s="977"/>
      <c r="AF56" s="768"/>
      <c r="AG56" s="769"/>
      <c r="AH56" s="2136"/>
      <c r="AI56" s="2136"/>
      <c r="AJ56" s="980"/>
    </row>
    <row r="57" spans="1:36" s="637" customFormat="1">
      <c r="A57" s="638"/>
      <c r="B57" s="2126" t="s">
        <v>1250</v>
      </c>
      <c r="C57" s="2127"/>
      <c r="D57" s="2128">
        <v>0.375</v>
      </c>
      <c r="E57" s="2129"/>
      <c r="F57" s="981" t="s">
        <v>55</v>
      </c>
      <c r="G57" s="2130">
        <v>0.40972222222222227</v>
      </c>
      <c r="H57" s="2131"/>
      <c r="I57" s="977"/>
      <c r="J57" s="2116" t="s">
        <v>182</v>
      </c>
      <c r="K57" s="2118"/>
      <c r="L57" s="2132"/>
      <c r="M57" s="2133"/>
      <c r="N57" s="2133"/>
      <c r="O57" s="2133"/>
      <c r="P57" s="2133"/>
      <c r="Q57" s="2133"/>
      <c r="R57" s="2133"/>
      <c r="S57" s="2133"/>
      <c r="T57" s="2133"/>
      <c r="U57" s="2133"/>
      <c r="V57" s="2133"/>
      <c r="W57" s="2133"/>
      <c r="X57" s="2133"/>
      <c r="Y57" s="2133"/>
      <c r="Z57" s="2134"/>
      <c r="AA57" s="2137"/>
      <c r="AB57" s="2138"/>
      <c r="AC57" s="2138"/>
      <c r="AD57" s="2139"/>
      <c r="AE57" s="977"/>
      <c r="AF57" s="982"/>
      <c r="AG57" s="982"/>
      <c r="AH57" s="982"/>
      <c r="AI57" s="982"/>
      <c r="AJ57" s="980"/>
    </row>
    <row r="58" spans="1:36" s="637" customFormat="1">
      <c r="A58" s="638"/>
      <c r="B58" s="2126" t="s">
        <v>1251</v>
      </c>
      <c r="C58" s="2127"/>
      <c r="D58" s="2128">
        <v>0.41666666666666669</v>
      </c>
      <c r="E58" s="2129"/>
      <c r="F58" s="981" t="s">
        <v>55</v>
      </c>
      <c r="G58" s="2130">
        <v>0.4513888888888889</v>
      </c>
      <c r="H58" s="2131"/>
      <c r="I58" s="977"/>
      <c r="J58" s="2116" t="s">
        <v>183</v>
      </c>
      <c r="K58" s="2118"/>
      <c r="L58" s="2132"/>
      <c r="M58" s="2133"/>
      <c r="N58" s="2133"/>
      <c r="O58" s="2133"/>
      <c r="P58" s="2133"/>
      <c r="Q58" s="2133"/>
      <c r="R58" s="2133"/>
      <c r="S58" s="2133"/>
      <c r="T58" s="2133"/>
      <c r="U58" s="2133"/>
      <c r="V58" s="2133"/>
      <c r="W58" s="2133"/>
      <c r="X58" s="2133"/>
      <c r="Y58" s="2133"/>
      <c r="Z58" s="2134"/>
      <c r="AA58" s="2135"/>
      <c r="AB58" s="2135"/>
      <c r="AC58" s="2135"/>
      <c r="AD58" s="2135"/>
      <c r="AE58" s="977"/>
      <c r="AF58" s="983"/>
      <c r="AG58" s="982"/>
      <c r="AH58" s="982"/>
      <c r="AI58" s="982"/>
      <c r="AJ58" s="976"/>
    </row>
    <row r="59" spans="1:36" s="637" customFormat="1">
      <c r="A59" s="638"/>
      <c r="B59" s="2126" t="s">
        <v>1252</v>
      </c>
      <c r="C59" s="2127"/>
      <c r="D59" s="2128">
        <v>0.45833333333333331</v>
      </c>
      <c r="E59" s="2129"/>
      <c r="F59" s="981" t="s">
        <v>55</v>
      </c>
      <c r="G59" s="2130">
        <v>0.49305555555555558</v>
      </c>
      <c r="H59" s="2131"/>
      <c r="I59" s="977"/>
      <c r="J59" s="2116" t="s">
        <v>184</v>
      </c>
      <c r="K59" s="2118"/>
      <c r="L59" s="2132"/>
      <c r="M59" s="2133"/>
      <c r="N59" s="2133"/>
      <c r="O59" s="2133"/>
      <c r="P59" s="2133"/>
      <c r="Q59" s="2133"/>
      <c r="R59" s="2133"/>
      <c r="S59" s="2133"/>
      <c r="T59" s="2133"/>
      <c r="U59" s="2133"/>
      <c r="V59" s="2133"/>
      <c r="W59" s="2133"/>
      <c r="X59" s="2133"/>
      <c r="Y59" s="2133"/>
      <c r="Z59" s="2134"/>
      <c r="AA59" s="2135"/>
      <c r="AB59" s="2135"/>
      <c r="AC59" s="2135"/>
      <c r="AD59" s="2135"/>
      <c r="AE59" s="977"/>
      <c r="AF59" s="977"/>
      <c r="AG59" s="977"/>
      <c r="AH59" s="977"/>
      <c r="AI59" s="976"/>
      <c r="AJ59" s="976"/>
    </row>
    <row r="60" spans="1:36" s="637" customFormat="1">
      <c r="A60" s="638"/>
      <c r="B60" s="2126" t="s">
        <v>1253</v>
      </c>
      <c r="C60" s="2127"/>
      <c r="D60" s="2128">
        <v>0.54166666666666663</v>
      </c>
      <c r="E60" s="2129"/>
      <c r="F60" s="981" t="s">
        <v>55</v>
      </c>
      <c r="G60" s="2130">
        <v>0.57638888888888895</v>
      </c>
      <c r="H60" s="2131"/>
      <c r="I60" s="977"/>
      <c r="J60" s="2116" t="s">
        <v>185</v>
      </c>
      <c r="K60" s="2118"/>
      <c r="L60" s="2132"/>
      <c r="M60" s="2133"/>
      <c r="N60" s="2133"/>
      <c r="O60" s="2133"/>
      <c r="P60" s="2133"/>
      <c r="Q60" s="2133"/>
      <c r="R60" s="2133"/>
      <c r="S60" s="2133"/>
      <c r="T60" s="2133"/>
      <c r="U60" s="2133"/>
      <c r="V60" s="2133"/>
      <c r="W60" s="2133"/>
      <c r="X60" s="2133"/>
      <c r="Y60" s="2133"/>
      <c r="Z60" s="2134"/>
      <c r="AA60" s="2135"/>
      <c r="AB60" s="2135"/>
      <c r="AC60" s="2135"/>
      <c r="AD60" s="2135"/>
      <c r="AE60" s="977"/>
      <c r="AF60" s="977"/>
      <c r="AG60" s="977"/>
      <c r="AH60" s="977"/>
      <c r="AI60" s="976"/>
      <c r="AJ60" s="976"/>
    </row>
    <row r="61" spans="1:36" s="637" customFormat="1">
      <c r="A61" s="638"/>
      <c r="B61" s="2126" t="s">
        <v>1254</v>
      </c>
      <c r="C61" s="2127"/>
      <c r="D61" s="2128">
        <v>0.58333333333333337</v>
      </c>
      <c r="E61" s="2129"/>
      <c r="F61" s="981" t="s">
        <v>55</v>
      </c>
      <c r="G61" s="2130">
        <v>0.61805555555555558</v>
      </c>
      <c r="H61" s="2131"/>
      <c r="I61" s="977"/>
      <c r="J61" s="2116" t="s">
        <v>186</v>
      </c>
      <c r="K61" s="2118"/>
      <c r="L61" s="2132"/>
      <c r="M61" s="2133"/>
      <c r="N61" s="2133"/>
      <c r="O61" s="2133"/>
      <c r="P61" s="2133"/>
      <c r="Q61" s="2133"/>
      <c r="R61" s="2133"/>
      <c r="S61" s="2133"/>
      <c r="T61" s="2133"/>
      <c r="U61" s="2133"/>
      <c r="V61" s="2133"/>
      <c r="W61" s="2133"/>
      <c r="X61" s="2133"/>
      <c r="Y61" s="2133"/>
      <c r="Z61" s="2134"/>
      <c r="AA61" s="2135"/>
      <c r="AB61" s="2135"/>
      <c r="AC61" s="2135"/>
      <c r="AD61" s="2135"/>
      <c r="AE61" s="977"/>
      <c r="AF61" s="977"/>
      <c r="AG61" s="977"/>
      <c r="AH61" s="977"/>
      <c r="AI61" s="976"/>
      <c r="AJ61" s="976"/>
    </row>
    <row r="62" spans="1:36" s="637" customFormat="1">
      <c r="A62" s="638"/>
      <c r="B62" s="2126" t="s">
        <v>1255</v>
      </c>
      <c r="C62" s="2127"/>
      <c r="D62" s="2128">
        <v>0.625</v>
      </c>
      <c r="E62" s="2129"/>
      <c r="F62" s="981" t="s">
        <v>55</v>
      </c>
      <c r="G62" s="2130">
        <v>0.65972222222222221</v>
      </c>
      <c r="H62" s="2131"/>
      <c r="I62" s="977"/>
      <c r="J62" s="984" t="s">
        <v>428</v>
      </c>
      <c r="K62" s="977"/>
      <c r="L62" s="977"/>
      <c r="M62" s="977"/>
      <c r="N62" s="977"/>
      <c r="O62" s="977"/>
      <c r="P62" s="977"/>
      <c r="Q62" s="977"/>
      <c r="R62" s="977"/>
      <c r="S62" s="977"/>
      <c r="T62" s="977"/>
      <c r="U62" s="977"/>
      <c r="V62" s="977"/>
      <c r="W62" s="977"/>
      <c r="X62" s="977"/>
      <c r="Y62" s="977"/>
      <c r="Z62" s="977"/>
      <c r="AA62" s="977"/>
      <c r="AB62" s="977"/>
      <c r="AC62" s="977"/>
      <c r="AD62" s="977"/>
      <c r="AE62" s="977"/>
      <c r="AF62" s="977"/>
      <c r="AG62" s="977"/>
      <c r="AH62" s="977"/>
      <c r="AI62" s="976"/>
      <c r="AJ62" s="976"/>
    </row>
    <row r="63" spans="1:36" s="637" customFormat="1">
      <c r="A63" s="638"/>
      <c r="B63" s="2126" t="s">
        <v>1256</v>
      </c>
      <c r="C63" s="2127"/>
      <c r="D63" s="2128">
        <v>0.66666666666666663</v>
      </c>
      <c r="E63" s="2129"/>
      <c r="F63" s="981" t="s">
        <v>55</v>
      </c>
      <c r="G63" s="2130">
        <v>0.70833333333333337</v>
      </c>
      <c r="H63" s="2131"/>
      <c r="I63" s="977"/>
      <c r="J63" s="985"/>
      <c r="K63" s="985"/>
      <c r="L63" s="985"/>
      <c r="M63" s="985"/>
      <c r="N63" s="985"/>
      <c r="O63" s="985"/>
      <c r="P63" s="985"/>
      <c r="Q63" s="985"/>
      <c r="R63" s="985"/>
      <c r="S63" s="985"/>
      <c r="T63" s="985"/>
      <c r="U63" s="985"/>
      <c r="V63" s="985"/>
      <c r="W63" s="985"/>
      <c r="X63" s="985"/>
      <c r="Y63" s="985"/>
      <c r="Z63" s="985"/>
      <c r="AA63" s="985"/>
      <c r="AB63" s="985"/>
      <c r="AC63" s="985"/>
      <c r="AD63" s="985"/>
      <c r="AE63" s="977"/>
      <c r="AF63" s="977"/>
      <c r="AG63" s="977"/>
      <c r="AH63" s="977"/>
      <c r="AI63" s="976"/>
      <c r="AJ63" s="976"/>
    </row>
    <row r="64" spans="1:36" s="637" customFormat="1">
      <c r="A64" s="638"/>
      <c r="B64" s="2120"/>
      <c r="C64" s="2120"/>
      <c r="D64" s="2120"/>
      <c r="E64" s="2120"/>
      <c r="F64" s="2120"/>
      <c r="G64" s="2120"/>
      <c r="H64" s="2120"/>
      <c r="I64" s="977"/>
      <c r="J64" s="985" t="s">
        <v>1257</v>
      </c>
      <c r="K64" s="985"/>
      <c r="L64" s="977"/>
      <c r="M64" s="977"/>
      <c r="N64" s="977"/>
      <c r="O64" s="977"/>
      <c r="P64" s="977"/>
      <c r="Q64" s="977"/>
      <c r="R64" s="977"/>
      <c r="S64" s="977"/>
      <c r="T64" s="977"/>
      <c r="U64" s="977"/>
      <c r="V64" s="977"/>
      <c r="W64" s="977"/>
      <c r="X64" s="977"/>
      <c r="Y64" s="977"/>
      <c r="Z64" s="977"/>
      <c r="AA64" s="986"/>
      <c r="AB64" s="986"/>
      <c r="AC64" s="986"/>
      <c r="AD64" s="986"/>
      <c r="AE64" s="977"/>
      <c r="AF64" s="977"/>
      <c r="AG64" s="977"/>
      <c r="AH64" s="977"/>
      <c r="AI64" s="976"/>
      <c r="AJ64" s="976"/>
    </row>
    <row r="65" spans="1:47" s="637" customFormat="1">
      <c r="A65" s="638"/>
      <c r="B65" s="2113"/>
      <c r="C65" s="2113"/>
      <c r="D65" s="2113"/>
      <c r="E65" s="2113"/>
      <c r="F65" s="2113"/>
      <c r="G65" s="2113"/>
      <c r="H65" s="2113"/>
      <c r="I65" s="977"/>
      <c r="J65" s="2121"/>
      <c r="K65" s="2120"/>
      <c r="L65" s="2122"/>
      <c r="M65" s="2121" t="s">
        <v>1258</v>
      </c>
      <c r="N65" s="2120"/>
      <c r="O65" s="2120"/>
      <c r="P65" s="2120"/>
      <c r="Q65" s="2120"/>
      <c r="R65" s="2120"/>
      <c r="S65" s="2120"/>
      <c r="T65" s="2120"/>
      <c r="U65" s="2120"/>
      <c r="V65" s="2120"/>
      <c r="W65" s="2120"/>
      <c r="X65" s="2120"/>
      <c r="Y65" s="2120"/>
      <c r="Z65" s="2120"/>
      <c r="AA65" s="2120"/>
      <c r="AB65" s="2120"/>
      <c r="AC65" s="2120"/>
      <c r="AD65" s="2120"/>
      <c r="AE65" s="2120"/>
      <c r="AF65" s="2120"/>
      <c r="AG65" s="2120"/>
      <c r="AH65" s="2122"/>
      <c r="AI65" s="976"/>
      <c r="AJ65" s="976"/>
    </row>
    <row r="66" spans="1:47" s="637" customFormat="1">
      <c r="A66" s="638"/>
      <c r="B66" s="2113"/>
      <c r="C66" s="2113"/>
      <c r="D66" s="2113"/>
      <c r="E66" s="2113"/>
      <c r="F66" s="2113"/>
      <c r="G66" s="2113"/>
      <c r="H66" s="2113"/>
      <c r="I66" s="977"/>
      <c r="J66" s="2123"/>
      <c r="K66" s="2124"/>
      <c r="L66" s="2125"/>
      <c r="M66" s="2123"/>
      <c r="N66" s="2124"/>
      <c r="O66" s="2124"/>
      <c r="P66" s="2124"/>
      <c r="Q66" s="2124"/>
      <c r="R66" s="2124"/>
      <c r="S66" s="2124"/>
      <c r="T66" s="2124"/>
      <c r="U66" s="2124"/>
      <c r="V66" s="2124"/>
      <c r="W66" s="2124"/>
      <c r="X66" s="2124"/>
      <c r="Y66" s="2124"/>
      <c r="Z66" s="2124"/>
      <c r="AA66" s="2124"/>
      <c r="AB66" s="2124"/>
      <c r="AC66" s="2124"/>
      <c r="AD66" s="2124"/>
      <c r="AE66" s="2124"/>
      <c r="AF66" s="2124"/>
      <c r="AG66" s="2124"/>
      <c r="AH66" s="2125"/>
      <c r="AI66" s="976"/>
      <c r="AJ66" s="976"/>
    </row>
    <row r="67" spans="1:47" s="637" customFormat="1">
      <c r="A67" s="638"/>
      <c r="B67" s="2113"/>
      <c r="C67" s="2113"/>
      <c r="D67" s="2113"/>
      <c r="E67" s="2113"/>
      <c r="F67" s="2113"/>
      <c r="G67" s="2113"/>
      <c r="H67" s="2113"/>
      <c r="I67" s="977"/>
      <c r="J67" s="2119" t="s">
        <v>1259</v>
      </c>
      <c r="K67" s="2119"/>
      <c r="L67" s="2119"/>
      <c r="M67" s="2170" t="s">
        <v>1265</v>
      </c>
      <c r="N67" s="2171"/>
      <c r="O67" s="2171"/>
      <c r="P67" s="2171"/>
      <c r="Q67" s="2171"/>
      <c r="R67" s="2171"/>
      <c r="S67" s="2171"/>
      <c r="T67" s="2171"/>
      <c r="U67" s="2171"/>
      <c r="V67" s="2171"/>
      <c r="W67" s="2171"/>
      <c r="X67" s="2171"/>
      <c r="Y67" s="2171"/>
      <c r="Z67" s="2171"/>
      <c r="AA67" s="2171"/>
      <c r="AB67" s="2171"/>
      <c r="AC67" s="2171"/>
      <c r="AD67" s="2171"/>
      <c r="AE67" s="2171"/>
      <c r="AF67" s="2171"/>
      <c r="AG67" s="2171"/>
      <c r="AH67" s="2172"/>
      <c r="AI67" s="976"/>
      <c r="AJ67" s="976"/>
    </row>
    <row r="68" spans="1:47" s="637" customFormat="1" ht="13.5" customHeight="1">
      <c r="A68" s="638"/>
      <c r="B68" s="2113"/>
      <c r="C68" s="2113"/>
      <c r="D68" s="2113"/>
      <c r="E68" s="2113"/>
      <c r="F68" s="2113"/>
      <c r="G68" s="2113"/>
      <c r="H68" s="2113"/>
      <c r="I68" s="977"/>
      <c r="J68" s="2119" t="s">
        <v>1260</v>
      </c>
      <c r="K68" s="2119"/>
      <c r="L68" s="2119"/>
      <c r="M68" s="2170" t="s">
        <v>1266</v>
      </c>
      <c r="N68" s="2171"/>
      <c r="O68" s="2171"/>
      <c r="P68" s="2171"/>
      <c r="Q68" s="2171"/>
      <c r="R68" s="2171"/>
      <c r="S68" s="2171"/>
      <c r="T68" s="2171"/>
      <c r="U68" s="2171"/>
      <c r="V68" s="2171"/>
      <c r="W68" s="2171"/>
      <c r="X68" s="2171"/>
      <c r="Y68" s="2171"/>
      <c r="Z68" s="2171"/>
      <c r="AA68" s="2171"/>
      <c r="AB68" s="2171"/>
      <c r="AC68" s="2171"/>
      <c r="AD68" s="2171"/>
      <c r="AE68" s="2171"/>
      <c r="AF68" s="2171"/>
      <c r="AG68" s="2171"/>
      <c r="AH68" s="2172"/>
      <c r="AI68" s="976"/>
      <c r="AJ68" s="976"/>
      <c r="AO68" s="658"/>
      <c r="AP68" s="658"/>
      <c r="AQ68" s="658"/>
      <c r="AR68" s="658"/>
      <c r="AS68" s="658"/>
      <c r="AT68" s="658"/>
      <c r="AU68" s="658"/>
    </row>
    <row r="69" spans="1:47" s="637" customFormat="1">
      <c r="A69" s="638"/>
      <c r="B69" s="2113"/>
      <c r="C69" s="2113"/>
      <c r="D69" s="2113"/>
      <c r="E69" s="2113"/>
      <c r="F69" s="2113"/>
      <c r="G69" s="2113"/>
      <c r="H69" s="2113"/>
      <c r="I69" s="977"/>
      <c r="J69" s="2119" t="s">
        <v>1261</v>
      </c>
      <c r="K69" s="2119"/>
      <c r="L69" s="2119"/>
      <c r="M69" s="2170" t="s">
        <v>1267</v>
      </c>
      <c r="N69" s="2171"/>
      <c r="O69" s="2171"/>
      <c r="P69" s="2171"/>
      <c r="Q69" s="2171"/>
      <c r="R69" s="2171"/>
      <c r="S69" s="2171"/>
      <c r="T69" s="2171"/>
      <c r="U69" s="2171"/>
      <c r="V69" s="2171"/>
      <c r="W69" s="2171"/>
      <c r="X69" s="2171"/>
      <c r="Y69" s="2171"/>
      <c r="Z69" s="2171"/>
      <c r="AA69" s="2171"/>
      <c r="AB69" s="2171"/>
      <c r="AC69" s="2171"/>
      <c r="AD69" s="2171"/>
      <c r="AE69" s="2171"/>
      <c r="AF69" s="2171"/>
      <c r="AG69" s="2171"/>
      <c r="AH69" s="2172"/>
      <c r="AI69" s="976"/>
      <c r="AJ69" s="976"/>
      <c r="AO69" s="658"/>
      <c r="AP69" s="658"/>
      <c r="AQ69" s="658"/>
      <c r="AR69" s="658"/>
      <c r="AS69" s="658"/>
      <c r="AT69" s="658"/>
      <c r="AU69" s="658"/>
    </row>
    <row r="70" spans="1:47" s="637" customFormat="1" ht="13.5" customHeight="1">
      <c r="A70" s="638"/>
      <c r="B70" s="2113"/>
      <c r="C70" s="2113"/>
      <c r="D70" s="2113"/>
      <c r="E70" s="2113"/>
      <c r="F70" s="2113"/>
      <c r="G70" s="2113"/>
      <c r="H70" s="2113"/>
      <c r="I70" s="977"/>
      <c r="J70" s="2119" t="s">
        <v>1262</v>
      </c>
      <c r="K70" s="2119"/>
      <c r="L70" s="2119"/>
      <c r="M70" s="2116"/>
      <c r="N70" s="2117"/>
      <c r="O70" s="2117"/>
      <c r="P70" s="2117"/>
      <c r="Q70" s="2117"/>
      <c r="R70" s="2117"/>
      <c r="S70" s="2117"/>
      <c r="T70" s="2117"/>
      <c r="U70" s="2117"/>
      <c r="V70" s="2117"/>
      <c r="W70" s="2117"/>
      <c r="X70" s="2117"/>
      <c r="Y70" s="2117"/>
      <c r="Z70" s="2117"/>
      <c r="AA70" s="2117"/>
      <c r="AB70" s="2117"/>
      <c r="AC70" s="2117"/>
      <c r="AD70" s="2117"/>
      <c r="AE70" s="2117"/>
      <c r="AF70" s="2117"/>
      <c r="AG70" s="2117"/>
      <c r="AH70" s="2118"/>
      <c r="AI70" s="976"/>
      <c r="AJ70" s="976"/>
    </row>
    <row r="71" spans="1:47" s="637" customFormat="1" ht="13.5" customHeight="1">
      <c r="A71" s="638"/>
      <c r="B71" s="2113"/>
      <c r="C71" s="2113"/>
      <c r="D71" s="2113"/>
      <c r="E71" s="2113"/>
      <c r="F71" s="2113"/>
      <c r="G71" s="2113"/>
      <c r="H71" s="2113"/>
      <c r="I71" s="977"/>
      <c r="J71" s="2115" t="s">
        <v>1263</v>
      </c>
      <c r="K71" s="2115"/>
      <c r="L71" s="2115"/>
      <c r="M71" s="2116"/>
      <c r="N71" s="2117"/>
      <c r="O71" s="2117"/>
      <c r="P71" s="2117"/>
      <c r="Q71" s="2117"/>
      <c r="R71" s="2117"/>
      <c r="S71" s="2117"/>
      <c r="T71" s="2117"/>
      <c r="U71" s="2117"/>
      <c r="V71" s="2117"/>
      <c r="W71" s="2117"/>
      <c r="X71" s="2117"/>
      <c r="Y71" s="2117"/>
      <c r="Z71" s="2117"/>
      <c r="AA71" s="2117"/>
      <c r="AB71" s="2117"/>
      <c r="AC71" s="2117"/>
      <c r="AD71" s="2117"/>
      <c r="AE71" s="2117"/>
      <c r="AF71" s="2117"/>
      <c r="AG71" s="2117"/>
      <c r="AH71" s="2118"/>
      <c r="AI71" s="976"/>
      <c r="AJ71" s="976"/>
    </row>
    <row r="72" spans="1:47" s="637" customFormat="1" ht="13.5" customHeight="1">
      <c r="A72" s="638"/>
      <c r="B72" s="2113"/>
      <c r="C72" s="2113"/>
      <c r="D72" s="2113"/>
      <c r="E72" s="2113"/>
      <c r="F72" s="2113"/>
      <c r="G72" s="2113"/>
      <c r="H72" s="2113"/>
      <c r="I72" s="977"/>
      <c r="J72" s="2115" t="s">
        <v>1264</v>
      </c>
      <c r="K72" s="2115"/>
      <c r="L72" s="2115"/>
      <c r="M72" s="2116"/>
      <c r="N72" s="2117"/>
      <c r="O72" s="2117"/>
      <c r="P72" s="2117"/>
      <c r="Q72" s="2117"/>
      <c r="R72" s="2117"/>
      <c r="S72" s="2117"/>
      <c r="T72" s="2117"/>
      <c r="U72" s="2117"/>
      <c r="V72" s="2117"/>
      <c r="W72" s="2117"/>
      <c r="X72" s="2117"/>
      <c r="Y72" s="2117"/>
      <c r="Z72" s="2117"/>
      <c r="AA72" s="2117"/>
      <c r="AB72" s="2117"/>
      <c r="AC72" s="2117"/>
      <c r="AD72" s="2117"/>
      <c r="AE72" s="2117"/>
      <c r="AF72" s="2117"/>
      <c r="AG72" s="2117"/>
      <c r="AH72" s="2118"/>
      <c r="AI72" s="976"/>
      <c r="AJ72" s="976"/>
    </row>
    <row r="73" spans="1:47">
      <c r="A73" s="638"/>
      <c r="B73" s="987"/>
      <c r="C73" s="987"/>
      <c r="D73" s="987"/>
      <c r="E73" s="987"/>
      <c r="F73" s="987"/>
      <c r="G73" s="987"/>
      <c r="H73" s="987"/>
      <c r="I73" s="988"/>
      <c r="J73" s="984"/>
      <c r="K73" s="977"/>
      <c r="L73" s="977"/>
      <c r="M73" s="977"/>
      <c r="N73" s="977"/>
      <c r="O73" s="977"/>
      <c r="P73" s="977"/>
      <c r="Q73" s="977"/>
      <c r="R73" s="977"/>
      <c r="S73" s="977"/>
      <c r="T73" s="977"/>
      <c r="U73" s="977"/>
      <c r="V73" s="977"/>
      <c r="W73" s="977"/>
      <c r="X73" s="977"/>
      <c r="Y73" s="977"/>
      <c r="Z73" s="977"/>
      <c r="AA73" s="977"/>
      <c r="AB73" s="977"/>
      <c r="AC73" s="977"/>
      <c r="AD73" s="977"/>
      <c r="AE73" s="977"/>
      <c r="AF73" s="977"/>
      <c r="AG73" s="977"/>
      <c r="AH73" s="977"/>
      <c r="AI73" s="976"/>
      <c r="AJ73" s="976"/>
    </row>
    <row r="74" spans="1:47">
      <c r="A74" s="638"/>
      <c r="B74" s="2141" t="s">
        <v>66</v>
      </c>
      <c r="C74" s="2141"/>
      <c r="D74" s="2141"/>
      <c r="E74" s="2141"/>
      <c r="F74" s="2141"/>
      <c r="G74" s="2141"/>
      <c r="H74" s="2141"/>
      <c r="I74" s="2141"/>
      <c r="J74" s="2141"/>
      <c r="K74" s="2141"/>
      <c r="L74" s="2141"/>
      <c r="M74" s="2141"/>
      <c r="N74" s="2141"/>
      <c r="O74" s="2141"/>
      <c r="P74" s="2141"/>
      <c r="Q74" s="2141"/>
      <c r="R74" s="2141"/>
      <c r="S74" s="2141"/>
      <c r="T74" s="2141"/>
      <c r="U74" s="2141"/>
      <c r="V74" s="2141"/>
      <c r="W74" s="977"/>
      <c r="X74" s="977"/>
      <c r="Y74" s="977"/>
      <c r="Z74" s="977"/>
      <c r="AA74" s="977"/>
      <c r="AB74" s="977"/>
      <c r="AC74" s="977"/>
      <c r="AD74" s="977"/>
      <c r="AE74" s="977"/>
      <c r="AF74" s="977"/>
      <c r="AG74" s="977"/>
      <c r="AH74" s="977"/>
      <c r="AI74" s="976"/>
      <c r="AJ74" s="976"/>
    </row>
    <row r="75" spans="1:47">
      <c r="A75" s="640"/>
      <c r="B75" s="2116"/>
      <c r="C75" s="2117"/>
      <c r="D75" s="2117"/>
      <c r="E75" s="2118"/>
      <c r="F75" s="2116" t="s">
        <v>179</v>
      </c>
      <c r="G75" s="2117"/>
      <c r="H75" s="2117"/>
      <c r="I75" s="2117"/>
      <c r="J75" s="2117"/>
      <c r="K75" s="2117"/>
      <c r="L75" s="2117"/>
      <c r="M75" s="2117"/>
      <c r="N75" s="2117"/>
      <c r="O75" s="2117"/>
      <c r="P75" s="2117"/>
      <c r="Q75" s="2117"/>
      <c r="R75" s="2117"/>
      <c r="S75" s="2117"/>
      <c r="T75" s="2117"/>
      <c r="U75" s="2117"/>
      <c r="V75" s="2117"/>
      <c r="W75" s="2117"/>
      <c r="X75" s="2117"/>
      <c r="Y75" s="2117"/>
      <c r="Z75" s="2117"/>
      <c r="AA75" s="2117"/>
      <c r="AB75" s="2118"/>
      <c r="AC75" s="2116" t="s">
        <v>166</v>
      </c>
      <c r="AD75" s="2117"/>
      <c r="AE75" s="2117"/>
      <c r="AF75" s="2117"/>
      <c r="AG75" s="2117"/>
      <c r="AH75" s="2118"/>
      <c r="AI75" s="989" t="s">
        <v>784</v>
      </c>
      <c r="AJ75" s="990"/>
    </row>
    <row r="76" spans="1:47" ht="14.25">
      <c r="A76" s="640"/>
      <c r="B76" s="2116" t="s">
        <v>187</v>
      </c>
      <c r="C76" s="2117"/>
      <c r="D76" s="2117"/>
      <c r="E76" s="2118"/>
      <c r="F76" s="2164"/>
      <c r="G76" s="2165"/>
      <c r="H76" s="2165"/>
      <c r="I76" s="2165"/>
      <c r="J76" s="2165"/>
      <c r="K76" s="2165"/>
      <c r="L76" s="2165"/>
      <c r="M76" s="2165"/>
      <c r="N76" s="2165"/>
      <c r="O76" s="2165"/>
      <c r="P76" s="2165"/>
      <c r="Q76" s="1100" t="s">
        <v>55</v>
      </c>
      <c r="R76" s="2165"/>
      <c r="S76" s="2165"/>
      <c r="T76" s="2165"/>
      <c r="U76" s="2165"/>
      <c r="V76" s="2165"/>
      <c r="W76" s="2165"/>
      <c r="X76" s="2165"/>
      <c r="Y76" s="2165"/>
      <c r="Z76" s="2165"/>
      <c r="AA76" s="2165"/>
      <c r="AB76" s="2166"/>
      <c r="AC76" s="2167"/>
      <c r="AD76" s="2168"/>
      <c r="AE76" s="2168"/>
      <c r="AF76" s="2168"/>
      <c r="AG76" s="2168"/>
      <c r="AH76" s="2169"/>
      <c r="AI76" s="990" t="str">
        <f>IF(F76="","",DATEDIF(F76-1,R76,"D"))</f>
        <v/>
      </c>
      <c r="AJ76" s="990"/>
    </row>
    <row r="77" spans="1:47" ht="14.25">
      <c r="A77" s="640"/>
      <c r="B77" s="2116" t="s">
        <v>188</v>
      </c>
      <c r="C77" s="2117"/>
      <c r="D77" s="2117"/>
      <c r="E77" s="2118"/>
      <c r="F77" s="2164"/>
      <c r="G77" s="2165"/>
      <c r="H77" s="2165"/>
      <c r="I77" s="2165"/>
      <c r="J77" s="2165"/>
      <c r="K77" s="2165"/>
      <c r="L77" s="2165"/>
      <c r="M77" s="2165"/>
      <c r="N77" s="2165"/>
      <c r="O77" s="2165"/>
      <c r="P77" s="2165"/>
      <c r="Q77" s="1100" t="s">
        <v>55</v>
      </c>
      <c r="R77" s="2165"/>
      <c r="S77" s="2165"/>
      <c r="T77" s="2165"/>
      <c r="U77" s="2165"/>
      <c r="V77" s="2165"/>
      <c r="W77" s="2165"/>
      <c r="X77" s="2165"/>
      <c r="Y77" s="2165"/>
      <c r="Z77" s="2165"/>
      <c r="AA77" s="2165"/>
      <c r="AB77" s="2166"/>
      <c r="AC77" s="2167"/>
      <c r="AD77" s="2168"/>
      <c r="AE77" s="2168"/>
      <c r="AF77" s="2168"/>
      <c r="AG77" s="2168"/>
      <c r="AH77" s="2169"/>
      <c r="AI77" s="990" t="str">
        <f>IF(F77="","",DATEDIF(F77-1,R77,"D"))</f>
        <v/>
      </c>
      <c r="AJ77" s="990"/>
    </row>
    <row r="78" spans="1:47" ht="14.25">
      <c r="A78" s="640"/>
      <c r="B78" s="2116" t="s">
        <v>189</v>
      </c>
      <c r="C78" s="2117"/>
      <c r="D78" s="2117"/>
      <c r="E78" s="2118"/>
      <c r="F78" s="2164"/>
      <c r="G78" s="2165"/>
      <c r="H78" s="2165"/>
      <c r="I78" s="2165"/>
      <c r="J78" s="2165"/>
      <c r="K78" s="2165"/>
      <c r="L78" s="2165"/>
      <c r="M78" s="2165"/>
      <c r="N78" s="2165"/>
      <c r="O78" s="2165"/>
      <c r="P78" s="2165"/>
      <c r="Q78" s="1100" t="s">
        <v>55</v>
      </c>
      <c r="R78" s="2165"/>
      <c r="S78" s="2165"/>
      <c r="T78" s="2165"/>
      <c r="U78" s="2165"/>
      <c r="V78" s="2165"/>
      <c r="W78" s="2165"/>
      <c r="X78" s="2165"/>
      <c r="Y78" s="2165"/>
      <c r="Z78" s="2165"/>
      <c r="AA78" s="2165"/>
      <c r="AB78" s="2166"/>
      <c r="AC78" s="2167"/>
      <c r="AD78" s="2168"/>
      <c r="AE78" s="2168"/>
      <c r="AF78" s="2168"/>
      <c r="AG78" s="2168"/>
      <c r="AH78" s="2169"/>
      <c r="AI78" s="990" t="str">
        <f>IF(F78="","",DATEDIF(F78-1,R78,"D"))</f>
        <v/>
      </c>
      <c r="AJ78" s="990"/>
    </row>
    <row r="79" spans="1:47" ht="14.25">
      <c r="A79" s="640"/>
      <c r="B79" s="2116" t="s">
        <v>190</v>
      </c>
      <c r="C79" s="2117"/>
      <c r="D79" s="2117"/>
      <c r="E79" s="2118"/>
      <c r="F79" s="2164"/>
      <c r="G79" s="2165"/>
      <c r="H79" s="2165"/>
      <c r="I79" s="2165"/>
      <c r="J79" s="2165"/>
      <c r="K79" s="2165"/>
      <c r="L79" s="2165"/>
      <c r="M79" s="2165"/>
      <c r="N79" s="2165"/>
      <c r="O79" s="2165"/>
      <c r="P79" s="2165"/>
      <c r="Q79" s="1100" t="s">
        <v>55</v>
      </c>
      <c r="R79" s="2165"/>
      <c r="S79" s="2165"/>
      <c r="T79" s="2165"/>
      <c r="U79" s="2165"/>
      <c r="V79" s="2165"/>
      <c r="W79" s="2165"/>
      <c r="X79" s="2165"/>
      <c r="Y79" s="2165"/>
      <c r="Z79" s="2165"/>
      <c r="AA79" s="2165"/>
      <c r="AB79" s="2166"/>
      <c r="AC79" s="2167"/>
      <c r="AD79" s="2168"/>
      <c r="AE79" s="2168"/>
      <c r="AF79" s="2168"/>
      <c r="AG79" s="2168"/>
      <c r="AH79" s="2169"/>
      <c r="AI79" s="990" t="str">
        <f t="shared" ref="AI79:AI81" si="0">IF(F79="","",DATEDIF(F79-1,R79,"D"))</f>
        <v/>
      </c>
      <c r="AJ79" s="990"/>
    </row>
    <row r="80" spans="1:47" ht="14.25">
      <c r="A80" s="640"/>
      <c r="B80" s="2116" t="s">
        <v>191</v>
      </c>
      <c r="C80" s="2117"/>
      <c r="D80" s="2117"/>
      <c r="E80" s="2118"/>
      <c r="F80" s="2164"/>
      <c r="G80" s="2165"/>
      <c r="H80" s="2165"/>
      <c r="I80" s="2165"/>
      <c r="J80" s="2165"/>
      <c r="K80" s="2165"/>
      <c r="L80" s="2165"/>
      <c r="M80" s="2165"/>
      <c r="N80" s="2165"/>
      <c r="O80" s="2165"/>
      <c r="P80" s="2165"/>
      <c r="Q80" s="991" t="s">
        <v>55</v>
      </c>
      <c r="R80" s="2165"/>
      <c r="S80" s="2165"/>
      <c r="T80" s="2165"/>
      <c r="U80" s="2165"/>
      <c r="V80" s="2165"/>
      <c r="W80" s="2165"/>
      <c r="X80" s="2165"/>
      <c r="Y80" s="2165"/>
      <c r="Z80" s="2165"/>
      <c r="AA80" s="2165"/>
      <c r="AB80" s="2166"/>
      <c r="AC80" s="2167"/>
      <c r="AD80" s="2168"/>
      <c r="AE80" s="2168"/>
      <c r="AF80" s="2168"/>
      <c r="AG80" s="2168"/>
      <c r="AH80" s="2169"/>
      <c r="AI80" s="990" t="str">
        <f t="shared" si="0"/>
        <v/>
      </c>
      <c r="AJ80" s="990"/>
    </row>
    <row r="81" spans="1:36" ht="14.25">
      <c r="A81" s="640"/>
      <c r="B81" s="2116" t="s">
        <v>192</v>
      </c>
      <c r="C81" s="2117"/>
      <c r="D81" s="2117"/>
      <c r="E81" s="2118"/>
      <c r="F81" s="2164"/>
      <c r="G81" s="2165"/>
      <c r="H81" s="2165"/>
      <c r="I81" s="2165"/>
      <c r="J81" s="2165"/>
      <c r="K81" s="2165"/>
      <c r="L81" s="2165"/>
      <c r="M81" s="2165"/>
      <c r="N81" s="2165"/>
      <c r="O81" s="2165"/>
      <c r="P81" s="2165"/>
      <c r="Q81" s="991" t="s">
        <v>55</v>
      </c>
      <c r="R81" s="2165"/>
      <c r="S81" s="2165"/>
      <c r="T81" s="2165"/>
      <c r="U81" s="2165"/>
      <c r="V81" s="2165"/>
      <c r="W81" s="2165"/>
      <c r="X81" s="2165"/>
      <c r="Y81" s="2165"/>
      <c r="Z81" s="2165"/>
      <c r="AA81" s="2165"/>
      <c r="AB81" s="2166"/>
      <c r="AC81" s="2167"/>
      <c r="AD81" s="2168"/>
      <c r="AE81" s="2168"/>
      <c r="AF81" s="2168"/>
      <c r="AG81" s="2168"/>
      <c r="AH81" s="2169"/>
      <c r="AI81" s="990" t="str">
        <f t="shared" si="0"/>
        <v/>
      </c>
      <c r="AJ81" s="990"/>
    </row>
    <row r="82" spans="1:36">
      <c r="B82" s="992"/>
      <c r="C82" s="992"/>
      <c r="D82" s="993"/>
      <c r="E82" s="993"/>
      <c r="F82" s="993"/>
      <c r="G82" s="993"/>
      <c r="H82" s="993"/>
      <c r="I82" s="993"/>
      <c r="J82" s="993"/>
      <c r="K82" s="993"/>
      <c r="L82" s="993"/>
      <c r="M82" s="993"/>
      <c r="N82" s="993"/>
      <c r="O82" s="993"/>
      <c r="P82" s="993"/>
      <c r="Q82" s="993"/>
      <c r="R82" s="993"/>
      <c r="S82" s="993"/>
      <c r="T82" s="993"/>
      <c r="U82" s="993"/>
      <c r="V82" s="993"/>
      <c r="W82" s="993"/>
      <c r="X82" s="993"/>
      <c r="Y82" s="993"/>
      <c r="Z82" s="993"/>
      <c r="AA82" s="993"/>
      <c r="AB82" s="993"/>
      <c r="AC82" s="993"/>
      <c r="AD82" s="993"/>
      <c r="AE82" s="993"/>
      <c r="AF82" s="993"/>
      <c r="AG82" s="993"/>
      <c r="AH82" s="993"/>
      <c r="AI82" s="993"/>
      <c r="AJ82" s="993"/>
    </row>
    <row r="83" spans="1:36">
      <c r="B83" s="992"/>
      <c r="C83" s="992"/>
      <c r="D83" s="993"/>
      <c r="E83" s="993"/>
      <c r="F83" s="993"/>
      <c r="G83" s="993"/>
      <c r="H83" s="993"/>
      <c r="I83" s="993"/>
      <c r="J83" s="993"/>
      <c r="K83" s="993"/>
      <c r="L83" s="993"/>
      <c r="M83" s="993"/>
      <c r="N83" s="993"/>
      <c r="O83" s="993"/>
      <c r="P83" s="993"/>
      <c r="Q83" s="993"/>
      <c r="R83" s="993"/>
      <c r="S83" s="993"/>
      <c r="T83" s="993"/>
      <c r="U83" s="993"/>
      <c r="V83" s="993"/>
      <c r="W83" s="993"/>
      <c r="X83" s="993"/>
      <c r="Y83" s="993"/>
      <c r="Z83" s="993"/>
      <c r="AA83" s="993"/>
      <c r="AB83" s="993"/>
      <c r="AC83" s="993"/>
      <c r="AD83" s="993"/>
      <c r="AE83" s="993"/>
      <c r="AF83" s="993"/>
      <c r="AG83" s="993"/>
      <c r="AH83" s="993"/>
      <c r="AI83" s="993"/>
      <c r="AJ83" s="993"/>
    </row>
    <row r="84" spans="1:36">
      <c r="B84" s="992"/>
      <c r="C84" s="992"/>
      <c r="D84" s="993"/>
      <c r="E84" s="993"/>
      <c r="F84" s="993"/>
      <c r="G84" s="993"/>
      <c r="H84" s="993"/>
      <c r="I84" s="993"/>
      <c r="J84" s="993"/>
      <c r="K84" s="993"/>
      <c r="L84" s="993"/>
      <c r="M84" s="993"/>
      <c r="N84" s="993"/>
      <c r="O84" s="993"/>
      <c r="P84" s="993"/>
      <c r="Q84" s="993"/>
      <c r="R84" s="993"/>
      <c r="S84" s="993"/>
      <c r="T84" s="993"/>
      <c r="U84" s="993"/>
      <c r="V84" s="993"/>
      <c r="W84" s="993"/>
      <c r="X84" s="993"/>
      <c r="Y84" s="993"/>
      <c r="Z84" s="993"/>
      <c r="AA84" s="993"/>
      <c r="AB84" s="993"/>
      <c r="AC84" s="993"/>
      <c r="AD84" s="993"/>
      <c r="AE84" s="993"/>
      <c r="AF84" s="993"/>
      <c r="AG84" s="993"/>
      <c r="AH84" s="993"/>
      <c r="AI84" s="993"/>
      <c r="AJ84" s="993"/>
    </row>
    <row r="85" spans="1:36">
      <c r="B85" s="992"/>
      <c r="C85" s="992"/>
      <c r="D85" s="993"/>
      <c r="E85" s="993"/>
      <c r="F85" s="993"/>
      <c r="G85" s="993"/>
      <c r="H85" s="993"/>
      <c r="I85" s="993"/>
      <c r="J85" s="993"/>
      <c r="K85" s="993"/>
      <c r="L85" s="993"/>
      <c r="M85" s="993"/>
      <c r="N85" s="993"/>
      <c r="O85" s="993"/>
      <c r="P85" s="993"/>
      <c r="Q85" s="993"/>
      <c r="R85" s="993"/>
      <c r="S85" s="993"/>
      <c r="T85" s="993"/>
      <c r="U85" s="993"/>
      <c r="V85" s="993"/>
      <c r="W85" s="993"/>
      <c r="X85" s="993"/>
      <c r="Y85" s="993"/>
      <c r="Z85" s="993"/>
      <c r="AA85" s="993"/>
      <c r="AB85" s="993"/>
      <c r="AC85" s="993"/>
      <c r="AD85" s="993"/>
      <c r="AE85" s="993"/>
      <c r="AF85" s="993"/>
      <c r="AG85" s="993"/>
      <c r="AH85" s="993"/>
      <c r="AI85" s="993"/>
      <c r="AJ85" s="993"/>
    </row>
    <row r="86" spans="1:36">
      <c r="B86" s="992"/>
      <c r="C86" s="992"/>
      <c r="D86" s="993"/>
      <c r="E86" s="993"/>
      <c r="F86" s="993"/>
      <c r="G86" s="993"/>
      <c r="H86" s="993"/>
      <c r="I86" s="993"/>
      <c r="J86" s="993"/>
      <c r="K86" s="993"/>
      <c r="L86" s="993"/>
      <c r="M86" s="993"/>
      <c r="N86" s="993"/>
      <c r="O86" s="993"/>
      <c r="P86" s="993"/>
      <c r="Q86" s="993"/>
      <c r="R86" s="993"/>
      <c r="S86" s="993"/>
      <c r="T86" s="993"/>
      <c r="U86" s="993"/>
      <c r="V86" s="993"/>
      <c r="W86" s="993"/>
      <c r="X86" s="993"/>
      <c r="Y86" s="993"/>
      <c r="Z86" s="993"/>
      <c r="AA86" s="993"/>
      <c r="AB86" s="993"/>
      <c r="AC86" s="993"/>
      <c r="AD86" s="993"/>
      <c r="AE86" s="993"/>
      <c r="AF86" s="993"/>
      <c r="AG86" s="993"/>
      <c r="AH86" s="993"/>
      <c r="AI86" s="993"/>
      <c r="AJ86" s="993"/>
    </row>
    <row r="87" spans="1:36">
      <c r="B87" s="992"/>
      <c r="C87" s="992"/>
      <c r="D87" s="993"/>
      <c r="E87" s="993"/>
      <c r="F87" s="993"/>
      <c r="G87" s="993"/>
      <c r="H87" s="993"/>
      <c r="I87" s="993"/>
      <c r="J87" s="993"/>
      <c r="K87" s="993"/>
      <c r="L87" s="993"/>
      <c r="M87" s="993"/>
      <c r="N87" s="993"/>
      <c r="O87" s="993"/>
      <c r="P87" s="993"/>
      <c r="Q87" s="993"/>
      <c r="R87" s="993"/>
      <c r="S87" s="993"/>
      <c r="T87" s="993"/>
      <c r="U87" s="993"/>
      <c r="V87" s="993"/>
      <c r="W87" s="993"/>
      <c r="X87" s="993"/>
      <c r="Y87" s="993"/>
      <c r="Z87" s="993"/>
      <c r="AA87" s="993"/>
      <c r="AB87" s="993"/>
      <c r="AC87" s="993"/>
      <c r="AD87" s="993"/>
      <c r="AE87" s="993"/>
      <c r="AF87" s="993"/>
      <c r="AG87" s="993"/>
      <c r="AH87" s="993"/>
      <c r="AI87" s="993"/>
      <c r="AJ87" s="993"/>
    </row>
    <row r="88" spans="1:36">
      <c r="B88" s="992"/>
      <c r="C88" s="992"/>
      <c r="D88" s="993"/>
      <c r="E88" s="993"/>
      <c r="F88" s="993"/>
      <c r="G88" s="993"/>
      <c r="H88" s="993"/>
      <c r="I88" s="993"/>
      <c r="J88" s="993"/>
      <c r="K88" s="993"/>
      <c r="L88" s="993"/>
      <c r="M88" s="993"/>
      <c r="N88" s="993"/>
      <c r="O88" s="993"/>
      <c r="P88" s="993"/>
      <c r="Q88" s="993"/>
      <c r="R88" s="993"/>
      <c r="S88" s="993"/>
      <c r="T88" s="993"/>
      <c r="U88" s="993"/>
      <c r="V88" s="993"/>
      <c r="W88" s="993"/>
      <c r="X88" s="993"/>
      <c r="Y88" s="993"/>
      <c r="Z88" s="993"/>
      <c r="AA88" s="993"/>
      <c r="AB88" s="993"/>
      <c r="AC88" s="993"/>
      <c r="AD88" s="993"/>
      <c r="AE88" s="993"/>
      <c r="AF88" s="993"/>
      <c r="AG88" s="993"/>
      <c r="AH88" s="993"/>
      <c r="AI88" s="993"/>
      <c r="AJ88" s="993"/>
    </row>
    <row r="89" spans="1:36">
      <c r="B89" s="992"/>
      <c r="C89" s="992"/>
      <c r="D89" s="993"/>
      <c r="E89" s="993"/>
      <c r="F89" s="993"/>
      <c r="G89" s="993"/>
      <c r="H89" s="993"/>
      <c r="I89" s="993"/>
      <c r="J89" s="993"/>
      <c r="K89" s="993"/>
      <c r="L89" s="993"/>
      <c r="M89" s="993"/>
      <c r="N89" s="993"/>
      <c r="O89" s="993"/>
      <c r="P89" s="993"/>
      <c r="Q89" s="993"/>
      <c r="R89" s="993"/>
      <c r="S89" s="993"/>
      <c r="T89" s="993"/>
      <c r="U89" s="993"/>
      <c r="V89" s="993"/>
      <c r="W89" s="993"/>
      <c r="X89" s="993"/>
      <c r="Y89" s="993"/>
      <c r="Z89" s="993"/>
      <c r="AA89" s="993"/>
      <c r="AB89" s="993"/>
      <c r="AC89" s="993"/>
      <c r="AD89" s="993"/>
      <c r="AE89" s="993"/>
      <c r="AF89" s="993"/>
      <c r="AG89" s="993"/>
      <c r="AH89" s="993"/>
      <c r="AI89" s="993"/>
      <c r="AJ89" s="993"/>
    </row>
    <row r="90" spans="1:36">
      <c r="B90" s="992"/>
      <c r="C90" s="992"/>
      <c r="D90" s="993"/>
      <c r="E90" s="993"/>
      <c r="F90" s="993"/>
      <c r="G90" s="993"/>
      <c r="H90" s="993"/>
      <c r="I90" s="993"/>
      <c r="J90" s="993"/>
      <c r="K90" s="993"/>
      <c r="L90" s="993"/>
      <c r="M90" s="993"/>
      <c r="N90" s="993"/>
      <c r="O90" s="993"/>
      <c r="P90" s="993"/>
      <c r="Q90" s="993"/>
      <c r="R90" s="993"/>
      <c r="S90" s="993"/>
      <c r="T90" s="993"/>
      <c r="U90" s="993"/>
      <c r="V90" s="993"/>
      <c r="W90" s="993"/>
      <c r="X90" s="993"/>
      <c r="Y90" s="993"/>
      <c r="Z90" s="993"/>
      <c r="AA90" s="993"/>
      <c r="AB90" s="993"/>
      <c r="AC90" s="993"/>
      <c r="AD90" s="993"/>
      <c r="AE90" s="993"/>
      <c r="AF90" s="993"/>
      <c r="AG90" s="993"/>
      <c r="AH90" s="993"/>
      <c r="AI90" s="993"/>
      <c r="AJ90" s="993"/>
    </row>
    <row r="91" spans="1:36">
      <c r="B91" s="992"/>
      <c r="C91" s="992"/>
      <c r="D91" s="993"/>
      <c r="E91" s="993"/>
      <c r="F91" s="993"/>
      <c r="G91" s="993"/>
      <c r="H91" s="993"/>
      <c r="I91" s="993"/>
      <c r="J91" s="993"/>
      <c r="K91" s="993"/>
      <c r="L91" s="993"/>
      <c r="M91" s="993"/>
      <c r="N91" s="993"/>
      <c r="O91" s="993"/>
      <c r="P91" s="993"/>
      <c r="Q91" s="993"/>
      <c r="R91" s="993"/>
      <c r="S91" s="993"/>
      <c r="T91" s="993"/>
      <c r="U91" s="993"/>
      <c r="V91" s="993"/>
      <c r="W91" s="993"/>
      <c r="X91" s="993"/>
      <c r="Y91" s="993"/>
      <c r="Z91" s="993"/>
      <c r="AA91" s="993"/>
      <c r="AB91" s="993"/>
      <c r="AC91" s="993"/>
      <c r="AD91" s="993"/>
      <c r="AE91" s="993"/>
      <c r="AF91" s="993"/>
      <c r="AG91" s="993"/>
      <c r="AH91" s="993"/>
      <c r="AI91" s="993"/>
      <c r="AJ91" s="993"/>
    </row>
    <row r="92" spans="1:36">
      <c r="B92" s="992"/>
      <c r="C92" s="992"/>
      <c r="D92" s="993"/>
      <c r="E92" s="993"/>
      <c r="F92" s="993"/>
      <c r="G92" s="993"/>
      <c r="H92" s="993"/>
      <c r="I92" s="993"/>
      <c r="J92" s="993"/>
      <c r="K92" s="993"/>
      <c r="L92" s="993"/>
      <c r="M92" s="993"/>
      <c r="N92" s="993"/>
      <c r="O92" s="993"/>
      <c r="P92" s="993"/>
      <c r="Q92" s="993"/>
      <c r="R92" s="993"/>
      <c r="S92" s="993"/>
      <c r="T92" s="993"/>
      <c r="U92" s="993"/>
      <c r="V92" s="993"/>
      <c r="W92" s="993"/>
      <c r="X92" s="993"/>
      <c r="Y92" s="993"/>
      <c r="Z92" s="993"/>
      <c r="AA92" s="993"/>
      <c r="AB92" s="993"/>
      <c r="AC92" s="993"/>
      <c r="AD92" s="993"/>
      <c r="AE92" s="993"/>
      <c r="AF92" s="993"/>
      <c r="AG92" s="993"/>
      <c r="AH92" s="993"/>
      <c r="AI92" s="993"/>
      <c r="AJ92" s="993"/>
    </row>
    <row r="93" spans="1:36">
      <c r="B93" s="992"/>
      <c r="C93" s="992"/>
      <c r="D93" s="993"/>
      <c r="E93" s="993"/>
      <c r="F93" s="993"/>
      <c r="G93" s="993"/>
      <c r="H93" s="993"/>
      <c r="I93" s="993"/>
      <c r="J93" s="993"/>
      <c r="K93" s="993"/>
      <c r="L93" s="993"/>
      <c r="M93" s="993"/>
      <c r="N93" s="993"/>
      <c r="O93" s="993"/>
      <c r="P93" s="993"/>
      <c r="Q93" s="993"/>
      <c r="R93" s="993"/>
      <c r="S93" s="993"/>
      <c r="T93" s="993"/>
      <c r="U93" s="993"/>
      <c r="V93" s="993"/>
      <c r="W93" s="993"/>
      <c r="X93" s="993"/>
      <c r="Y93" s="993"/>
      <c r="Z93" s="993"/>
      <c r="AA93" s="993"/>
      <c r="AB93" s="993"/>
      <c r="AC93" s="993"/>
      <c r="AD93" s="993"/>
      <c r="AE93" s="993"/>
      <c r="AF93" s="993"/>
      <c r="AG93" s="993"/>
      <c r="AH93" s="993"/>
      <c r="AI93" s="993"/>
      <c r="AJ93" s="993"/>
    </row>
    <row r="94" spans="1:36">
      <c r="B94" s="992"/>
      <c r="C94" s="992"/>
      <c r="D94" s="993"/>
      <c r="E94" s="993"/>
      <c r="F94" s="993"/>
      <c r="G94" s="993"/>
      <c r="H94" s="993"/>
      <c r="I94" s="993"/>
      <c r="J94" s="993"/>
      <c r="K94" s="993"/>
      <c r="L94" s="993"/>
      <c r="M94" s="993"/>
      <c r="N94" s="993"/>
      <c r="O94" s="993"/>
      <c r="P94" s="993"/>
      <c r="Q94" s="993"/>
      <c r="R94" s="993"/>
      <c r="S94" s="993"/>
      <c r="T94" s="993"/>
      <c r="U94" s="993"/>
      <c r="V94" s="993"/>
      <c r="W94" s="993"/>
      <c r="X94" s="993"/>
      <c r="Y94" s="993"/>
      <c r="Z94" s="993"/>
      <c r="AA94" s="993"/>
      <c r="AB94" s="993"/>
      <c r="AC94" s="993"/>
      <c r="AD94" s="993"/>
      <c r="AE94" s="993"/>
      <c r="AF94" s="993"/>
      <c r="AG94" s="993"/>
      <c r="AH94" s="993"/>
      <c r="AI94" s="993"/>
      <c r="AJ94" s="993"/>
    </row>
    <row r="95" spans="1:36">
      <c r="B95" s="992"/>
      <c r="C95" s="992"/>
      <c r="D95" s="993"/>
      <c r="E95" s="993"/>
      <c r="F95" s="993"/>
      <c r="G95" s="993"/>
      <c r="H95" s="993"/>
      <c r="I95" s="993"/>
      <c r="J95" s="993"/>
      <c r="K95" s="993"/>
      <c r="L95" s="993"/>
      <c r="M95" s="993"/>
      <c r="N95" s="993"/>
      <c r="O95" s="993"/>
      <c r="P95" s="993"/>
      <c r="Q95" s="993"/>
      <c r="R95" s="993"/>
      <c r="S95" s="993"/>
      <c r="T95" s="993"/>
      <c r="U95" s="993"/>
      <c r="V95" s="993"/>
      <c r="W95" s="993"/>
      <c r="X95" s="993"/>
      <c r="Y95" s="993"/>
      <c r="Z95" s="993"/>
      <c r="AA95" s="993"/>
      <c r="AB95" s="993"/>
      <c r="AC95" s="993"/>
      <c r="AD95" s="993"/>
      <c r="AE95" s="993"/>
      <c r="AF95" s="993"/>
      <c r="AG95" s="993"/>
      <c r="AH95" s="993"/>
      <c r="AI95" s="993"/>
      <c r="AJ95" s="993"/>
    </row>
    <row r="96" spans="1:36">
      <c r="B96" s="992"/>
      <c r="C96" s="992"/>
      <c r="D96" s="993"/>
      <c r="E96" s="993"/>
      <c r="F96" s="993"/>
      <c r="G96" s="993"/>
      <c r="H96" s="993"/>
      <c r="I96" s="993"/>
      <c r="J96" s="993"/>
      <c r="K96" s="993"/>
      <c r="L96" s="993"/>
      <c r="M96" s="993"/>
      <c r="N96" s="993"/>
      <c r="O96" s="993"/>
      <c r="P96" s="993"/>
      <c r="Q96" s="993"/>
      <c r="R96" s="993"/>
      <c r="S96" s="993"/>
      <c r="T96" s="993"/>
      <c r="U96" s="993"/>
      <c r="V96" s="993"/>
      <c r="W96" s="993"/>
      <c r="X96" s="993"/>
      <c r="Y96" s="993"/>
      <c r="Z96" s="993"/>
      <c r="AA96" s="993"/>
      <c r="AB96" s="993"/>
      <c r="AC96" s="993"/>
      <c r="AD96" s="993"/>
      <c r="AE96" s="993"/>
      <c r="AF96" s="993"/>
      <c r="AG96" s="993"/>
      <c r="AH96" s="993"/>
      <c r="AI96" s="993"/>
      <c r="AJ96" s="993"/>
    </row>
    <row r="97" spans="2:36">
      <c r="B97" s="992"/>
      <c r="C97" s="992"/>
      <c r="D97" s="993"/>
      <c r="E97" s="993"/>
      <c r="F97" s="993"/>
      <c r="G97" s="993"/>
      <c r="H97" s="993"/>
      <c r="I97" s="993"/>
      <c r="J97" s="993"/>
      <c r="K97" s="993"/>
      <c r="L97" s="993"/>
      <c r="M97" s="993"/>
      <c r="N97" s="993"/>
      <c r="O97" s="993"/>
      <c r="P97" s="993"/>
      <c r="Q97" s="993"/>
      <c r="R97" s="993"/>
      <c r="S97" s="993"/>
      <c r="T97" s="993"/>
      <c r="U97" s="993"/>
      <c r="V97" s="993"/>
      <c r="W97" s="993"/>
      <c r="X97" s="993"/>
      <c r="Y97" s="993"/>
      <c r="Z97" s="993"/>
      <c r="AA97" s="993"/>
      <c r="AB97" s="993"/>
      <c r="AC97" s="993"/>
      <c r="AD97" s="993"/>
      <c r="AE97" s="993"/>
      <c r="AF97" s="993"/>
      <c r="AG97" s="993"/>
      <c r="AH97" s="993"/>
      <c r="AI97" s="993"/>
      <c r="AJ97" s="993"/>
    </row>
    <row r="98" spans="2:36">
      <c r="B98" s="992"/>
      <c r="C98" s="992"/>
      <c r="D98" s="993"/>
      <c r="E98" s="993"/>
      <c r="F98" s="993"/>
      <c r="G98" s="993"/>
      <c r="H98" s="993"/>
      <c r="I98" s="993"/>
      <c r="J98" s="993"/>
      <c r="K98" s="993"/>
      <c r="L98" s="993"/>
      <c r="M98" s="993"/>
      <c r="N98" s="993"/>
      <c r="O98" s="993"/>
      <c r="P98" s="993"/>
      <c r="Q98" s="993"/>
      <c r="R98" s="993"/>
      <c r="S98" s="993"/>
      <c r="T98" s="993"/>
      <c r="U98" s="993"/>
      <c r="V98" s="993"/>
      <c r="W98" s="993"/>
      <c r="X98" s="993"/>
      <c r="Y98" s="993"/>
      <c r="Z98" s="993"/>
      <c r="AA98" s="993"/>
      <c r="AB98" s="993"/>
      <c r="AC98" s="993"/>
      <c r="AD98" s="993"/>
      <c r="AE98" s="993"/>
      <c r="AF98" s="993"/>
      <c r="AG98" s="993"/>
      <c r="AH98" s="993"/>
      <c r="AI98" s="993"/>
      <c r="AJ98" s="993"/>
    </row>
    <row r="99" spans="2:36">
      <c r="B99" s="992"/>
      <c r="C99" s="992"/>
      <c r="D99" s="993"/>
      <c r="E99" s="993"/>
      <c r="F99" s="993"/>
      <c r="G99" s="993"/>
      <c r="H99" s="993"/>
      <c r="I99" s="993"/>
      <c r="J99" s="993"/>
      <c r="K99" s="993"/>
      <c r="L99" s="993"/>
      <c r="M99" s="993"/>
      <c r="N99" s="993"/>
      <c r="O99" s="993"/>
      <c r="P99" s="993"/>
      <c r="Q99" s="993"/>
      <c r="R99" s="993"/>
      <c r="S99" s="993"/>
      <c r="T99" s="993"/>
      <c r="U99" s="993"/>
      <c r="V99" s="993"/>
      <c r="W99" s="993"/>
      <c r="X99" s="993"/>
      <c r="Y99" s="993"/>
      <c r="Z99" s="993"/>
      <c r="AA99" s="993"/>
      <c r="AB99" s="993"/>
      <c r="AC99" s="993"/>
      <c r="AD99" s="993"/>
      <c r="AE99" s="993"/>
      <c r="AF99" s="993"/>
      <c r="AG99" s="993"/>
      <c r="AH99" s="993"/>
      <c r="AI99" s="993"/>
      <c r="AJ99" s="993"/>
    </row>
    <row r="100" spans="2:36">
      <c r="B100" s="992"/>
      <c r="C100" s="992"/>
      <c r="D100" s="993"/>
      <c r="E100" s="993"/>
      <c r="F100" s="993"/>
      <c r="G100" s="993"/>
      <c r="H100" s="993"/>
      <c r="I100" s="993"/>
      <c r="J100" s="993"/>
      <c r="K100" s="993"/>
      <c r="L100" s="993"/>
      <c r="M100" s="993"/>
      <c r="N100" s="993"/>
      <c r="O100" s="993"/>
      <c r="P100" s="993"/>
      <c r="Q100" s="993"/>
      <c r="R100" s="993"/>
      <c r="S100" s="993"/>
      <c r="T100" s="993"/>
      <c r="U100" s="993"/>
      <c r="V100" s="993"/>
      <c r="W100" s="993"/>
      <c r="X100" s="993"/>
      <c r="Y100" s="993"/>
      <c r="Z100" s="993"/>
      <c r="AA100" s="993"/>
      <c r="AB100" s="993"/>
      <c r="AC100" s="993"/>
      <c r="AD100" s="993"/>
      <c r="AE100" s="993"/>
      <c r="AF100" s="993"/>
      <c r="AG100" s="993"/>
      <c r="AH100" s="993"/>
      <c r="AI100" s="993"/>
      <c r="AJ100" s="993"/>
    </row>
    <row r="101" spans="2:36">
      <c r="B101" s="992"/>
      <c r="C101" s="992"/>
      <c r="D101" s="993"/>
      <c r="E101" s="993"/>
      <c r="F101" s="993"/>
      <c r="G101" s="993"/>
      <c r="H101" s="993"/>
      <c r="I101" s="993"/>
      <c r="J101" s="993"/>
      <c r="K101" s="993"/>
      <c r="L101" s="993"/>
      <c r="M101" s="993"/>
      <c r="N101" s="993"/>
      <c r="O101" s="993"/>
      <c r="P101" s="993"/>
      <c r="Q101" s="993"/>
      <c r="R101" s="993"/>
      <c r="S101" s="993"/>
      <c r="T101" s="993"/>
      <c r="U101" s="993"/>
      <c r="V101" s="993"/>
      <c r="W101" s="993"/>
      <c r="X101" s="993"/>
      <c r="Y101" s="993"/>
      <c r="Z101" s="993"/>
      <c r="AA101" s="993"/>
      <c r="AB101" s="993"/>
      <c r="AC101" s="993"/>
      <c r="AD101" s="993"/>
      <c r="AE101" s="993"/>
      <c r="AF101" s="993"/>
      <c r="AG101" s="993"/>
      <c r="AH101" s="993"/>
      <c r="AI101" s="993"/>
      <c r="AJ101" s="993"/>
    </row>
    <row r="102" spans="2:36">
      <c r="B102" s="992"/>
      <c r="C102" s="992"/>
      <c r="D102" s="993"/>
      <c r="E102" s="993"/>
      <c r="F102" s="993"/>
      <c r="G102" s="993"/>
      <c r="H102" s="993"/>
      <c r="I102" s="993"/>
      <c r="J102" s="993"/>
      <c r="K102" s="993"/>
      <c r="L102" s="993"/>
      <c r="M102" s="993"/>
      <c r="N102" s="993"/>
      <c r="O102" s="993"/>
      <c r="P102" s="993"/>
      <c r="Q102" s="993"/>
      <c r="R102" s="993"/>
      <c r="S102" s="993"/>
      <c r="T102" s="993"/>
      <c r="U102" s="993"/>
      <c r="V102" s="993"/>
      <c r="W102" s="993"/>
      <c r="X102" s="993"/>
      <c r="Y102" s="993"/>
      <c r="Z102" s="993"/>
      <c r="AA102" s="993"/>
      <c r="AB102" s="993"/>
      <c r="AC102" s="993"/>
      <c r="AD102" s="993"/>
      <c r="AE102" s="993"/>
      <c r="AF102" s="993"/>
      <c r="AG102" s="993"/>
      <c r="AH102" s="993"/>
      <c r="AI102" s="993"/>
      <c r="AJ102" s="993"/>
    </row>
    <row r="103" spans="2:36">
      <c r="B103" s="992"/>
      <c r="C103" s="992"/>
      <c r="D103" s="993"/>
      <c r="E103" s="993"/>
      <c r="F103" s="993"/>
      <c r="G103" s="993"/>
      <c r="H103" s="993"/>
      <c r="I103" s="993"/>
      <c r="J103" s="993"/>
      <c r="K103" s="993"/>
      <c r="L103" s="993"/>
      <c r="M103" s="993"/>
      <c r="N103" s="993"/>
      <c r="O103" s="993"/>
      <c r="P103" s="993"/>
      <c r="Q103" s="993"/>
      <c r="R103" s="993"/>
      <c r="S103" s="993"/>
      <c r="T103" s="993"/>
      <c r="U103" s="993"/>
      <c r="V103" s="993"/>
      <c r="W103" s="993"/>
      <c r="X103" s="993"/>
      <c r="Y103" s="993"/>
      <c r="Z103" s="993"/>
      <c r="AA103" s="993"/>
      <c r="AB103" s="993"/>
      <c r="AC103" s="993"/>
      <c r="AD103" s="993"/>
      <c r="AE103" s="993"/>
      <c r="AF103" s="993"/>
      <c r="AG103" s="993"/>
      <c r="AH103" s="993"/>
      <c r="AI103" s="993"/>
      <c r="AJ103" s="993"/>
    </row>
    <row r="104" spans="2:36">
      <c r="B104" s="992"/>
      <c r="C104" s="992"/>
      <c r="D104" s="993"/>
      <c r="E104" s="993"/>
      <c r="F104" s="993"/>
      <c r="G104" s="993"/>
      <c r="H104" s="993"/>
      <c r="I104" s="993"/>
      <c r="J104" s="993"/>
      <c r="K104" s="993"/>
      <c r="L104" s="993"/>
      <c r="M104" s="993"/>
      <c r="N104" s="993"/>
      <c r="O104" s="993"/>
      <c r="P104" s="993"/>
      <c r="Q104" s="993"/>
      <c r="R104" s="993"/>
      <c r="S104" s="993"/>
      <c r="T104" s="993"/>
      <c r="U104" s="993"/>
      <c r="V104" s="993"/>
      <c r="W104" s="993"/>
      <c r="X104" s="993"/>
      <c r="Y104" s="993"/>
      <c r="Z104" s="993"/>
      <c r="AA104" s="993"/>
      <c r="AB104" s="993"/>
      <c r="AC104" s="993"/>
      <c r="AD104" s="993"/>
      <c r="AE104" s="993"/>
      <c r="AF104" s="993"/>
      <c r="AG104" s="993"/>
      <c r="AH104" s="993"/>
      <c r="AI104" s="993"/>
      <c r="AJ104" s="993"/>
    </row>
    <row r="105" spans="2:36">
      <c r="B105" s="992"/>
      <c r="C105" s="992"/>
      <c r="D105" s="993"/>
      <c r="E105" s="993"/>
      <c r="F105" s="993"/>
      <c r="G105" s="993"/>
      <c r="H105" s="993"/>
      <c r="I105" s="993"/>
      <c r="J105" s="993"/>
      <c r="K105" s="993"/>
      <c r="L105" s="993"/>
      <c r="M105" s="993"/>
      <c r="N105" s="993"/>
      <c r="O105" s="993"/>
      <c r="P105" s="993"/>
      <c r="Q105" s="993"/>
      <c r="R105" s="993"/>
      <c r="S105" s="993"/>
      <c r="T105" s="993"/>
      <c r="U105" s="993"/>
      <c r="V105" s="993"/>
      <c r="W105" s="993"/>
      <c r="X105" s="993"/>
      <c r="Y105" s="993"/>
      <c r="Z105" s="993"/>
      <c r="AA105" s="993"/>
      <c r="AB105" s="993"/>
      <c r="AC105" s="993"/>
      <c r="AD105" s="993"/>
      <c r="AE105" s="993"/>
      <c r="AF105" s="993"/>
      <c r="AG105" s="993"/>
      <c r="AH105" s="993"/>
      <c r="AI105" s="993"/>
      <c r="AJ105" s="993"/>
    </row>
    <row r="106" spans="2:36">
      <c r="B106" s="992"/>
      <c r="C106" s="992"/>
      <c r="D106" s="993"/>
      <c r="E106" s="993"/>
      <c r="F106" s="993"/>
      <c r="G106" s="993"/>
      <c r="H106" s="993"/>
      <c r="I106" s="993"/>
      <c r="J106" s="993"/>
      <c r="K106" s="993"/>
      <c r="L106" s="993"/>
      <c r="M106" s="993"/>
      <c r="N106" s="993"/>
      <c r="O106" s="993"/>
      <c r="P106" s="993"/>
      <c r="Q106" s="993"/>
      <c r="R106" s="993"/>
      <c r="S106" s="993"/>
      <c r="T106" s="993"/>
      <c r="U106" s="993"/>
      <c r="V106" s="993"/>
      <c r="W106" s="993"/>
      <c r="X106" s="993"/>
      <c r="Y106" s="993"/>
      <c r="Z106" s="993"/>
      <c r="AA106" s="993"/>
      <c r="AB106" s="993"/>
      <c r="AC106" s="993"/>
      <c r="AD106" s="993"/>
      <c r="AE106" s="993"/>
      <c r="AF106" s="993"/>
      <c r="AG106" s="993"/>
      <c r="AH106" s="993"/>
      <c r="AI106" s="993"/>
      <c r="AJ106" s="993"/>
    </row>
    <row r="107" spans="2:36">
      <c r="B107" s="992"/>
      <c r="C107" s="992"/>
      <c r="D107" s="993"/>
      <c r="E107" s="993"/>
      <c r="F107" s="993"/>
      <c r="G107" s="993"/>
      <c r="H107" s="993"/>
      <c r="I107" s="993"/>
      <c r="J107" s="993"/>
      <c r="K107" s="993"/>
      <c r="L107" s="993"/>
      <c r="M107" s="993"/>
      <c r="N107" s="993"/>
      <c r="O107" s="993"/>
      <c r="P107" s="993"/>
      <c r="Q107" s="993"/>
      <c r="R107" s="993"/>
      <c r="S107" s="993"/>
      <c r="T107" s="993"/>
      <c r="U107" s="993"/>
      <c r="V107" s="993"/>
      <c r="W107" s="993"/>
      <c r="X107" s="993"/>
      <c r="Y107" s="993"/>
      <c r="Z107" s="993"/>
      <c r="AA107" s="993"/>
      <c r="AB107" s="993"/>
      <c r="AC107" s="993"/>
      <c r="AD107" s="993"/>
      <c r="AE107" s="993"/>
      <c r="AF107" s="993"/>
      <c r="AG107" s="993"/>
      <c r="AH107" s="993"/>
      <c r="AI107" s="993"/>
      <c r="AJ107" s="993"/>
    </row>
    <row r="108" spans="2:36">
      <c r="B108" s="992"/>
      <c r="C108" s="992"/>
      <c r="D108" s="993"/>
      <c r="E108" s="993"/>
      <c r="F108" s="993"/>
      <c r="G108" s="993"/>
      <c r="H108" s="993"/>
      <c r="I108" s="993"/>
      <c r="J108" s="993"/>
      <c r="K108" s="993"/>
      <c r="L108" s="993"/>
      <c r="M108" s="993"/>
      <c r="N108" s="993"/>
      <c r="O108" s="993"/>
      <c r="P108" s="993"/>
      <c r="Q108" s="993"/>
      <c r="R108" s="993"/>
      <c r="S108" s="993"/>
      <c r="T108" s="993"/>
      <c r="U108" s="993"/>
      <c r="V108" s="993"/>
      <c r="W108" s="993"/>
      <c r="X108" s="993"/>
      <c r="Y108" s="993"/>
      <c r="Z108" s="993"/>
      <c r="AA108" s="993"/>
      <c r="AB108" s="993"/>
      <c r="AC108" s="993"/>
      <c r="AD108" s="993"/>
      <c r="AE108" s="993"/>
      <c r="AF108" s="993"/>
      <c r="AG108" s="993"/>
      <c r="AH108" s="993"/>
      <c r="AI108" s="993"/>
      <c r="AJ108" s="993"/>
    </row>
    <row r="109" spans="2:36">
      <c r="B109" s="992"/>
      <c r="C109" s="992"/>
      <c r="D109" s="993"/>
      <c r="E109" s="993"/>
      <c r="F109" s="993"/>
      <c r="G109" s="993"/>
      <c r="H109" s="993"/>
      <c r="I109" s="993"/>
      <c r="J109" s="993"/>
      <c r="K109" s="993"/>
      <c r="L109" s="993"/>
      <c r="M109" s="993"/>
      <c r="N109" s="993"/>
      <c r="O109" s="993"/>
      <c r="P109" s="993"/>
      <c r="Q109" s="993"/>
      <c r="R109" s="993"/>
      <c r="S109" s="993"/>
      <c r="T109" s="993"/>
      <c r="U109" s="993"/>
      <c r="V109" s="993"/>
      <c r="W109" s="993"/>
      <c r="X109" s="993"/>
      <c r="Y109" s="993"/>
      <c r="Z109" s="993"/>
      <c r="AA109" s="993"/>
      <c r="AB109" s="993"/>
      <c r="AC109" s="993"/>
      <c r="AD109" s="993"/>
      <c r="AE109" s="993"/>
      <c r="AF109" s="993"/>
      <c r="AG109" s="993"/>
      <c r="AH109" s="993"/>
      <c r="AI109" s="993"/>
      <c r="AJ109" s="993"/>
    </row>
  </sheetData>
  <mergeCells count="123">
    <mergeCell ref="A2:AI2"/>
    <mergeCell ref="B4:F4"/>
    <mergeCell ref="G4:S4"/>
    <mergeCell ref="X4:AG4"/>
    <mergeCell ref="AC6:AD6"/>
    <mergeCell ref="A8:A18"/>
    <mergeCell ref="B12:B19"/>
    <mergeCell ref="A51:AJ51"/>
    <mergeCell ref="B52:AH52"/>
    <mergeCell ref="V54:Y54"/>
    <mergeCell ref="Z54:AA54"/>
    <mergeCell ref="AC54:AF54"/>
    <mergeCell ref="AG54:AH54"/>
    <mergeCell ref="AC21:AD21"/>
    <mergeCell ref="A23:A33"/>
    <mergeCell ref="B27:B34"/>
    <mergeCell ref="AC36:AD36"/>
    <mergeCell ref="A38:A48"/>
    <mergeCell ref="B42:B49"/>
    <mergeCell ref="AA56:AD56"/>
    <mergeCell ref="AH56:AI56"/>
    <mergeCell ref="B57:C57"/>
    <mergeCell ref="D57:E57"/>
    <mergeCell ref="G57:H57"/>
    <mergeCell ref="J57:K57"/>
    <mergeCell ref="L57:Z57"/>
    <mergeCell ref="AA57:AD57"/>
    <mergeCell ref="B55:H55"/>
    <mergeCell ref="J55:Z55"/>
    <mergeCell ref="B56:C56"/>
    <mergeCell ref="D56:H56"/>
    <mergeCell ref="J56:K56"/>
    <mergeCell ref="L56:Z56"/>
    <mergeCell ref="B59:C59"/>
    <mergeCell ref="D59:E59"/>
    <mergeCell ref="G59:H59"/>
    <mergeCell ref="J59:K59"/>
    <mergeCell ref="L59:Z59"/>
    <mergeCell ref="AA59:AD59"/>
    <mergeCell ref="B58:C58"/>
    <mergeCell ref="D58:E58"/>
    <mergeCell ref="G58:H58"/>
    <mergeCell ref="J58:K58"/>
    <mergeCell ref="L58:Z58"/>
    <mergeCell ref="AA58:AD58"/>
    <mergeCell ref="J61:K61"/>
    <mergeCell ref="L61:Z61"/>
    <mergeCell ref="AA61:AD61"/>
    <mergeCell ref="B60:C60"/>
    <mergeCell ref="D60:E60"/>
    <mergeCell ref="G60:H60"/>
    <mergeCell ref="J60:K60"/>
    <mergeCell ref="L60:Z60"/>
    <mergeCell ref="AA60:AD60"/>
    <mergeCell ref="B62:C62"/>
    <mergeCell ref="D62:E62"/>
    <mergeCell ref="G62:H62"/>
    <mergeCell ref="B63:C63"/>
    <mergeCell ref="D63:E63"/>
    <mergeCell ref="G63:H63"/>
    <mergeCell ref="B61:C61"/>
    <mergeCell ref="D61:E61"/>
    <mergeCell ref="G61:H61"/>
    <mergeCell ref="B67:C67"/>
    <mergeCell ref="D67:H67"/>
    <mergeCell ref="J67:L67"/>
    <mergeCell ref="M67:AH67"/>
    <mergeCell ref="B68:C68"/>
    <mergeCell ref="D68:H68"/>
    <mergeCell ref="J68:L68"/>
    <mergeCell ref="M68:AH68"/>
    <mergeCell ref="B64:C64"/>
    <mergeCell ref="D64:H64"/>
    <mergeCell ref="B65:C65"/>
    <mergeCell ref="D65:H65"/>
    <mergeCell ref="J65:L66"/>
    <mergeCell ref="M65:AH66"/>
    <mergeCell ref="B66:C66"/>
    <mergeCell ref="D66:H66"/>
    <mergeCell ref="B71:C71"/>
    <mergeCell ref="D71:H71"/>
    <mergeCell ref="J71:L71"/>
    <mergeCell ref="M71:AH71"/>
    <mergeCell ref="B72:C72"/>
    <mergeCell ref="D72:H72"/>
    <mergeCell ref="J72:L72"/>
    <mergeCell ref="M72:AH72"/>
    <mergeCell ref="B69:C69"/>
    <mergeCell ref="D69:H69"/>
    <mergeCell ref="J69:L69"/>
    <mergeCell ref="M69:AH69"/>
    <mergeCell ref="B70:C70"/>
    <mergeCell ref="D70:H70"/>
    <mergeCell ref="J70:L70"/>
    <mergeCell ref="M70:AH70"/>
    <mergeCell ref="B77:E77"/>
    <mergeCell ref="F77:P77"/>
    <mergeCell ref="R77:AB77"/>
    <mergeCell ref="AC77:AH77"/>
    <mergeCell ref="B78:E78"/>
    <mergeCell ref="F78:P78"/>
    <mergeCell ref="R78:AB78"/>
    <mergeCell ref="AC78:AH78"/>
    <mergeCell ref="B74:V74"/>
    <mergeCell ref="B75:E75"/>
    <mergeCell ref="F75:AB75"/>
    <mergeCell ref="AC75:AH75"/>
    <mergeCell ref="B76:E76"/>
    <mergeCell ref="F76:P76"/>
    <mergeCell ref="R76:AB76"/>
    <mergeCell ref="AC76:AH76"/>
    <mergeCell ref="B81:E81"/>
    <mergeCell ref="F81:P81"/>
    <mergeCell ref="R81:AB81"/>
    <mergeCell ref="AC81:AH81"/>
    <mergeCell ref="B79:E79"/>
    <mergeCell ref="F79:P79"/>
    <mergeCell ref="R79:AB79"/>
    <mergeCell ref="AC79:AH79"/>
    <mergeCell ref="B80:E80"/>
    <mergeCell ref="F80:P80"/>
    <mergeCell ref="R80:AB80"/>
    <mergeCell ref="AC80:AH80"/>
  </mergeCells>
  <phoneticPr fontId="12"/>
  <conditionalFormatting sqref="AI75">
    <cfRule type="expression" dxfId="352" priority="8">
      <formula>$AI$155&lt;28</formula>
    </cfRule>
  </conditionalFormatting>
  <conditionalFormatting sqref="AI77">
    <cfRule type="expression" dxfId="351" priority="7">
      <formula>$AI$156&lt;28</formula>
    </cfRule>
  </conditionalFormatting>
  <conditionalFormatting sqref="AI76">
    <cfRule type="expression" dxfId="350" priority="6">
      <formula>$AI$156&lt;28</formula>
    </cfRule>
  </conditionalFormatting>
  <conditionalFormatting sqref="AI78:AI81">
    <cfRule type="expression" dxfId="349" priority="5">
      <formula>$AI$156&lt;28</formula>
    </cfRule>
  </conditionalFormatting>
  <conditionalFormatting sqref="M67:AH72">
    <cfRule type="cellIs" dxfId="348" priority="2" operator="equal">
      <formula>""</formula>
    </cfRule>
  </conditionalFormatting>
  <conditionalFormatting sqref="L57:Z61">
    <cfRule type="cellIs" dxfId="347" priority="4" stopIfTrue="1" operator="equal">
      <formula>""</formula>
    </cfRule>
  </conditionalFormatting>
  <conditionalFormatting sqref="D57:E63 G57:H63">
    <cfRule type="cellIs" dxfId="346" priority="3" stopIfTrue="1" operator="equal">
      <formula>""</formula>
    </cfRule>
  </conditionalFormatting>
  <dataValidations count="1">
    <dataValidation imeMode="off" allowBlank="1" showInputMessage="1" showErrorMessage="1" sqref="L57:Z61 L64 N64:Z64 M64:M65 M67:M72 D57:E63 G57:H63"/>
  </dataValidations>
  <printOptions horizontalCentered="1"/>
  <pageMargins left="0.62992125984251968" right="0.62992125984251968" top="0.39370078740157483" bottom="0.39370078740157483" header="0" footer="0.19685039370078741"/>
  <pageSetup paperSize="9" scale="50" fitToHeight="0" orientation="portrait" r:id="rId1"/>
  <headerFooter scaleWithDoc="0"/>
  <rowBreaks count="1" manualBreakCount="1">
    <brk id="35" max="3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E110"/>
  <sheetViews>
    <sheetView view="pageBreakPreview" zoomScaleNormal="85" zoomScaleSheetLayoutView="100" workbookViewId="0">
      <selection sqref="A1:H1"/>
    </sheetView>
  </sheetViews>
  <sheetFormatPr defaultRowHeight="13.5"/>
  <cols>
    <col min="1" max="1" width="15.25" style="1179" customWidth="1"/>
    <col min="2" max="11" width="7.625" style="1179" customWidth="1"/>
    <col min="12" max="16384" width="9" style="1179"/>
  </cols>
  <sheetData>
    <row r="1" spans="1:31" ht="30" customHeight="1">
      <c r="A1" s="904" t="s">
        <v>1224</v>
      </c>
    </row>
    <row r="2" spans="1:31" ht="9" customHeight="1"/>
    <row r="3" spans="1:31" ht="41.25" customHeight="1">
      <c r="A3" s="1180" t="s">
        <v>1116</v>
      </c>
      <c r="B3" s="1180">
        <v>1</v>
      </c>
      <c r="C3" s="1180">
        <v>2</v>
      </c>
      <c r="D3" s="1180">
        <v>3</v>
      </c>
      <c r="E3" s="1180">
        <v>4</v>
      </c>
      <c r="F3" s="1180">
        <v>5</v>
      </c>
      <c r="G3" s="1180">
        <v>6</v>
      </c>
      <c r="H3" s="1180">
        <v>7</v>
      </c>
      <c r="I3" s="1180">
        <v>8</v>
      </c>
      <c r="J3" s="1180">
        <v>9</v>
      </c>
      <c r="K3" s="1180">
        <v>10</v>
      </c>
      <c r="L3" s="1180">
        <v>11</v>
      </c>
      <c r="M3" s="1180">
        <v>12</v>
      </c>
      <c r="N3" s="1180">
        <v>13</v>
      </c>
      <c r="O3" s="1180">
        <v>14</v>
      </c>
      <c r="P3" s="1180">
        <v>15</v>
      </c>
      <c r="Q3" s="1180">
        <v>16</v>
      </c>
      <c r="R3" s="1180">
        <v>17</v>
      </c>
      <c r="S3" s="1180">
        <v>18</v>
      </c>
      <c r="T3" s="1180">
        <v>19</v>
      </c>
      <c r="U3" s="1180">
        <v>20</v>
      </c>
      <c r="V3" s="1180">
        <v>21</v>
      </c>
      <c r="W3" s="1180">
        <v>22</v>
      </c>
      <c r="X3" s="1180">
        <v>23</v>
      </c>
      <c r="Y3" s="1180">
        <v>24</v>
      </c>
      <c r="Z3" s="1180">
        <v>25</v>
      </c>
      <c r="AA3" s="1180">
        <v>26</v>
      </c>
      <c r="AB3" s="1180">
        <v>27</v>
      </c>
      <c r="AC3" s="1180">
        <v>28</v>
      </c>
      <c r="AD3" s="1180">
        <v>29</v>
      </c>
      <c r="AE3" s="1180">
        <v>30</v>
      </c>
    </row>
    <row r="4" spans="1:31" s="1183" customFormat="1" ht="61.5" customHeight="1">
      <c r="A4" s="1181" t="s">
        <v>1403</v>
      </c>
      <c r="B4" s="1182"/>
      <c r="C4" s="1182"/>
      <c r="D4" s="1182"/>
      <c r="E4" s="1182"/>
      <c r="F4" s="1182"/>
      <c r="G4" s="1182"/>
      <c r="H4" s="1182"/>
      <c r="I4" s="1182"/>
      <c r="J4" s="1182"/>
      <c r="K4" s="1182"/>
      <c r="L4" s="1182"/>
      <c r="M4" s="1182"/>
      <c r="N4" s="1182"/>
      <c r="O4" s="1182"/>
      <c r="P4" s="1182"/>
      <c r="Q4" s="1182"/>
      <c r="R4" s="1182"/>
      <c r="S4" s="1182"/>
      <c r="T4" s="1182"/>
      <c r="U4" s="1182"/>
      <c r="V4" s="1182"/>
      <c r="W4" s="1182"/>
      <c r="X4" s="1182"/>
      <c r="Y4" s="1182"/>
      <c r="Z4" s="1182"/>
      <c r="AA4" s="1182"/>
      <c r="AB4" s="1182"/>
      <c r="AC4" s="1182"/>
      <c r="AD4" s="1182"/>
      <c r="AE4" s="1182"/>
    </row>
    <row r="5" spans="1:31" ht="40.5" customHeight="1">
      <c r="A5" s="1184" t="s">
        <v>1117</v>
      </c>
      <c r="B5" s="1182"/>
      <c r="C5" s="1182"/>
      <c r="D5" s="1182"/>
      <c r="E5" s="1182"/>
      <c r="F5" s="1182"/>
      <c r="G5" s="1182"/>
      <c r="H5" s="1182"/>
      <c r="I5" s="1182"/>
      <c r="J5" s="1182"/>
      <c r="K5" s="1182"/>
      <c r="L5" s="1182"/>
      <c r="M5" s="1182"/>
      <c r="N5" s="1182"/>
      <c r="O5" s="1182"/>
      <c r="P5" s="1182"/>
      <c r="Q5" s="1182"/>
      <c r="R5" s="1182"/>
      <c r="S5" s="1182"/>
      <c r="T5" s="1182"/>
      <c r="U5" s="1182"/>
      <c r="V5" s="1182"/>
      <c r="W5" s="1182"/>
      <c r="X5" s="1182"/>
      <c r="Y5" s="1182"/>
      <c r="Z5" s="1182"/>
      <c r="AA5" s="1182"/>
      <c r="AB5" s="1182"/>
      <c r="AC5" s="1182"/>
      <c r="AD5" s="1182"/>
      <c r="AE5" s="1182"/>
    </row>
    <row r="6" spans="1:31" ht="40.5" customHeight="1">
      <c r="A6" s="1184" t="s">
        <v>1118</v>
      </c>
      <c r="B6" s="1182"/>
      <c r="C6" s="1182"/>
      <c r="D6" s="1182"/>
      <c r="E6" s="1182"/>
      <c r="F6" s="1182"/>
      <c r="G6" s="1182"/>
      <c r="H6" s="1182"/>
      <c r="I6" s="1182"/>
      <c r="J6" s="1182"/>
      <c r="K6" s="1182"/>
      <c r="L6" s="1182"/>
      <c r="M6" s="1182"/>
      <c r="N6" s="1182"/>
      <c r="O6" s="1182"/>
      <c r="P6" s="1182"/>
      <c r="Q6" s="1182"/>
      <c r="R6" s="1182"/>
      <c r="S6" s="1182"/>
      <c r="T6" s="1182"/>
      <c r="U6" s="1182"/>
      <c r="V6" s="1182"/>
      <c r="W6" s="1182"/>
      <c r="X6" s="1182"/>
      <c r="Y6" s="1182"/>
      <c r="Z6" s="1182"/>
      <c r="AA6" s="1182"/>
      <c r="AB6" s="1182"/>
      <c r="AC6" s="1182"/>
      <c r="AD6" s="1182"/>
      <c r="AE6" s="1182"/>
    </row>
    <row r="7" spans="1:31" ht="40.5" customHeight="1">
      <c r="A7" s="1184" t="s">
        <v>1119</v>
      </c>
      <c r="B7" s="1182"/>
      <c r="C7" s="1182"/>
      <c r="D7" s="1182"/>
      <c r="E7" s="1182"/>
      <c r="F7" s="1182"/>
      <c r="G7" s="1182"/>
      <c r="H7" s="1182"/>
      <c r="I7" s="1182"/>
      <c r="J7" s="1182"/>
      <c r="K7" s="1182"/>
      <c r="L7" s="1182"/>
      <c r="M7" s="1182"/>
      <c r="N7" s="1182"/>
      <c r="O7" s="1182"/>
      <c r="P7" s="1182"/>
      <c r="Q7" s="1182"/>
      <c r="R7" s="1182"/>
      <c r="S7" s="1182"/>
      <c r="T7" s="1182"/>
      <c r="U7" s="1182"/>
      <c r="V7" s="1182"/>
      <c r="W7" s="1182"/>
      <c r="X7" s="1182"/>
      <c r="Y7" s="1182"/>
      <c r="Z7" s="1182"/>
      <c r="AA7" s="1182"/>
      <c r="AB7" s="1182"/>
      <c r="AC7" s="1182"/>
      <c r="AD7" s="1182"/>
      <c r="AE7" s="1182"/>
    </row>
    <row r="8" spans="1:31" ht="40.5" customHeight="1">
      <c r="A8" s="1184" t="s">
        <v>1120</v>
      </c>
      <c r="B8" s="1182"/>
      <c r="C8" s="1182"/>
      <c r="D8" s="1182"/>
      <c r="E8" s="1182"/>
      <c r="F8" s="1182"/>
      <c r="G8" s="1182"/>
      <c r="H8" s="1182"/>
      <c r="I8" s="1182"/>
      <c r="J8" s="1182"/>
      <c r="K8" s="1182"/>
      <c r="L8" s="1182"/>
      <c r="M8" s="1182"/>
      <c r="N8" s="1182"/>
      <c r="O8" s="1182"/>
      <c r="P8" s="1182"/>
      <c r="Q8" s="1182"/>
      <c r="R8" s="1182"/>
      <c r="S8" s="1182"/>
      <c r="T8" s="1182"/>
      <c r="U8" s="1182"/>
      <c r="V8" s="1182"/>
      <c r="W8" s="1182"/>
      <c r="X8" s="1182"/>
      <c r="Y8" s="1182"/>
      <c r="Z8" s="1182"/>
      <c r="AA8" s="1182"/>
      <c r="AB8" s="1182"/>
      <c r="AC8" s="1182"/>
      <c r="AD8" s="1182"/>
      <c r="AE8" s="1182"/>
    </row>
    <row r="9" spans="1:31" ht="40.5" customHeight="1">
      <c r="A9" s="1184" t="s">
        <v>1121</v>
      </c>
      <c r="B9" s="1182"/>
      <c r="C9" s="1182"/>
      <c r="D9" s="1182"/>
      <c r="E9" s="1182"/>
      <c r="F9" s="1182"/>
      <c r="G9" s="1182"/>
      <c r="H9" s="1182"/>
      <c r="I9" s="1182"/>
      <c r="J9" s="1182"/>
      <c r="K9" s="1182"/>
      <c r="L9" s="1182"/>
      <c r="M9" s="1182"/>
      <c r="N9" s="1182"/>
      <c r="O9" s="1182"/>
      <c r="P9" s="1182"/>
      <c r="Q9" s="1182"/>
      <c r="R9" s="1182"/>
      <c r="S9" s="1182"/>
      <c r="T9" s="1182"/>
      <c r="U9" s="1182"/>
      <c r="V9" s="1182"/>
      <c r="W9" s="1182"/>
      <c r="X9" s="1182"/>
      <c r="Y9" s="1182"/>
      <c r="Z9" s="1182"/>
      <c r="AA9" s="1182"/>
      <c r="AB9" s="1182"/>
      <c r="AC9" s="1182"/>
      <c r="AD9" s="1182"/>
      <c r="AE9" s="1182"/>
    </row>
    <row r="10" spans="1:31" ht="40.5" customHeight="1">
      <c r="A10" s="1184" t="s">
        <v>1122</v>
      </c>
      <c r="B10" s="1182"/>
      <c r="C10" s="1182"/>
      <c r="D10" s="1182"/>
      <c r="E10" s="1182"/>
      <c r="F10" s="1182"/>
      <c r="G10" s="1182"/>
      <c r="H10" s="1182"/>
      <c r="I10" s="1182"/>
      <c r="J10" s="1182"/>
      <c r="K10" s="1182"/>
      <c r="L10" s="1182"/>
      <c r="M10" s="1182"/>
      <c r="N10" s="1182"/>
      <c r="O10" s="1182"/>
      <c r="P10" s="1182"/>
      <c r="Q10" s="1182"/>
      <c r="R10" s="1182"/>
      <c r="S10" s="1182"/>
      <c r="T10" s="1182"/>
      <c r="U10" s="1182"/>
      <c r="V10" s="1182"/>
      <c r="W10" s="1182"/>
      <c r="X10" s="1182"/>
      <c r="Y10" s="1182"/>
      <c r="Z10" s="1182"/>
      <c r="AA10" s="1182"/>
      <c r="AB10" s="1182"/>
      <c r="AC10" s="1182"/>
      <c r="AD10" s="1182"/>
      <c r="AE10" s="1182"/>
    </row>
    <row r="11" spans="1:31" ht="40.5" customHeight="1">
      <c r="A11" s="1184" t="s">
        <v>1123</v>
      </c>
      <c r="B11" s="1182"/>
      <c r="C11" s="1182"/>
      <c r="D11" s="1182"/>
      <c r="E11" s="1182"/>
      <c r="F11" s="1182"/>
      <c r="G11" s="1182"/>
      <c r="H11" s="1182"/>
      <c r="I11" s="1182"/>
      <c r="J11" s="1182"/>
      <c r="K11" s="1182"/>
      <c r="L11" s="1182"/>
      <c r="M11" s="1182"/>
      <c r="N11" s="1182"/>
      <c r="O11" s="1182"/>
      <c r="P11" s="1182"/>
      <c r="Q11" s="1182"/>
      <c r="R11" s="1182"/>
      <c r="S11" s="1182"/>
      <c r="T11" s="1182"/>
      <c r="U11" s="1182"/>
      <c r="V11" s="1182"/>
      <c r="W11" s="1182"/>
      <c r="X11" s="1182"/>
      <c r="Y11" s="1182"/>
      <c r="Z11" s="1182"/>
      <c r="AA11" s="1182"/>
      <c r="AB11" s="1182"/>
      <c r="AC11" s="1182"/>
      <c r="AD11" s="1182"/>
      <c r="AE11" s="1182"/>
    </row>
    <row r="12" spans="1:31" ht="40.5" customHeight="1">
      <c r="A12" s="1184" t="s">
        <v>1124</v>
      </c>
      <c r="B12" s="1182"/>
      <c r="C12" s="1182"/>
      <c r="D12" s="1182"/>
      <c r="E12" s="1182"/>
      <c r="F12" s="1182"/>
      <c r="G12" s="1182"/>
      <c r="H12" s="1182"/>
      <c r="I12" s="1182"/>
      <c r="J12" s="1182"/>
      <c r="K12" s="1182"/>
      <c r="L12" s="1182"/>
      <c r="M12" s="1182"/>
      <c r="N12" s="1182"/>
      <c r="O12" s="1182"/>
      <c r="P12" s="1182"/>
      <c r="Q12" s="1182"/>
      <c r="R12" s="1182"/>
      <c r="S12" s="1182"/>
      <c r="T12" s="1182"/>
      <c r="U12" s="1182"/>
      <c r="V12" s="1182"/>
      <c r="W12" s="1182"/>
      <c r="X12" s="1182"/>
      <c r="Y12" s="1182"/>
      <c r="Z12" s="1182"/>
      <c r="AA12" s="1182"/>
      <c r="AB12" s="1182"/>
      <c r="AC12" s="1182"/>
      <c r="AD12" s="1182"/>
      <c r="AE12" s="1182"/>
    </row>
    <row r="13" spans="1:31" ht="40.5" customHeight="1">
      <c r="A13" s="1184" t="s">
        <v>1125</v>
      </c>
      <c r="B13" s="1182"/>
      <c r="C13" s="1182"/>
      <c r="D13" s="1182"/>
      <c r="E13" s="1182"/>
      <c r="F13" s="1182"/>
      <c r="G13" s="1182"/>
      <c r="H13" s="1182"/>
      <c r="I13" s="1182"/>
      <c r="J13" s="1182"/>
      <c r="K13" s="1182"/>
      <c r="L13" s="1182"/>
      <c r="M13" s="1182"/>
      <c r="N13" s="1182"/>
      <c r="O13" s="1182"/>
      <c r="P13" s="1182"/>
      <c r="Q13" s="1182"/>
      <c r="R13" s="1182"/>
      <c r="S13" s="1182"/>
      <c r="T13" s="1182"/>
      <c r="U13" s="1182"/>
      <c r="V13" s="1182"/>
      <c r="W13" s="1182"/>
      <c r="X13" s="1182"/>
      <c r="Y13" s="1182"/>
      <c r="Z13" s="1182"/>
      <c r="AA13" s="1182"/>
      <c r="AB13" s="1182"/>
      <c r="AC13" s="1182"/>
      <c r="AD13" s="1182"/>
      <c r="AE13" s="1182"/>
    </row>
    <row r="14" spans="1:31" ht="40.5" customHeight="1">
      <c r="A14" s="1184" t="s">
        <v>1126</v>
      </c>
      <c r="B14" s="1182"/>
      <c r="C14" s="1182"/>
      <c r="D14" s="1182"/>
      <c r="E14" s="1182"/>
      <c r="F14" s="1182"/>
      <c r="G14" s="1182"/>
      <c r="H14" s="1182"/>
      <c r="I14" s="1182"/>
      <c r="J14" s="1182"/>
      <c r="K14" s="1182"/>
      <c r="L14" s="1182"/>
      <c r="M14" s="1182"/>
      <c r="N14" s="1182"/>
      <c r="O14" s="1182"/>
      <c r="P14" s="1182"/>
      <c r="Q14" s="1182"/>
      <c r="R14" s="1182"/>
      <c r="S14" s="1182"/>
      <c r="T14" s="1182"/>
      <c r="U14" s="1182"/>
      <c r="V14" s="1182"/>
      <c r="W14" s="1182"/>
      <c r="X14" s="1182"/>
      <c r="Y14" s="1182"/>
      <c r="Z14" s="1182"/>
      <c r="AA14" s="1182"/>
      <c r="AB14" s="1182"/>
      <c r="AC14" s="1182"/>
      <c r="AD14" s="1182"/>
      <c r="AE14" s="1182"/>
    </row>
    <row r="15" spans="1:31" ht="27" hidden="1">
      <c r="A15" s="1184" t="s">
        <v>1127</v>
      </c>
      <c r="B15" s="1182"/>
      <c r="C15" s="1182"/>
      <c r="D15" s="1182"/>
      <c r="E15" s="1182"/>
      <c r="F15" s="1182"/>
      <c r="G15" s="1182"/>
      <c r="H15" s="1182"/>
      <c r="I15" s="1182"/>
      <c r="J15" s="1182"/>
      <c r="K15" s="1182"/>
      <c r="L15" s="1182"/>
      <c r="M15" s="1182"/>
      <c r="N15" s="1182"/>
      <c r="O15" s="1182"/>
      <c r="P15" s="1182"/>
      <c r="Q15" s="1182"/>
      <c r="R15" s="1182"/>
      <c r="S15" s="1182"/>
      <c r="T15" s="1182"/>
      <c r="U15" s="1182"/>
      <c r="V15" s="1182"/>
      <c r="W15" s="1182"/>
      <c r="X15" s="1182"/>
      <c r="Y15" s="1182"/>
      <c r="Z15" s="1182"/>
      <c r="AA15" s="1182"/>
      <c r="AB15" s="1182"/>
      <c r="AC15" s="1182"/>
      <c r="AD15" s="1182"/>
      <c r="AE15" s="1182"/>
    </row>
    <row r="16" spans="1:31" ht="27" hidden="1">
      <c r="A16" s="1184" t="s">
        <v>1128</v>
      </c>
      <c r="B16" s="1182"/>
      <c r="C16" s="1182"/>
      <c r="D16" s="1182"/>
      <c r="E16" s="1182"/>
      <c r="F16" s="1182"/>
      <c r="G16" s="1182"/>
      <c r="H16" s="1182"/>
      <c r="I16" s="1182"/>
      <c r="J16" s="1182"/>
      <c r="K16" s="1182"/>
      <c r="L16" s="1182"/>
      <c r="M16" s="1182"/>
      <c r="N16" s="1182"/>
      <c r="O16" s="1182"/>
      <c r="P16" s="1182"/>
      <c r="Q16" s="1182"/>
      <c r="R16" s="1182"/>
      <c r="S16" s="1182"/>
      <c r="T16" s="1182"/>
      <c r="U16" s="1182"/>
      <c r="V16" s="1182"/>
      <c r="W16" s="1182"/>
      <c r="X16" s="1182"/>
      <c r="Y16" s="1182"/>
      <c r="Z16" s="1182"/>
      <c r="AA16" s="1182"/>
      <c r="AB16" s="1182"/>
      <c r="AC16" s="1182"/>
      <c r="AD16" s="1182"/>
      <c r="AE16" s="1182"/>
    </row>
    <row r="17" spans="1:31" ht="27" hidden="1">
      <c r="A17" s="1184" t="s">
        <v>1129</v>
      </c>
      <c r="B17" s="1182"/>
      <c r="C17" s="1182"/>
      <c r="D17" s="1182"/>
      <c r="E17" s="1182"/>
      <c r="F17" s="1182"/>
      <c r="G17" s="1182"/>
      <c r="H17" s="1182"/>
      <c r="I17" s="1182"/>
      <c r="J17" s="1182"/>
      <c r="K17" s="1182"/>
      <c r="L17" s="1182"/>
      <c r="M17" s="1182"/>
      <c r="N17" s="1182"/>
      <c r="O17" s="1182"/>
      <c r="P17" s="1182"/>
      <c r="Q17" s="1182"/>
      <c r="R17" s="1182"/>
      <c r="S17" s="1182"/>
      <c r="T17" s="1182"/>
      <c r="U17" s="1182"/>
      <c r="V17" s="1182"/>
      <c r="W17" s="1182"/>
      <c r="X17" s="1182"/>
      <c r="Y17" s="1182"/>
      <c r="Z17" s="1182"/>
      <c r="AA17" s="1182"/>
      <c r="AB17" s="1182"/>
      <c r="AC17" s="1182"/>
      <c r="AD17" s="1182"/>
      <c r="AE17" s="1182"/>
    </row>
    <row r="18" spans="1:31" ht="27" hidden="1">
      <c r="A18" s="1184" t="s">
        <v>1130</v>
      </c>
      <c r="B18" s="1182"/>
      <c r="C18" s="1182"/>
      <c r="D18" s="1182"/>
      <c r="E18" s="1182"/>
      <c r="F18" s="1182"/>
      <c r="G18" s="1182"/>
      <c r="H18" s="1182"/>
      <c r="I18" s="1182"/>
      <c r="J18" s="1182"/>
      <c r="K18" s="1182"/>
      <c r="L18" s="1182"/>
      <c r="M18" s="1182"/>
      <c r="N18" s="1182"/>
      <c r="O18" s="1182"/>
      <c r="P18" s="1182"/>
      <c r="Q18" s="1182"/>
      <c r="R18" s="1182"/>
      <c r="S18" s="1182"/>
      <c r="T18" s="1182"/>
      <c r="U18" s="1182"/>
      <c r="V18" s="1182"/>
      <c r="W18" s="1182"/>
      <c r="X18" s="1182"/>
      <c r="Y18" s="1182"/>
      <c r="Z18" s="1182"/>
      <c r="AA18" s="1182"/>
      <c r="AB18" s="1182"/>
      <c r="AC18" s="1182"/>
      <c r="AD18" s="1182"/>
      <c r="AE18" s="1182"/>
    </row>
    <row r="19" spans="1:31" ht="27" hidden="1">
      <c r="A19" s="1184" t="s">
        <v>1131</v>
      </c>
      <c r="B19" s="1182"/>
      <c r="C19" s="1182"/>
      <c r="D19" s="1182"/>
      <c r="E19" s="1182"/>
      <c r="F19" s="1182"/>
      <c r="G19" s="1182"/>
      <c r="H19" s="1182"/>
      <c r="I19" s="1182"/>
      <c r="J19" s="1182"/>
      <c r="K19" s="1182"/>
      <c r="L19" s="1182"/>
      <c r="M19" s="1182"/>
      <c r="N19" s="1182"/>
      <c r="O19" s="1182"/>
      <c r="P19" s="1182"/>
      <c r="Q19" s="1182"/>
      <c r="R19" s="1182"/>
      <c r="S19" s="1182"/>
      <c r="T19" s="1182"/>
      <c r="U19" s="1182"/>
      <c r="V19" s="1182"/>
      <c r="W19" s="1182"/>
      <c r="X19" s="1182"/>
      <c r="Y19" s="1182"/>
      <c r="Z19" s="1182"/>
      <c r="AA19" s="1182"/>
      <c r="AB19" s="1182"/>
      <c r="AC19" s="1182"/>
      <c r="AD19" s="1182"/>
      <c r="AE19" s="1182"/>
    </row>
    <row r="20" spans="1:31" ht="27" hidden="1">
      <c r="A20" s="1184" t="s">
        <v>1132</v>
      </c>
      <c r="B20" s="1182"/>
      <c r="C20" s="1182"/>
      <c r="D20" s="1182"/>
      <c r="E20" s="1182"/>
      <c r="F20" s="1182"/>
      <c r="G20" s="1182"/>
      <c r="H20" s="1182"/>
      <c r="I20" s="1182"/>
      <c r="J20" s="1182"/>
      <c r="K20" s="1182"/>
      <c r="L20" s="1182"/>
      <c r="M20" s="1182"/>
      <c r="N20" s="1182"/>
      <c r="O20" s="1182"/>
      <c r="P20" s="1182"/>
      <c r="Q20" s="1182"/>
      <c r="R20" s="1182"/>
      <c r="S20" s="1182"/>
      <c r="T20" s="1182"/>
      <c r="U20" s="1182"/>
      <c r="V20" s="1182"/>
      <c r="W20" s="1182"/>
      <c r="X20" s="1182"/>
      <c r="Y20" s="1182"/>
      <c r="Z20" s="1182"/>
      <c r="AA20" s="1182"/>
      <c r="AB20" s="1182"/>
      <c r="AC20" s="1182"/>
      <c r="AD20" s="1182"/>
      <c r="AE20" s="1182"/>
    </row>
    <row r="21" spans="1:31" ht="27" hidden="1">
      <c r="A21" s="1184" t="s">
        <v>1133</v>
      </c>
      <c r="B21" s="1182"/>
      <c r="C21" s="1182"/>
      <c r="D21" s="1182"/>
      <c r="E21" s="1182"/>
      <c r="F21" s="1182"/>
      <c r="G21" s="1182"/>
      <c r="H21" s="1182"/>
      <c r="I21" s="1182"/>
      <c r="J21" s="1182"/>
      <c r="K21" s="1182"/>
      <c r="L21" s="1182"/>
      <c r="M21" s="1182"/>
      <c r="N21" s="1182"/>
      <c r="O21" s="1182"/>
      <c r="P21" s="1182"/>
      <c r="Q21" s="1182"/>
      <c r="R21" s="1182"/>
      <c r="S21" s="1182"/>
      <c r="T21" s="1182"/>
      <c r="U21" s="1182"/>
      <c r="V21" s="1182"/>
      <c r="W21" s="1182"/>
      <c r="X21" s="1182"/>
      <c r="Y21" s="1182"/>
      <c r="Z21" s="1182"/>
      <c r="AA21" s="1182"/>
      <c r="AB21" s="1182"/>
      <c r="AC21" s="1182"/>
      <c r="AD21" s="1182"/>
      <c r="AE21" s="1182"/>
    </row>
    <row r="22" spans="1:31" ht="27" hidden="1">
      <c r="A22" s="1184" t="s">
        <v>1134</v>
      </c>
      <c r="B22" s="1182"/>
      <c r="C22" s="1182"/>
      <c r="D22" s="1182"/>
      <c r="E22" s="1182"/>
      <c r="F22" s="1182"/>
      <c r="G22" s="1182"/>
      <c r="H22" s="1182"/>
      <c r="I22" s="1182"/>
      <c r="J22" s="1182"/>
      <c r="K22" s="1182"/>
      <c r="L22" s="1182"/>
      <c r="M22" s="1182"/>
      <c r="N22" s="1182"/>
      <c r="O22" s="1182"/>
      <c r="P22" s="1182"/>
      <c r="Q22" s="1182"/>
      <c r="R22" s="1182"/>
      <c r="S22" s="1182"/>
      <c r="T22" s="1182"/>
      <c r="U22" s="1182"/>
      <c r="V22" s="1182"/>
      <c r="W22" s="1182"/>
      <c r="X22" s="1182"/>
      <c r="Y22" s="1182"/>
      <c r="Z22" s="1182"/>
      <c r="AA22" s="1182"/>
      <c r="AB22" s="1182"/>
      <c r="AC22" s="1182"/>
      <c r="AD22" s="1182"/>
      <c r="AE22" s="1182"/>
    </row>
    <row r="23" spans="1:31" ht="27" hidden="1">
      <c r="A23" s="1184" t="s">
        <v>1135</v>
      </c>
      <c r="B23" s="1182"/>
      <c r="C23" s="1182"/>
      <c r="D23" s="1182"/>
      <c r="E23" s="1182"/>
      <c r="F23" s="1182"/>
      <c r="G23" s="1182"/>
      <c r="H23" s="1182"/>
      <c r="I23" s="1182"/>
      <c r="J23" s="1182"/>
      <c r="K23" s="1182"/>
      <c r="L23" s="1182"/>
      <c r="M23" s="1182"/>
      <c r="N23" s="1182"/>
      <c r="O23" s="1182"/>
      <c r="P23" s="1182"/>
      <c r="Q23" s="1182"/>
      <c r="R23" s="1182"/>
      <c r="S23" s="1182"/>
      <c r="T23" s="1182"/>
      <c r="U23" s="1182"/>
      <c r="V23" s="1182"/>
      <c r="W23" s="1182"/>
      <c r="X23" s="1182"/>
      <c r="Y23" s="1182"/>
      <c r="Z23" s="1182"/>
      <c r="AA23" s="1182"/>
      <c r="AB23" s="1182"/>
      <c r="AC23" s="1182"/>
      <c r="AD23" s="1182"/>
      <c r="AE23" s="1182"/>
    </row>
    <row r="24" spans="1:31" ht="27" hidden="1">
      <c r="A24" s="1184" t="s">
        <v>1136</v>
      </c>
      <c r="B24" s="1182"/>
      <c r="C24" s="1182"/>
      <c r="D24" s="1182"/>
      <c r="E24" s="1182"/>
      <c r="F24" s="1182"/>
      <c r="G24" s="1182"/>
      <c r="H24" s="1182"/>
      <c r="I24" s="1182"/>
      <c r="J24" s="1182"/>
      <c r="K24" s="1182"/>
      <c r="L24" s="1182"/>
      <c r="M24" s="1182"/>
      <c r="N24" s="1182"/>
      <c r="O24" s="1182"/>
      <c r="P24" s="1182"/>
      <c r="Q24" s="1182"/>
      <c r="R24" s="1182"/>
      <c r="S24" s="1182"/>
      <c r="T24" s="1182"/>
      <c r="U24" s="1182"/>
      <c r="V24" s="1182"/>
      <c r="W24" s="1182"/>
      <c r="X24" s="1182"/>
      <c r="Y24" s="1182"/>
      <c r="Z24" s="1182"/>
      <c r="AA24" s="1182"/>
      <c r="AB24" s="1182"/>
      <c r="AC24" s="1182"/>
      <c r="AD24" s="1182"/>
      <c r="AE24" s="1182"/>
    </row>
    <row r="25" spans="1:31" ht="27" hidden="1">
      <c r="A25" s="1184" t="s">
        <v>1137</v>
      </c>
      <c r="B25" s="1182"/>
      <c r="C25" s="1182"/>
      <c r="D25" s="1182"/>
      <c r="E25" s="1182"/>
      <c r="F25" s="1182"/>
      <c r="G25" s="1182"/>
      <c r="H25" s="1182"/>
      <c r="I25" s="1182"/>
      <c r="J25" s="1182"/>
      <c r="K25" s="1182"/>
      <c r="L25" s="1182"/>
      <c r="M25" s="1182"/>
      <c r="N25" s="1182"/>
      <c r="O25" s="1182"/>
      <c r="P25" s="1182"/>
      <c r="Q25" s="1182"/>
      <c r="R25" s="1182"/>
      <c r="S25" s="1182"/>
      <c r="T25" s="1182"/>
      <c r="U25" s="1182"/>
      <c r="V25" s="1182"/>
      <c r="W25" s="1182"/>
      <c r="X25" s="1182"/>
      <c r="Y25" s="1182"/>
      <c r="Z25" s="1182"/>
      <c r="AA25" s="1182"/>
      <c r="AB25" s="1182"/>
      <c r="AC25" s="1182"/>
      <c r="AD25" s="1182"/>
      <c r="AE25" s="1182"/>
    </row>
    <row r="26" spans="1:31" ht="27" hidden="1">
      <c r="A26" s="1184" t="s">
        <v>1138</v>
      </c>
      <c r="B26" s="1182"/>
      <c r="C26" s="1182"/>
      <c r="D26" s="1182"/>
      <c r="E26" s="1182"/>
      <c r="F26" s="1182"/>
      <c r="G26" s="1182"/>
      <c r="H26" s="1182"/>
      <c r="I26" s="1182"/>
      <c r="J26" s="1182"/>
      <c r="K26" s="1182"/>
      <c r="L26" s="1182"/>
      <c r="M26" s="1182"/>
      <c r="N26" s="1182"/>
      <c r="O26" s="1182"/>
      <c r="P26" s="1182"/>
      <c r="Q26" s="1182"/>
      <c r="R26" s="1182"/>
      <c r="S26" s="1182"/>
      <c r="T26" s="1182"/>
      <c r="U26" s="1182"/>
      <c r="V26" s="1182"/>
      <c r="W26" s="1182"/>
      <c r="X26" s="1182"/>
      <c r="Y26" s="1182"/>
      <c r="Z26" s="1182"/>
      <c r="AA26" s="1182"/>
      <c r="AB26" s="1182"/>
      <c r="AC26" s="1182"/>
      <c r="AD26" s="1182"/>
      <c r="AE26" s="1182"/>
    </row>
    <row r="27" spans="1:31" ht="27" hidden="1">
      <c r="A27" s="1184" t="s">
        <v>1139</v>
      </c>
      <c r="B27" s="1182"/>
      <c r="C27" s="1182"/>
      <c r="D27" s="1182"/>
      <c r="E27" s="1182"/>
      <c r="F27" s="1182"/>
      <c r="G27" s="1182"/>
      <c r="H27" s="1182"/>
      <c r="I27" s="1182"/>
      <c r="J27" s="1182"/>
      <c r="K27" s="1182"/>
      <c r="L27" s="1182"/>
      <c r="M27" s="1182"/>
      <c r="N27" s="1182"/>
      <c r="O27" s="1182"/>
      <c r="P27" s="1182"/>
      <c r="Q27" s="1182"/>
      <c r="R27" s="1182"/>
      <c r="S27" s="1182"/>
      <c r="T27" s="1182"/>
      <c r="U27" s="1182"/>
      <c r="V27" s="1182"/>
      <c r="W27" s="1182"/>
      <c r="X27" s="1182"/>
      <c r="Y27" s="1182"/>
      <c r="Z27" s="1182"/>
      <c r="AA27" s="1182"/>
      <c r="AB27" s="1182"/>
      <c r="AC27" s="1182"/>
      <c r="AD27" s="1182"/>
      <c r="AE27" s="1182"/>
    </row>
    <row r="28" spans="1:31" ht="27" hidden="1">
      <c r="A28" s="1184" t="s">
        <v>1140</v>
      </c>
      <c r="B28" s="1182"/>
      <c r="C28" s="1182"/>
      <c r="D28" s="1182"/>
      <c r="E28" s="1182"/>
      <c r="F28" s="1182"/>
      <c r="G28" s="1182"/>
      <c r="H28" s="1182"/>
      <c r="I28" s="1182"/>
      <c r="J28" s="1182"/>
      <c r="K28" s="1182"/>
      <c r="L28" s="1182"/>
      <c r="M28" s="1182"/>
      <c r="N28" s="1182"/>
      <c r="O28" s="1182"/>
      <c r="P28" s="1182"/>
      <c r="Q28" s="1182"/>
      <c r="R28" s="1182"/>
      <c r="S28" s="1182"/>
      <c r="T28" s="1182"/>
      <c r="U28" s="1182"/>
      <c r="V28" s="1182"/>
      <c r="W28" s="1182"/>
      <c r="X28" s="1182"/>
      <c r="Y28" s="1182"/>
      <c r="Z28" s="1182"/>
      <c r="AA28" s="1182"/>
      <c r="AB28" s="1182"/>
      <c r="AC28" s="1182"/>
      <c r="AD28" s="1182"/>
      <c r="AE28" s="1182"/>
    </row>
    <row r="29" spans="1:31" ht="27" hidden="1">
      <c r="A29" s="1184" t="s">
        <v>1141</v>
      </c>
      <c r="B29" s="1182"/>
      <c r="C29" s="1182"/>
      <c r="D29" s="1182"/>
      <c r="E29" s="1182"/>
      <c r="F29" s="1182"/>
      <c r="G29" s="1182"/>
      <c r="H29" s="1182"/>
      <c r="I29" s="1182"/>
      <c r="J29" s="1182"/>
      <c r="K29" s="1182"/>
      <c r="L29" s="1182"/>
      <c r="M29" s="1182"/>
      <c r="N29" s="1182"/>
      <c r="O29" s="1182"/>
      <c r="P29" s="1182"/>
      <c r="Q29" s="1182"/>
      <c r="R29" s="1182"/>
      <c r="S29" s="1182"/>
      <c r="T29" s="1182"/>
      <c r="U29" s="1182"/>
      <c r="V29" s="1182"/>
      <c r="W29" s="1182"/>
      <c r="X29" s="1182"/>
      <c r="Y29" s="1182"/>
      <c r="Z29" s="1182"/>
      <c r="AA29" s="1182"/>
      <c r="AB29" s="1182"/>
      <c r="AC29" s="1182"/>
      <c r="AD29" s="1182"/>
      <c r="AE29" s="1182"/>
    </row>
    <row r="30" spans="1:31" ht="27" hidden="1">
      <c r="A30" s="1184" t="s">
        <v>1142</v>
      </c>
      <c r="B30" s="1182"/>
      <c r="C30" s="1182"/>
      <c r="D30" s="1182"/>
      <c r="E30" s="1182"/>
      <c r="F30" s="1182"/>
      <c r="G30" s="1182"/>
      <c r="H30" s="1182"/>
      <c r="I30" s="1182"/>
      <c r="J30" s="1182"/>
      <c r="K30" s="1182"/>
      <c r="L30" s="1182"/>
      <c r="M30" s="1182"/>
      <c r="N30" s="1182"/>
      <c r="O30" s="1182"/>
      <c r="P30" s="1182"/>
      <c r="Q30" s="1182"/>
      <c r="R30" s="1182"/>
      <c r="S30" s="1182"/>
      <c r="T30" s="1182"/>
      <c r="U30" s="1182"/>
      <c r="V30" s="1182"/>
      <c r="W30" s="1182"/>
      <c r="X30" s="1182"/>
      <c r="Y30" s="1182"/>
      <c r="Z30" s="1182"/>
      <c r="AA30" s="1182"/>
      <c r="AB30" s="1182"/>
      <c r="AC30" s="1182"/>
      <c r="AD30" s="1182"/>
      <c r="AE30" s="1182"/>
    </row>
    <row r="31" spans="1:31" ht="27" hidden="1">
      <c r="A31" s="1184" t="s">
        <v>1143</v>
      </c>
      <c r="B31" s="1182"/>
      <c r="C31" s="1182"/>
      <c r="D31" s="1182"/>
      <c r="E31" s="1182"/>
      <c r="F31" s="1182"/>
      <c r="G31" s="1182"/>
      <c r="H31" s="1182"/>
      <c r="I31" s="1182"/>
      <c r="J31" s="1182"/>
      <c r="K31" s="1182"/>
      <c r="L31" s="1182"/>
      <c r="M31" s="1182"/>
      <c r="N31" s="1182"/>
      <c r="O31" s="1182"/>
      <c r="P31" s="1182"/>
      <c r="Q31" s="1182"/>
      <c r="R31" s="1182"/>
      <c r="S31" s="1182"/>
      <c r="T31" s="1182"/>
      <c r="U31" s="1182"/>
      <c r="V31" s="1182"/>
      <c r="W31" s="1182"/>
      <c r="X31" s="1182"/>
      <c r="Y31" s="1182"/>
      <c r="Z31" s="1182"/>
      <c r="AA31" s="1182"/>
      <c r="AB31" s="1182"/>
      <c r="AC31" s="1182"/>
      <c r="AD31" s="1182"/>
      <c r="AE31" s="1182"/>
    </row>
    <row r="32" spans="1:31" ht="27" hidden="1">
      <c r="A32" s="1184" t="s">
        <v>1144</v>
      </c>
      <c r="B32" s="1182"/>
      <c r="C32" s="1182"/>
      <c r="D32" s="1182"/>
      <c r="E32" s="1182"/>
      <c r="F32" s="1182"/>
      <c r="G32" s="1182"/>
      <c r="H32" s="1182"/>
      <c r="I32" s="1182"/>
      <c r="J32" s="1182"/>
      <c r="K32" s="1182"/>
      <c r="L32" s="1182"/>
      <c r="M32" s="1182"/>
      <c r="N32" s="1182"/>
      <c r="O32" s="1182"/>
      <c r="P32" s="1182"/>
      <c r="Q32" s="1182"/>
      <c r="R32" s="1182"/>
      <c r="S32" s="1182"/>
      <c r="T32" s="1182"/>
      <c r="U32" s="1182"/>
      <c r="V32" s="1182"/>
      <c r="W32" s="1182"/>
      <c r="X32" s="1182"/>
      <c r="Y32" s="1182"/>
      <c r="Z32" s="1182"/>
      <c r="AA32" s="1182"/>
      <c r="AB32" s="1182"/>
      <c r="AC32" s="1182"/>
      <c r="AD32" s="1182"/>
      <c r="AE32" s="1182"/>
    </row>
    <row r="33" spans="1:31" ht="27" hidden="1">
      <c r="A33" s="1184" t="s">
        <v>1145</v>
      </c>
      <c r="B33" s="1182"/>
      <c r="C33" s="1182"/>
      <c r="D33" s="1182"/>
      <c r="E33" s="1182"/>
      <c r="F33" s="1182"/>
      <c r="G33" s="1182"/>
      <c r="H33" s="1182"/>
      <c r="I33" s="1182"/>
      <c r="J33" s="1182"/>
      <c r="K33" s="1182"/>
      <c r="L33" s="1182"/>
      <c r="M33" s="1182"/>
      <c r="N33" s="1182"/>
      <c r="O33" s="1182"/>
      <c r="P33" s="1182"/>
      <c r="Q33" s="1182"/>
      <c r="R33" s="1182"/>
      <c r="S33" s="1182"/>
      <c r="T33" s="1182"/>
      <c r="U33" s="1182"/>
      <c r="V33" s="1182"/>
      <c r="W33" s="1182"/>
      <c r="X33" s="1182"/>
      <c r="Y33" s="1182"/>
      <c r="Z33" s="1182"/>
      <c r="AA33" s="1182"/>
      <c r="AB33" s="1182"/>
      <c r="AC33" s="1182"/>
      <c r="AD33" s="1182"/>
      <c r="AE33" s="1182"/>
    </row>
    <row r="34" spans="1:31" ht="27" hidden="1">
      <c r="A34" s="1184" t="s">
        <v>1146</v>
      </c>
      <c r="B34" s="1182"/>
      <c r="C34" s="1182"/>
      <c r="D34" s="1182"/>
      <c r="E34" s="1182"/>
      <c r="F34" s="1182"/>
      <c r="G34" s="1182"/>
      <c r="H34" s="1182"/>
      <c r="I34" s="1182"/>
      <c r="J34" s="1182"/>
      <c r="K34" s="1182"/>
      <c r="L34" s="1182"/>
      <c r="M34" s="1182"/>
      <c r="N34" s="1182"/>
      <c r="O34" s="1182"/>
      <c r="P34" s="1182"/>
      <c r="Q34" s="1182"/>
      <c r="R34" s="1182"/>
      <c r="S34" s="1182"/>
      <c r="T34" s="1182"/>
      <c r="U34" s="1182"/>
      <c r="V34" s="1182"/>
      <c r="W34" s="1182"/>
      <c r="X34" s="1182"/>
      <c r="Y34" s="1182"/>
      <c r="Z34" s="1182"/>
      <c r="AA34" s="1182"/>
      <c r="AB34" s="1182"/>
      <c r="AC34" s="1182"/>
      <c r="AD34" s="1182"/>
      <c r="AE34" s="1182"/>
    </row>
    <row r="35" spans="1:31" ht="27" hidden="1">
      <c r="A35" s="1184" t="s">
        <v>1147</v>
      </c>
      <c r="B35" s="1182"/>
      <c r="C35" s="1182"/>
      <c r="D35" s="1182"/>
      <c r="E35" s="1182"/>
      <c r="F35" s="1182"/>
      <c r="G35" s="1182"/>
      <c r="H35" s="1182"/>
      <c r="I35" s="1182"/>
      <c r="J35" s="1182"/>
      <c r="K35" s="1182"/>
      <c r="L35" s="1182"/>
      <c r="M35" s="1182"/>
      <c r="N35" s="1182"/>
      <c r="O35" s="1182"/>
      <c r="P35" s="1182"/>
      <c r="Q35" s="1182"/>
      <c r="R35" s="1182"/>
      <c r="S35" s="1182"/>
      <c r="T35" s="1182"/>
      <c r="U35" s="1182"/>
      <c r="V35" s="1182"/>
      <c r="W35" s="1182"/>
      <c r="X35" s="1182"/>
      <c r="Y35" s="1182"/>
      <c r="Z35" s="1182"/>
      <c r="AA35" s="1182"/>
      <c r="AB35" s="1182"/>
      <c r="AC35" s="1182"/>
      <c r="AD35" s="1182"/>
      <c r="AE35" s="1182"/>
    </row>
    <row r="36" spans="1:31" ht="27" hidden="1">
      <c r="A36" s="1184" t="s">
        <v>1148</v>
      </c>
      <c r="B36" s="1182"/>
      <c r="C36" s="1182"/>
      <c r="D36" s="1182"/>
      <c r="E36" s="1182"/>
      <c r="F36" s="1182"/>
      <c r="G36" s="1182"/>
      <c r="H36" s="1182"/>
      <c r="I36" s="1182"/>
      <c r="J36" s="1182"/>
      <c r="K36" s="1182"/>
      <c r="L36" s="1182"/>
      <c r="M36" s="1182"/>
      <c r="N36" s="1182"/>
      <c r="O36" s="1182"/>
      <c r="P36" s="1182"/>
      <c r="Q36" s="1182"/>
      <c r="R36" s="1182"/>
      <c r="S36" s="1182"/>
      <c r="T36" s="1182"/>
      <c r="U36" s="1182"/>
      <c r="V36" s="1182"/>
      <c r="W36" s="1182"/>
      <c r="X36" s="1182"/>
      <c r="Y36" s="1182"/>
      <c r="Z36" s="1182"/>
      <c r="AA36" s="1182"/>
      <c r="AB36" s="1182"/>
      <c r="AC36" s="1182"/>
      <c r="AD36" s="1182"/>
      <c r="AE36" s="1182"/>
    </row>
    <row r="37" spans="1:31" ht="27" hidden="1">
      <c r="A37" s="1184" t="s">
        <v>1149</v>
      </c>
      <c r="B37" s="1182"/>
      <c r="C37" s="1182"/>
      <c r="D37" s="1182"/>
      <c r="E37" s="1182"/>
      <c r="F37" s="1182"/>
      <c r="G37" s="1182"/>
      <c r="H37" s="1182"/>
      <c r="I37" s="1182"/>
      <c r="J37" s="1182"/>
      <c r="K37" s="1182"/>
      <c r="L37" s="1182"/>
      <c r="M37" s="1182"/>
      <c r="N37" s="1182"/>
      <c r="O37" s="1182"/>
      <c r="P37" s="1182"/>
      <c r="Q37" s="1182"/>
      <c r="R37" s="1182"/>
      <c r="S37" s="1182"/>
      <c r="T37" s="1182"/>
      <c r="U37" s="1182"/>
      <c r="V37" s="1182"/>
      <c r="W37" s="1182"/>
      <c r="X37" s="1182"/>
      <c r="Y37" s="1182"/>
      <c r="Z37" s="1182"/>
      <c r="AA37" s="1182"/>
      <c r="AB37" s="1182"/>
      <c r="AC37" s="1182"/>
      <c r="AD37" s="1182"/>
      <c r="AE37" s="1182"/>
    </row>
    <row r="38" spans="1:31" ht="27" hidden="1">
      <c r="A38" s="1184" t="s">
        <v>1150</v>
      </c>
      <c r="B38" s="1182"/>
      <c r="C38" s="1182"/>
      <c r="D38" s="1182"/>
      <c r="E38" s="1182"/>
      <c r="F38" s="1182"/>
      <c r="G38" s="1182"/>
      <c r="H38" s="1182"/>
      <c r="I38" s="1182"/>
      <c r="J38" s="1182"/>
      <c r="K38" s="1182"/>
      <c r="L38" s="1182"/>
      <c r="M38" s="1182"/>
      <c r="N38" s="1182"/>
      <c r="O38" s="1182"/>
      <c r="P38" s="1182"/>
      <c r="Q38" s="1182"/>
      <c r="R38" s="1182"/>
      <c r="S38" s="1182"/>
      <c r="T38" s="1182"/>
      <c r="U38" s="1182"/>
      <c r="V38" s="1182"/>
      <c r="W38" s="1182"/>
      <c r="X38" s="1182"/>
      <c r="Y38" s="1182"/>
      <c r="Z38" s="1182"/>
      <c r="AA38" s="1182"/>
      <c r="AB38" s="1182"/>
      <c r="AC38" s="1182"/>
      <c r="AD38" s="1182"/>
      <c r="AE38" s="1182"/>
    </row>
    <row r="39" spans="1:31" ht="27" hidden="1">
      <c r="A39" s="1184" t="s">
        <v>1151</v>
      </c>
      <c r="B39" s="1182"/>
      <c r="C39" s="1182"/>
      <c r="D39" s="1182"/>
      <c r="E39" s="1182"/>
      <c r="F39" s="1182"/>
      <c r="G39" s="1182"/>
      <c r="H39" s="1182"/>
      <c r="I39" s="1182"/>
      <c r="J39" s="1182"/>
      <c r="K39" s="1182"/>
      <c r="L39" s="1182"/>
      <c r="M39" s="1182"/>
      <c r="N39" s="1182"/>
      <c r="O39" s="1182"/>
      <c r="P39" s="1182"/>
      <c r="Q39" s="1182"/>
      <c r="R39" s="1182"/>
      <c r="S39" s="1182"/>
      <c r="T39" s="1182"/>
      <c r="U39" s="1182"/>
      <c r="V39" s="1182"/>
      <c r="W39" s="1182"/>
      <c r="X39" s="1182"/>
      <c r="Y39" s="1182"/>
      <c r="Z39" s="1182"/>
      <c r="AA39" s="1182"/>
      <c r="AB39" s="1182"/>
      <c r="AC39" s="1182"/>
      <c r="AD39" s="1182"/>
      <c r="AE39" s="1182"/>
    </row>
    <row r="40" spans="1:31" ht="27" hidden="1">
      <c r="A40" s="1184" t="s">
        <v>1152</v>
      </c>
      <c r="B40" s="1182"/>
      <c r="C40" s="1182"/>
      <c r="D40" s="1182"/>
      <c r="E40" s="1182"/>
      <c r="F40" s="1182"/>
      <c r="G40" s="1182"/>
      <c r="H40" s="1182"/>
      <c r="I40" s="1182"/>
      <c r="J40" s="1182"/>
      <c r="K40" s="1182"/>
      <c r="L40" s="1182"/>
      <c r="M40" s="1182"/>
      <c r="N40" s="1182"/>
      <c r="O40" s="1182"/>
      <c r="P40" s="1182"/>
      <c r="Q40" s="1182"/>
      <c r="R40" s="1182"/>
      <c r="S40" s="1182"/>
      <c r="T40" s="1182"/>
      <c r="U40" s="1182"/>
      <c r="V40" s="1182"/>
      <c r="W40" s="1182"/>
      <c r="X40" s="1182"/>
      <c r="Y40" s="1182"/>
      <c r="Z40" s="1182"/>
      <c r="AA40" s="1182"/>
      <c r="AB40" s="1182"/>
      <c r="AC40" s="1182"/>
      <c r="AD40" s="1182"/>
      <c r="AE40" s="1182"/>
    </row>
    <row r="41" spans="1:31" ht="27" hidden="1">
      <c r="A41" s="1184" t="s">
        <v>1153</v>
      </c>
      <c r="B41" s="1182"/>
      <c r="C41" s="1182"/>
      <c r="D41" s="1182"/>
      <c r="E41" s="1182"/>
      <c r="F41" s="1182"/>
      <c r="G41" s="1182"/>
      <c r="H41" s="1182"/>
      <c r="I41" s="1182"/>
      <c r="J41" s="1182"/>
      <c r="K41" s="1182"/>
      <c r="L41" s="1182"/>
      <c r="M41" s="1182"/>
      <c r="N41" s="1182"/>
      <c r="O41" s="1182"/>
      <c r="P41" s="1182"/>
      <c r="Q41" s="1182"/>
      <c r="R41" s="1182"/>
      <c r="S41" s="1182"/>
      <c r="T41" s="1182"/>
      <c r="U41" s="1182"/>
      <c r="V41" s="1182"/>
      <c r="W41" s="1182"/>
      <c r="X41" s="1182"/>
      <c r="Y41" s="1182"/>
      <c r="Z41" s="1182"/>
      <c r="AA41" s="1182"/>
      <c r="AB41" s="1182"/>
      <c r="AC41" s="1182"/>
      <c r="AD41" s="1182"/>
      <c r="AE41" s="1182"/>
    </row>
    <row r="42" spans="1:31" ht="27" hidden="1">
      <c r="A42" s="1184" t="s">
        <v>1154</v>
      </c>
      <c r="B42" s="1182"/>
      <c r="C42" s="1182"/>
      <c r="D42" s="1182"/>
      <c r="E42" s="1182"/>
      <c r="F42" s="1182"/>
      <c r="G42" s="1182"/>
      <c r="H42" s="1182"/>
      <c r="I42" s="1182"/>
      <c r="J42" s="1182"/>
      <c r="K42" s="1182"/>
      <c r="L42" s="1182"/>
      <c r="M42" s="1182"/>
      <c r="N42" s="1182"/>
      <c r="O42" s="1182"/>
      <c r="P42" s="1182"/>
      <c r="Q42" s="1182"/>
      <c r="R42" s="1182"/>
      <c r="S42" s="1182"/>
      <c r="T42" s="1182"/>
      <c r="U42" s="1182"/>
      <c r="V42" s="1182"/>
      <c r="W42" s="1182"/>
      <c r="X42" s="1182"/>
      <c r="Y42" s="1182"/>
      <c r="Z42" s="1182"/>
      <c r="AA42" s="1182"/>
      <c r="AB42" s="1182"/>
      <c r="AC42" s="1182"/>
      <c r="AD42" s="1182"/>
      <c r="AE42" s="1182"/>
    </row>
    <row r="43" spans="1:31" ht="27" hidden="1">
      <c r="A43" s="1184" t="s">
        <v>1155</v>
      </c>
      <c r="B43" s="1182"/>
      <c r="C43" s="1182"/>
      <c r="D43" s="1182"/>
      <c r="E43" s="1182"/>
      <c r="F43" s="1182"/>
      <c r="G43" s="1182"/>
      <c r="H43" s="1182"/>
      <c r="I43" s="1182"/>
      <c r="J43" s="1182"/>
      <c r="K43" s="1182"/>
      <c r="L43" s="1182"/>
      <c r="M43" s="1182"/>
      <c r="N43" s="1182"/>
      <c r="O43" s="1182"/>
      <c r="P43" s="1182"/>
      <c r="Q43" s="1182"/>
      <c r="R43" s="1182"/>
      <c r="S43" s="1182"/>
      <c r="T43" s="1182"/>
      <c r="U43" s="1182"/>
      <c r="V43" s="1182"/>
      <c r="W43" s="1182"/>
      <c r="X43" s="1182"/>
      <c r="Y43" s="1182"/>
      <c r="Z43" s="1182"/>
      <c r="AA43" s="1182"/>
      <c r="AB43" s="1182"/>
      <c r="AC43" s="1182"/>
      <c r="AD43" s="1182"/>
      <c r="AE43" s="1182"/>
    </row>
    <row r="44" spans="1:31" ht="27" hidden="1">
      <c r="A44" s="1184" t="s">
        <v>1156</v>
      </c>
      <c r="B44" s="1182"/>
      <c r="C44" s="1182"/>
      <c r="D44" s="1182"/>
      <c r="E44" s="1182"/>
      <c r="F44" s="1182"/>
      <c r="G44" s="1182"/>
      <c r="H44" s="1182"/>
      <c r="I44" s="1182"/>
      <c r="J44" s="1182"/>
      <c r="K44" s="1182"/>
      <c r="L44" s="1182"/>
      <c r="M44" s="1182"/>
      <c r="N44" s="1182"/>
      <c r="O44" s="1182"/>
      <c r="P44" s="1182"/>
      <c r="Q44" s="1182"/>
      <c r="R44" s="1182"/>
      <c r="S44" s="1182"/>
      <c r="T44" s="1182"/>
      <c r="U44" s="1182"/>
      <c r="V44" s="1182"/>
      <c r="W44" s="1182"/>
      <c r="X44" s="1182"/>
      <c r="Y44" s="1182"/>
      <c r="Z44" s="1182"/>
      <c r="AA44" s="1182"/>
      <c r="AB44" s="1182"/>
      <c r="AC44" s="1182"/>
      <c r="AD44" s="1182"/>
      <c r="AE44" s="1182"/>
    </row>
    <row r="45" spans="1:31" ht="27" hidden="1">
      <c r="A45" s="1184" t="s">
        <v>1157</v>
      </c>
      <c r="B45" s="1182"/>
      <c r="C45" s="1182"/>
      <c r="D45" s="1182"/>
      <c r="E45" s="1182"/>
      <c r="F45" s="1182"/>
      <c r="G45" s="1182"/>
      <c r="H45" s="1182"/>
      <c r="I45" s="1182"/>
      <c r="J45" s="1182"/>
      <c r="K45" s="1182"/>
      <c r="L45" s="1182"/>
      <c r="M45" s="1182"/>
      <c r="N45" s="1182"/>
      <c r="O45" s="1182"/>
      <c r="P45" s="1182"/>
      <c r="Q45" s="1182"/>
      <c r="R45" s="1182"/>
      <c r="S45" s="1182"/>
      <c r="T45" s="1182"/>
      <c r="U45" s="1182"/>
      <c r="V45" s="1182"/>
      <c r="W45" s="1182"/>
      <c r="X45" s="1182"/>
      <c r="Y45" s="1182"/>
      <c r="Z45" s="1182"/>
      <c r="AA45" s="1182"/>
      <c r="AB45" s="1182"/>
      <c r="AC45" s="1182"/>
      <c r="AD45" s="1182"/>
      <c r="AE45" s="1182"/>
    </row>
    <row r="46" spans="1:31" ht="27" hidden="1">
      <c r="A46" s="1184" t="s">
        <v>1158</v>
      </c>
      <c r="B46" s="1182"/>
      <c r="C46" s="1182"/>
      <c r="D46" s="1182"/>
      <c r="E46" s="1182"/>
      <c r="F46" s="1182"/>
      <c r="G46" s="1182"/>
      <c r="H46" s="1182"/>
      <c r="I46" s="1182"/>
      <c r="J46" s="1182"/>
      <c r="K46" s="1182"/>
      <c r="L46" s="1182"/>
      <c r="M46" s="1182"/>
      <c r="N46" s="1182"/>
      <c r="O46" s="1182"/>
      <c r="P46" s="1182"/>
      <c r="Q46" s="1182"/>
      <c r="R46" s="1182"/>
      <c r="S46" s="1182"/>
      <c r="T46" s="1182"/>
      <c r="U46" s="1182"/>
      <c r="V46" s="1182"/>
      <c r="W46" s="1182"/>
      <c r="X46" s="1182"/>
      <c r="Y46" s="1182"/>
      <c r="Z46" s="1182"/>
      <c r="AA46" s="1182"/>
      <c r="AB46" s="1182"/>
      <c r="AC46" s="1182"/>
      <c r="AD46" s="1182"/>
      <c r="AE46" s="1182"/>
    </row>
    <row r="47" spans="1:31" ht="27" hidden="1">
      <c r="A47" s="1184" t="s">
        <v>1159</v>
      </c>
      <c r="B47" s="1182"/>
      <c r="C47" s="1182"/>
      <c r="D47" s="1182"/>
      <c r="E47" s="1182"/>
      <c r="F47" s="1182"/>
      <c r="G47" s="1182"/>
      <c r="H47" s="1182"/>
      <c r="I47" s="1182"/>
      <c r="J47" s="1182"/>
      <c r="K47" s="1182"/>
      <c r="L47" s="1182"/>
      <c r="M47" s="1182"/>
      <c r="N47" s="1182"/>
      <c r="O47" s="1182"/>
      <c r="P47" s="1182"/>
      <c r="Q47" s="1182"/>
      <c r="R47" s="1182"/>
      <c r="S47" s="1182"/>
      <c r="T47" s="1182"/>
      <c r="U47" s="1182"/>
      <c r="V47" s="1182"/>
      <c r="W47" s="1182"/>
      <c r="X47" s="1182"/>
      <c r="Y47" s="1182"/>
      <c r="Z47" s="1182"/>
      <c r="AA47" s="1182"/>
      <c r="AB47" s="1182"/>
      <c r="AC47" s="1182"/>
      <c r="AD47" s="1182"/>
      <c r="AE47" s="1182"/>
    </row>
    <row r="48" spans="1:31" ht="27" hidden="1">
      <c r="A48" s="1184" t="s">
        <v>1160</v>
      </c>
      <c r="B48" s="1182"/>
      <c r="C48" s="1182"/>
      <c r="D48" s="1182"/>
      <c r="E48" s="1182"/>
      <c r="F48" s="1182"/>
      <c r="G48" s="1182"/>
      <c r="H48" s="1182"/>
      <c r="I48" s="1182"/>
      <c r="J48" s="1182"/>
      <c r="K48" s="1182"/>
      <c r="L48" s="1182"/>
      <c r="M48" s="1182"/>
      <c r="N48" s="1182"/>
      <c r="O48" s="1182"/>
      <c r="P48" s="1182"/>
      <c r="Q48" s="1182"/>
      <c r="R48" s="1182"/>
      <c r="S48" s="1182"/>
      <c r="T48" s="1182"/>
      <c r="U48" s="1182"/>
      <c r="V48" s="1182"/>
      <c r="W48" s="1182"/>
      <c r="X48" s="1182"/>
      <c r="Y48" s="1182"/>
      <c r="Z48" s="1182"/>
      <c r="AA48" s="1182"/>
      <c r="AB48" s="1182"/>
      <c r="AC48" s="1182"/>
      <c r="AD48" s="1182"/>
      <c r="AE48" s="1182"/>
    </row>
    <row r="49" spans="1:31" ht="27" hidden="1">
      <c r="A49" s="1184" t="s">
        <v>1161</v>
      </c>
      <c r="B49" s="1182"/>
      <c r="C49" s="1182"/>
      <c r="D49" s="1182"/>
      <c r="E49" s="1182"/>
      <c r="F49" s="1182"/>
      <c r="G49" s="1182"/>
      <c r="H49" s="1182"/>
      <c r="I49" s="1182"/>
      <c r="J49" s="1182"/>
      <c r="K49" s="1182"/>
      <c r="L49" s="1182"/>
      <c r="M49" s="1182"/>
      <c r="N49" s="1182"/>
      <c r="O49" s="1182"/>
      <c r="P49" s="1182"/>
      <c r="Q49" s="1182"/>
      <c r="R49" s="1182"/>
      <c r="S49" s="1182"/>
      <c r="T49" s="1182"/>
      <c r="U49" s="1182"/>
      <c r="V49" s="1182"/>
      <c r="W49" s="1182"/>
      <c r="X49" s="1182"/>
      <c r="Y49" s="1182"/>
      <c r="Z49" s="1182"/>
      <c r="AA49" s="1182"/>
      <c r="AB49" s="1182"/>
      <c r="AC49" s="1182"/>
      <c r="AD49" s="1182"/>
      <c r="AE49" s="1182"/>
    </row>
    <row r="50" spans="1:31" ht="27" hidden="1">
      <c r="A50" s="1184" t="s">
        <v>1162</v>
      </c>
      <c r="B50" s="1182"/>
      <c r="C50" s="1182"/>
      <c r="D50" s="1182"/>
      <c r="E50" s="1182"/>
      <c r="F50" s="1182"/>
      <c r="G50" s="1182"/>
      <c r="H50" s="1182"/>
      <c r="I50" s="1182"/>
      <c r="J50" s="1182"/>
      <c r="K50" s="1182"/>
      <c r="L50" s="1182"/>
      <c r="M50" s="1182"/>
      <c r="N50" s="1182"/>
      <c r="O50" s="1182"/>
      <c r="P50" s="1182"/>
      <c r="Q50" s="1182"/>
      <c r="R50" s="1182"/>
      <c r="S50" s="1182"/>
      <c r="T50" s="1182"/>
      <c r="U50" s="1182"/>
      <c r="V50" s="1182"/>
      <c r="W50" s="1182"/>
      <c r="X50" s="1182"/>
      <c r="Y50" s="1182"/>
      <c r="Z50" s="1182"/>
      <c r="AA50" s="1182"/>
      <c r="AB50" s="1182"/>
      <c r="AC50" s="1182"/>
      <c r="AD50" s="1182"/>
      <c r="AE50" s="1182"/>
    </row>
    <row r="51" spans="1:31" ht="27" hidden="1">
      <c r="A51" s="1184" t="s">
        <v>1163</v>
      </c>
      <c r="B51" s="1182"/>
      <c r="C51" s="1182"/>
      <c r="D51" s="1182"/>
      <c r="E51" s="1182"/>
      <c r="F51" s="1182"/>
      <c r="G51" s="1182"/>
      <c r="H51" s="1182"/>
      <c r="I51" s="1182"/>
      <c r="J51" s="1182"/>
      <c r="K51" s="1182"/>
      <c r="L51" s="1182"/>
      <c r="M51" s="1182"/>
      <c r="N51" s="1182"/>
      <c r="O51" s="1182"/>
      <c r="P51" s="1182"/>
      <c r="Q51" s="1182"/>
      <c r="R51" s="1182"/>
      <c r="S51" s="1182"/>
      <c r="T51" s="1182"/>
      <c r="U51" s="1182"/>
      <c r="V51" s="1182"/>
      <c r="W51" s="1182"/>
      <c r="X51" s="1182"/>
      <c r="Y51" s="1182"/>
      <c r="Z51" s="1182"/>
      <c r="AA51" s="1182"/>
      <c r="AB51" s="1182"/>
      <c r="AC51" s="1182"/>
      <c r="AD51" s="1182"/>
      <c r="AE51" s="1182"/>
    </row>
    <row r="52" spans="1:31" ht="27" hidden="1">
      <c r="A52" s="1184" t="s">
        <v>1164</v>
      </c>
      <c r="B52" s="1182"/>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2"/>
      <c r="AB52" s="1182"/>
      <c r="AC52" s="1182"/>
      <c r="AD52" s="1182"/>
      <c r="AE52" s="1182"/>
    </row>
    <row r="53" spans="1:31" ht="27" hidden="1">
      <c r="A53" s="1184" t="s">
        <v>1165</v>
      </c>
      <c r="B53" s="1182"/>
      <c r="C53" s="1182"/>
      <c r="D53" s="1182"/>
      <c r="E53" s="1182"/>
      <c r="F53" s="1182"/>
      <c r="G53" s="1182"/>
      <c r="H53" s="1182"/>
      <c r="I53" s="1182"/>
      <c r="J53" s="1182"/>
      <c r="K53" s="1182"/>
      <c r="L53" s="1182"/>
      <c r="M53" s="1182"/>
      <c r="N53" s="1182"/>
      <c r="O53" s="1182"/>
      <c r="P53" s="1182"/>
      <c r="Q53" s="1182"/>
      <c r="R53" s="1182"/>
      <c r="S53" s="1182"/>
      <c r="T53" s="1182"/>
      <c r="U53" s="1182"/>
      <c r="V53" s="1182"/>
      <c r="W53" s="1182"/>
      <c r="X53" s="1182"/>
      <c r="Y53" s="1182"/>
      <c r="Z53" s="1182"/>
      <c r="AA53" s="1182"/>
      <c r="AB53" s="1182"/>
      <c r="AC53" s="1182"/>
      <c r="AD53" s="1182"/>
      <c r="AE53" s="1182"/>
    </row>
    <row r="54" spans="1:31" ht="27" hidden="1">
      <c r="A54" s="1184" t="s">
        <v>1166</v>
      </c>
      <c r="B54" s="1182"/>
      <c r="C54" s="1182"/>
      <c r="D54" s="1182"/>
      <c r="E54" s="1182"/>
      <c r="F54" s="1182"/>
      <c r="G54" s="1182"/>
      <c r="H54" s="1182"/>
      <c r="I54" s="1182"/>
      <c r="J54" s="1182"/>
      <c r="K54" s="1182"/>
      <c r="L54" s="1182"/>
      <c r="M54" s="1182"/>
      <c r="N54" s="1182"/>
      <c r="O54" s="1182"/>
      <c r="P54" s="1182"/>
      <c r="Q54" s="1182"/>
      <c r="R54" s="1182"/>
      <c r="S54" s="1182"/>
      <c r="T54" s="1182"/>
      <c r="U54" s="1182"/>
      <c r="V54" s="1182"/>
      <c r="W54" s="1182"/>
      <c r="X54" s="1182"/>
      <c r="Y54" s="1182"/>
      <c r="Z54" s="1182"/>
      <c r="AA54" s="1182"/>
      <c r="AB54" s="1182"/>
      <c r="AC54" s="1182"/>
      <c r="AD54" s="1182"/>
      <c r="AE54" s="1182"/>
    </row>
    <row r="55" spans="1:31" ht="27" hidden="1">
      <c r="A55" s="1184" t="s">
        <v>1167</v>
      </c>
      <c r="B55" s="1182"/>
      <c r="C55" s="1182"/>
      <c r="D55" s="1182"/>
      <c r="E55" s="1182"/>
      <c r="F55" s="1182"/>
      <c r="G55" s="1182"/>
      <c r="H55" s="1182"/>
      <c r="I55" s="1182"/>
      <c r="J55" s="1182"/>
      <c r="K55" s="1182"/>
      <c r="L55" s="1182"/>
      <c r="M55" s="1182"/>
      <c r="N55" s="1182"/>
      <c r="O55" s="1182"/>
      <c r="P55" s="1182"/>
      <c r="Q55" s="1182"/>
      <c r="R55" s="1182"/>
      <c r="S55" s="1182"/>
      <c r="T55" s="1182"/>
      <c r="U55" s="1182"/>
      <c r="V55" s="1182"/>
      <c r="W55" s="1182"/>
      <c r="X55" s="1182"/>
      <c r="Y55" s="1182"/>
      <c r="Z55" s="1182"/>
      <c r="AA55" s="1182"/>
      <c r="AB55" s="1182"/>
      <c r="AC55" s="1182"/>
      <c r="AD55" s="1182"/>
      <c r="AE55" s="1182"/>
    </row>
    <row r="56" spans="1:31" ht="27" hidden="1">
      <c r="A56" s="1184" t="s">
        <v>1168</v>
      </c>
      <c r="B56" s="1182"/>
      <c r="C56" s="1182"/>
      <c r="D56" s="1182"/>
      <c r="E56" s="1182"/>
      <c r="F56" s="1182"/>
      <c r="G56" s="1182"/>
      <c r="H56" s="1182"/>
      <c r="I56" s="1182"/>
      <c r="J56" s="1182"/>
      <c r="K56" s="1182"/>
      <c r="L56" s="1182"/>
      <c r="M56" s="1182"/>
      <c r="N56" s="1182"/>
      <c r="O56" s="1182"/>
      <c r="P56" s="1182"/>
      <c r="Q56" s="1182"/>
      <c r="R56" s="1182"/>
      <c r="S56" s="1182"/>
      <c r="T56" s="1182"/>
      <c r="U56" s="1182"/>
      <c r="V56" s="1182"/>
      <c r="W56" s="1182"/>
      <c r="X56" s="1182"/>
      <c r="Y56" s="1182"/>
      <c r="Z56" s="1182"/>
      <c r="AA56" s="1182"/>
      <c r="AB56" s="1182"/>
      <c r="AC56" s="1182"/>
      <c r="AD56" s="1182"/>
      <c r="AE56" s="1182"/>
    </row>
    <row r="57" spans="1:31" ht="27" hidden="1">
      <c r="A57" s="1184" t="s">
        <v>1169</v>
      </c>
      <c r="B57" s="1182"/>
      <c r="C57" s="1182"/>
      <c r="D57" s="1182"/>
      <c r="E57" s="1182"/>
      <c r="F57" s="1182"/>
      <c r="G57" s="1182"/>
      <c r="H57" s="1182"/>
      <c r="I57" s="1182"/>
      <c r="J57" s="1182"/>
      <c r="K57" s="1182"/>
      <c r="L57" s="1182"/>
      <c r="M57" s="1182"/>
      <c r="N57" s="1182"/>
      <c r="O57" s="1182"/>
      <c r="P57" s="1182"/>
      <c r="Q57" s="1182"/>
      <c r="R57" s="1182"/>
      <c r="S57" s="1182"/>
      <c r="T57" s="1182"/>
      <c r="U57" s="1182"/>
      <c r="V57" s="1182"/>
      <c r="W57" s="1182"/>
      <c r="X57" s="1182"/>
      <c r="Y57" s="1182"/>
      <c r="Z57" s="1182"/>
      <c r="AA57" s="1182"/>
      <c r="AB57" s="1182"/>
      <c r="AC57" s="1182"/>
      <c r="AD57" s="1182"/>
      <c r="AE57" s="1182"/>
    </row>
    <row r="58" spans="1:31" ht="27" hidden="1">
      <c r="A58" s="1184" t="s">
        <v>1170</v>
      </c>
      <c r="B58" s="1182"/>
      <c r="C58" s="1182"/>
      <c r="D58" s="1182"/>
      <c r="E58" s="1182"/>
      <c r="F58" s="1182"/>
      <c r="G58" s="1182"/>
      <c r="H58" s="1182"/>
      <c r="I58" s="1182"/>
      <c r="J58" s="1182"/>
      <c r="K58" s="1182"/>
      <c r="L58" s="1182"/>
      <c r="M58" s="1182"/>
      <c r="N58" s="1182"/>
      <c r="O58" s="1182"/>
      <c r="P58" s="1182"/>
      <c r="Q58" s="1182"/>
      <c r="R58" s="1182"/>
      <c r="S58" s="1182"/>
      <c r="T58" s="1182"/>
      <c r="U58" s="1182"/>
      <c r="V58" s="1182"/>
      <c r="W58" s="1182"/>
      <c r="X58" s="1182"/>
      <c r="Y58" s="1182"/>
      <c r="Z58" s="1182"/>
      <c r="AA58" s="1182"/>
      <c r="AB58" s="1182"/>
      <c r="AC58" s="1182"/>
      <c r="AD58" s="1182"/>
      <c r="AE58" s="1182"/>
    </row>
    <row r="59" spans="1:31" ht="27" hidden="1">
      <c r="A59" s="1184" t="s">
        <v>1171</v>
      </c>
      <c r="B59" s="1182"/>
      <c r="C59" s="1182"/>
      <c r="D59" s="1182"/>
      <c r="E59" s="1182"/>
      <c r="F59" s="1182"/>
      <c r="G59" s="1182"/>
      <c r="H59" s="1182"/>
      <c r="I59" s="1182"/>
      <c r="J59" s="1182"/>
      <c r="K59" s="1182"/>
      <c r="L59" s="1182"/>
      <c r="M59" s="1182"/>
      <c r="N59" s="1182"/>
      <c r="O59" s="1182"/>
      <c r="P59" s="1182"/>
      <c r="Q59" s="1182"/>
      <c r="R59" s="1182"/>
      <c r="S59" s="1182"/>
      <c r="T59" s="1182"/>
      <c r="U59" s="1182"/>
      <c r="V59" s="1182"/>
      <c r="W59" s="1182"/>
      <c r="X59" s="1182"/>
      <c r="Y59" s="1182"/>
      <c r="Z59" s="1182"/>
      <c r="AA59" s="1182"/>
      <c r="AB59" s="1182"/>
      <c r="AC59" s="1182"/>
      <c r="AD59" s="1182"/>
      <c r="AE59" s="1182"/>
    </row>
    <row r="60" spans="1:31" ht="27" hidden="1">
      <c r="A60" s="1184" t="s">
        <v>1172</v>
      </c>
      <c r="B60" s="1182"/>
      <c r="C60" s="1182"/>
      <c r="D60" s="1182"/>
      <c r="E60" s="1182"/>
      <c r="F60" s="1182"/>
      <c r="G60" s="1182"/>
      <c r="H60" s="1182"/>
      <c r="I60" s="1182"/>
      <c r="J60" s="1182"/>
      <c r="K60" s="1182"/>
      <c r="L60" s="1182"/>
      <c r="M60" s="1182"/>
      <c r="N60" s="1182"/>
      <c r="O60" s="1182"/>
      <c r="P60" s="1182"/>
      <c r="Q60" s="1182"/>
      <c r="R60" s="1182"/>
      <c r="S60" s="1182"/>
      <c r="T60" s="1182"/>
      <c r="U60" s="1182"/>
      <c r="V60" s="1182"/>
      <c r="W60" s="1182"/>
      <c r="X60" s="1182"/>
      <c r="Y60" s="1182"/>
      <c r="Z60" s="1182"/>
      <c r="AA60" s="1182"/>
      <c r="AB60" s="1182"/>
      <c r="AC60" s="1182"/>
      <c r="AD60" s="1182"/>
      <c r="AE60" s="1182"/>
    </row>
    <row r="61" spans="1:31" ht="27" hidden="1">
      <c r="A61" s="1184" t="s">
        <v>1173</v>
      </c>
      <c r="B61" s="1182"/>
      <c r="C61" s="1182"/>
      <c r="D61" s="1182"/>
      <c r="E61" s="1182"/>
      <c r="F61" s="1182"/>
      <c r="G61" s="1182"/>
      <c r="H61" s="1182"/>
      <c r="I61" s="1182"/>
      <c r="J61" s="1182"/>
      <c r="K61" s="1182"/>
      <c r="L61" s="1182"/>
      <c r="M61" s="1182"/>
      <c r="N61" s="1182"/>
      <c r="O61" s="1182"/>
      <c r="P61" s="1182"/>
      <c r="Q61" s="1182"/>
      <c r="R61" s="1182"/>
      <c r="S61" s="1182"/>
      <c r="T61" s="1182"/>
      <c r="U61" s="1182"/>
      <c r="V61" s="1182"/>
      <c r="W61" s="1182"/>
      <c r="X61" s="1182"/>
      <c r="Y61" s="1182"/>
      <c r="Z61" s="1182"/>
      <c r="AA61" s="1182"/>
      <c r="AB61" s="1182"/>
      <c r="AC61" s="1182"/>
      <c r="AD61" s="1182"/>
      <c r="AE61" s="1182"/>
    </row>
    <row r="62" spans="1:31" ht="27" hidden="1">
      <c r="A62" s="1184" t="s">
        <v>1174</v>
      </c>
      <c r="B62" s="1182"/>
      <c r="C62" s="1182"/>
      <c r="D62" s="1182"/>
      <c r="E62" s="1182"/>
      <c r="F62" s="1182"/>
      <c r="G62" s="1182"/>
      <c r="H62" s="1182"/>
      <c r="I62" s="1182"/>
      <c r="J62" s="1182"/>
      <c r="K62" s="1182"/>
      <c r="L62" s="1182"/>
      <c r="M62" s="1182"/>
      <c r="N62" s="1182"/>
      <c r="O62" s="1182"/>
      <c r="P62" s="1182"/>
      <c r="Q62" s="1182"/>
      <c r="R62" s="1182"/>
      <c r="S62" s="1182"/>
      <c r="T62" s="1182"/>
      <c r="U62" s="1182"/>
      <c r="V62" s="1182"/>
      <c r="W62" s="1182"/>
      <c r="X62" s="1182"/>
      <c r="Y62" s="1182"/>
      <c r="Z62" s="1182"/>
      <c r="AA62" s="1182"/>
      <c r="AB62" s="1182"/>
      <c r="AC62" s="1182"/>
      <c r="AD62" s="1182"/>
      <c r="AE62" s="1182"/>
    </row>
    <row r="63" spans="1:31" ht="27" hidden="1">
      <c r="A63" s="1184" t="s">
        <v>1175</v>
      </c>
      <c r="B63" s="1182"/>
      <c r="C63" s="1182"/>
      <c r="D63" s="1182"/>
      <c r="E63" s="1182"/>
      <c r="F63" s="1182"/>
      <c r="G63" s="1182"/>
      <c r="H63" s="1182"/>
      <c r="I63" s="1182"/>
      <c r="J63" s="1182"/>
      <c r="K63" s="1182"/>
      <c r="L63" s="1182"/>
      <c r="M63" s="1182"/>
      <c r="N63" s="1182"/>
      <c r="O63" s="1182"/>
      <c r="P63" s="1182"/>
      <c r="Q63" s="1182"/>
      <c r="R63" s="1182"/>
      <c r="S63" s="1182"/>
      <c r="T63" s="1182"/>
      <c r="U63" s="1182"/>
      <c r="V63" s="1182"/>
      <c r="W63" s="1182"/>
      <c r="X63" s="1182"/>
      <c r="Y63" s="1182"/>
      <c r="Z63" s="1182"/>
      <c r="AA63" s="1182"/>
      <c r="AB63" s="1182"/>
      <c r="AC63" s="1182"/>
      <c r="AD63" s="1182"/>
      <c r="AE63" s="1182"/>
    </row>
    <row r="64" spans="1:31" ht="27" hidden="1">
      <c r="A64" s="1184" t="s">
        <v>1176</v>
      </c>
      <c r="B64" s="1182"/>
      <c r="C64" s="1182"/>
      <c r="D64" s="1182"/>
      <c r="E64" s="1182"/>
      <c r="F64" s="1182"/>
      <c r="G64" s="1182"/>
      <c r="H64" s="1182"/>
      <c r="I64" s="1182"/>
      <c r="J64" s="1182"/>
      <c r="K64" s="1182"/>
      <c r="L64" s="1182"/>
      <c r="M64" s="1182"/>
      <c r="N64" s="1182"/>
      <c r="O64" s="1182"/>
      <c r="P64" s="1182"/>
      <c r="Q64" s="1182"/>
      <c r="R64" s="1182"/>
      <c r="S64" s="1182"/>
      <c r="T64" s="1182"/>
      <c r="U64" s="1182"/>
      <c r="V64" s="1182"/>
      <c r="W64" s="1182"/>
      <c r="X64" s="1182"/>
      <c r="Y64" s="1182"/>
      <c r="Z64" s="1182"/>
      <c r="AA64" s="1182"/>
      <c r="AB64" s="1182"/>
      <c r="AC64" s="1182"/>
      <c r="AD64" s="1182"/>
      <c r="AE64" s="1182"/>
    </row>
    <row r="65" spans="1:31" ht="27" hidden="1">
      <c r="A65" s="1184" t="s">
        <v>1177</v>
      </c>
      <c r="B65" s="1182"/>
      <c r="C65" s="1182"/>
      <c r="D65" s="1182"/>
      <c r="E65" s="1182"/>
      <c r="F65" s="1182"/>
      <c r="G65" s="1182"/>
      <c r="H65" s="1182"/>
      <c r="I65" s="1182"/>
      <c r="J65" s="1182"/>
      <c r="K65" s="1182"/>
      <c r="L65" s="1182"/>
      <c r="M65" s="1182"/>
      <c r="N65" s="1182"/>
      <c r="O65" s="1182"/>
      <c r="P65" s="1182"/>
      <c r="Q65" s="1182"/>
      <c r="R65" s="1182"/>
      <c r="S65" s="1182"/>
      <c r="T65" s="1182"/>
      <c r="U65" s="1182"/>
      <c r="V65" s="1182"/>
      <c r="W65" s="1182"/>
      <c r="X65" s="1182"/>
      <c r="Y65" s="1182"/>
      <c r="Z65" s="1182"/>
      <c r="AA65" s="1182"/>
      <c r="AB65" s="1182"/>
      <c r="AC65" s="1182"/>
      <c r="AD65" s="1182"/>
      <c r="AE65" s="1182"/>
    </row>
    <row r="66" spans="1:31" ht="27" hidden="1">
      <c r="A66" s="1184" t="s">
        <v>1178</v>
      </c>
      <c r="B66" s="1182"/>
      <c r="C66" s="1182"/>
      <c r="D66" s="1182"/>
      <c r="E66" s="1182"/>
      <c r="F66" s="1182"/>
      <c r="G66" s="1182"/>
      <c r="H66" s="1182"/>
      <c r="I66" s="1182"/>
      <c r="J66" s="1182"/>
      <c r="K66" s="1182"/>
      <c r="L66" s="1182"/>
      <c r="M66" s="1182"/>
      <c r="N66" s="1182"/>
      <c r="O66" s="1182"/>
      <c r="P66" s="1182"/>
      <c r="Q66" s="1182"/>
      <c r="R66" s="1182"/>
      <c r="S66" s="1182"/>
      <c r="T66" s="1182"/>
      <c r="U66" s="1182"/>
      <c r="V66" s="1182"/>
      <c r="W66" s="1182"/>
      <c r="X66" s="1182"/>
      <c r="Y66" s="1182"/>
      <c r="Z66" s="1182"/>
      <c r="AA66" s="1182"/>
      <c r="AB66" s="1182"/>
      <c r="AC66" s="1182"/>
      <c r="AD66" s="1182"/>
      <c r="AE66" s="1182"/>
    </row>
    <row r="67" spans="1:31" ht="27" hidden="1">
      <c r="A67" s="1184" t="s">
        <v>1179</v>
      </c>
      <c r="B67" s="1182"/>
      <c r="C67" s="1182"/>
      <c r="D67" s="1182"/>
      <c r="E67" s="1182"/>
      <c r="F67" s="1182"/>
      <c r="G67" s="1182"/>
      <c r="H67" s="1182"/>
      <c r="I67" s="1182"/>
      <c r="J67" s="1182"/>
      <c r="K67" s="1182"/>
      <c r="L67" s="1182"/>
      <c r="M67" s="1182"/>
      <c r="N67" s="1182"/>
      <c r="O67" s="1182"/>
      <c r="P67" s="1182"/>
      <c r="Q67" s="1182"/>
      <c r="R67" s="1182"/>
      <c r="S67" s="1182"/>
      <c r="T67" s="1182"/>
      <c r="U67" s="1182"/>
      <c r="V67" s="1182"/>
      <c r="W67" s="1182"/>
      <c r="X67" s="1182"/>
      <c r="Y67" s="1182"/>
      <c r="Z67" s="1182"/>
      <c r="AA67" s="1182"/>
      <c r="AB67" s="1182"/>
      <c r="AC67" s="1182"/>
      <c r="AD67" s="1182"/>
      <c r="AE67" s="1182"/>
    </row>
    <row r="68" spans="1:31" ht="27" hidden="1">
      <c r="A68" s="1184" t="s">
        <v>1180</v>
      </c>
      <c r="B68" s="1182"/>
      <c r="C68" s="1182"/>
      <c r="D68" s="1182"/>
      <c r="E68" s="1182"/>
      <c r="F68" s="1182"/>
      <c r="G68" s="1182"/>
      <c r="H68" s="1182"/>
      <c r="I68" s="1182"/>
      <c r="J68" s="1182"/>
      <c r="K68" s="1182"/>
      <c r="L68" s="1182"/>
      <c r="M68" s="1182"/>
      <c r="N68" s="1182"/>
      <c r="O68" s="1182"/>
      <c r="P68" s="1182"/>
      <c r="Q68" s="1182"/>
      <c r="R68" s="1182"/>
      <c r="S68" s="1182"/>
      <c r="T68" s="1182"/>
      <c r="U68" s="1182"/>
      <c r="V68" s="1182"/>
      <c r="W68" s="1182"/>
      <c r="X68" s="1182"/>
      <c r="Y68" s="1182"/>
      <c r="Z68" s="1182"/>
      <c r="AA68" s="1182"/>
      <c r="AB68" s="1182"/>
      <c r="AC68" s="1182"/>
      <c r="AD68" s="1182"/>
      <c r="AE68" s="1182"/>
    </row>
    <row r="69" spans="1:31" ht="27" hidden="1">
      <c r="A69" s="1184" t="s">
        <v>1181</v>
      </c>
      <c r="B69" s="1182"/>
      <c r="C69" s="1182"/>
      <c r="D69" s="1182"/>
      <c r="E69" s="1182"/>
      <c r="F69" s="1182"/>
      <c r="G69" s="1182"/>
      <c r="H69" s="1182"/>
      <c r="I69" s="1182"/>
      <c r="J69" s="1182"/>
      <c r="K69" s="1182"/>
      <c r="L69" s="1182"/>
      <c r="M69" s="1182"/>
      <c r="N69" s="1182"/>
      <c r="O69" s="1182"/>
      <c r="P69" s="1182"/>
      <c r="Q69" s="1182"/>
      <c r="R69" s="1182"/>
      <c r="S69" s="1182"/>
      <c r="T69" s="1182"/>
      <c r="U69" s="1182"/>
      <c r="V69" s="1182"/>
      <c r="W69" s="1182"/>
      <c r="X69" s="1182"/>
      <c r="Y69" s="1182"/>
      <c r="Z69" s="1182"/>
      <c r="AA69" s="1182"/>
      <c r="AB69" s="1182"/>
      <c r="AC69" s="1182"/>
      <c r="AD69" s="1182"/>
      <c r="AE69" s="1182"/>
    </row>
    <row r="70" spans="1:31" ht="27" hidden="1">
      <c r="A70" s="1184" t="s">
        <v>1182</v>
      </c>
      <c r="B70" s="1182"/>
      <c r="C70" s="1182"/>
      <c r="D70" s="1182"/>
      <c r="E70" s="1182"/>
      <c r="F70" s="1182"/>
      <c r="G70" s="1182"/>
      <c r="H70" s="1182"/>
      <c r="I70" s="1182"/>
      <c r="J70" s="1182"/>
      <c r="K70" s="1182"/>
      <c r="L70" s="1182"/>
      <c r="M70" s="1182"/>
      <c r="N70" s="1182"/>
      <c r="O70" s="1182"/>
      <c r="P70" s="1182"/>
      <c r="Q70" s="1182"/>
      <c r="R70" s="1182"/>
      <c r="S70" s="1182"/>
      <c r="T70" s="1182"/>
      <c r="U70" s="1182"/>
      <c r="V70" s="1182"/>
      <c r="W70" s="1182"/>
      <c r="X70" s="1182"/>
      <c r="Y70" s="1182"/>
      <c r="Z70" s="1182"/>
      <c r="AA70" s="1182"/>
      <c r="AB70" s="1182"/>
      <c r="AC70" s="1182"/>
      <c r="AD70" s="1182"/>
      <c r="AE70" s="1182"/>
    </row>
    <row r="71" spans="1:31" ht="27" hidden="1">
      <c r="A71" s="1184" t="s">
        <v>1183</v>
      </c>
      <c r="B71" s="1182"/>
      <c r="C71" s="1182"/>
      <c r="D71" s="1182"/>
      <c r="E71" s="1182"/>
      <c r="F71" s="1182"/>
      <c r="G71" s="1182"/>
      <c r="H71" s="1182"/>
      <c r="I71" s="1182"/>
      <c r="J71" s="1182"/>
      <c r="K71" s="1182"/>
      <c r="L71" s="1182"/>
      <c r="M71" s="1182"/>
      <c r="N71" s="1182"/>
      <c r="O71" s="1182"/>
      <c r="P71" s="1182"/>
      <c r="Q71" s="1182"/>
      <c r="R71" s="1182"/>
      <c r="S71" s="1182"/>
      <c r="T71" s="1182"/>
      <c r="U71" s="1182"/>
      <c r="V71" s="1182"/>
      <c r="W71" s="1182"/>
      <c r="X71" s="1182"/>
      <c r="Y71" s="1182"/>
      <c r="Z71" s="1182"/>
      <c r="AA71" s="1182"/>
      <c r="AB71" s="1182"/>
      <c r="AC71" s="1182"/>
      <c r="AD71" s="1182"/>
      <c r="AE71" s="1182"/>
    </row>
    <row r="72" spans="1:31" ht="27" hidden="1">
      <c r="A72" s="1184" t="s">
        <v>1184</v>
      </c>
      <c r="B72" s="1182"/>
      <c r="C72" s="1182"/>
      <c r="D72" s="1182"/>
      <c r="E72" s="1182"/>
      <c r="F72" s="1182"/>
      <c r="G72" s="1182"/>
      <c r="H72" s="1182"/>
      <c r="I72" s="1182"/>
      <c r="J72" s="1182"/>
      <c r="K72" s="1182"/>
      <c r="L72" s="1182"/>
      <c r="M72" s="1182"/>
      <c r="N72" s="1182"/>
      <c r="O72" s="1182"/>
      <c r="P72" s="1182"/>
      <c r="Q72" s="1182"/>
      <c r="R72" s="1182"/>
      <c r="S72" s="1182"/>
      <c r="T72" s="1182"/>
      <c r="U72" s="1182"/>
      <c r="V72" s="1182"/>
      <c r="W72" s="1182"/>
      <c r="X72" s="1182"/>
      <c r="Y72" s="1182"/>
      <c r="Z72" s="1182"/>
      <c r="AA72" s="1182"/>
      <c r="AB72" s="1182"/>
      <c r="AC72" s="1182"/>
      <c r="AD72" s="1182"/>
      <c r="AE72" s="1182"/>
    </row>
    <row r="73" spans="1:31" ht="27" hidden="1">
      <c r="A73" s="1184" t="s">
        <v>1185</v>
      </c>
      <c r="B73" s="1182"/>
      <c r="C73" s="1182"/>
      <c r="D73" s="1182"/>
      <c r="E73" s="1182"/>
      <c r="F73" s="1182"/>
      <c r="G73" s="1182"/>
      <c r="H73" s="1182"/>
      <c r="I73" s="1182"/>
      <c r="J73" s="1182"/>
      <c r="K73" s="1182"/>
      <c r="L73" s="1182"/>
      <c r="M73" s="1182"/>
      <c r="N73" s="1182"/>
      <c r="O73" s="1182"/>
      <c r="P73" s="1182"/>
      <c r="Q73" s="1182"/>
      <c r="R73" s="1182"/>
      <c r="S73" s="1182"/>
      <c r="T73" s="1182"/>
      <c r="U73" s="1182"/>
      <c r="V73" s="1182"/>
      <c r="W73" s="1182"/>
      <c r="X73" s="1182"/>
      <c r="Y73" s="1182"/>
      <c r="Z73" s="1182"/>
      <c r="AA73" s="1182"/>
      <c r="AB73" s="1182"/>
      <c r="AC73" s="1182"/>
      <c r="AD73" s="1182"/>
      <c r="AE73" s="1182"/>
    </row>
    <row r="74" spans="1:31" ht="27" hidden="1">
      <c r="A74" s="1184" t="s">
        <v>1186</v>
      </c>
      <c r="B74" s="1182"/>
      <c r="C74" s="1182"/>
      <c r="D74" s="1182"/>
      <c r="E74" s="1182"/>
      <c r="F74" s="1182"/>
      <c r="G74" s="1182"/>
      <c r="H74" s="1182"/>
      <c r="I74" s="1182"/>
      <c r="J74" s="1182"/>
      <c r="K74" s="1182"/>
      <c r="L74" s="1182"/>
      <c r="M74" s="1182"/>
      <c r="N74" s="1182"/>
      <c r="O74" s="1182"/>
      <c r="P74" s="1182"/>
      <c r="Q74" s="1182"/>
      <c r="R74" s="1182"/>
      <c r="S74" s="1182"/>
      <c r="T74" s="1182"/>
      <c r="U74" s="1182"/>
      <c r="V74" s="1182"/>
      <c r="W74" s="1182"/>
      <c r="X74" s="1182"/>
      <c r="Y74" s="1182"/>
      <c r="Z74" s="1182"/>
      <c r="AA74" s="1182"/>
      <c r="AB74" s="1182"/>
      <c r="AC74" s="1182"/>
      <c r="AD74" s="1182"/>
      <c r="AE74" s="1182"/>
    </row>
    <row r="75" spans="1:31" ht="27" hidden="1">
      <c r="A75" s="1184" t="s">
        <v>1187</v>
      </c>
      <c r="B75" s="1182"/>
      <c r="C75" s="1182"/>
      <c r="D75" s="1182"/>
      <c r="E75" s="1182"/>
      <c r="F75" s="1182"/>
      <c r="G75" s="1182"/>
      <c r="H75" s="1182"/>
      <c r="I75" s="1182"/>
      <c r="J75" s="1182"/>
      <c r="K75" s="1182"/>
      <c r="L75" s="1182"/>
      <c r="M75" s="1182"/>
      <c r="N75" s="1182"/>
      <c r="O75" s="1182"/>
      <c r="P75" s="1182"/>
      <c r="Q75" s="1182"/>
      <c r="R75" s="1182"/>
      <c r="S75" s="1182"/>
      <c r="T75" s="1182"/>
      <c r="U75" s="1182"/>
      <c r="V75" s="1182"/>
      <c r="W75" s="1182"/>
      <c r="X75" s="1182"/>
      <c r="Y75" s="1182"/>
      <c r="Z75" s="1182"/>
      <c r="AA75" s="1182"/>
      <c r="AB75" s="1182"/>
      <c r="AC75" s="1182"/>
      <c r="AD75" s="1182"/>
      <c r="AE75" s="1182"/>
    </row>
    <row r="76" spans="1:31" ht="27" hidden="1">
      <c r="A76" s="1184" t="s">
        <v>1188</v>
      </c>
      <c r="B76" s="1182"/>
      <c r="C76" s="1182"/>
      <c r="D76" s="1182"/>
      <c r="E76" s="1182"/>
      <c r="F76" s="1182"/>
      <c r="G76" s="1182"/>
      <c r="H76" s="1182"/>
      <c r="I76" s="1182"/>
      <c r="J76" s="1182"/>
      <c r="K76" s="1182"/>
      <c r="L76" s="1182"/>
      <c r="M76" s="1182"/>
      <c r="N76" s="1182"/>
      <c r="O76" s="1182"/>
      <c r="P76" s="1182"/>
      <c r="Q76" s="1182"/>
      <c r="R76" s="1182"/>
      <c r="S76" s="1182"/>
      <c r="T76" s="1182"/>
      <c r="U76" s="1182"/>
      <c r="V76" s="1182"/>
      <c r="W76" s="1182"/>
      <c r="X76" s="1182"/>
      <c r="Y76" s="1182"/>
      <c r="Z76" s="1182"/>
      <c r="AA76" s="1182"/>
      <c r="AB76" s="1182"/>
      <c r="AC76" s="1182"/>
      <c r="AD76" s="1182"/>
      <c r="AE76" s="1182"/>
    </row>
    <row r="77" spans="1:31" ht="27" hidden="1">
      <c r="A77" s="1184" t="s">
        <v>1189</v>
      </c>
      <c r="B77" s="1182"/>
      <c r="C77" s="1182"/>
      <c r="D77" s="1182"/>
      <c r="E77" s="1182"/>
      <c r="F77" s="1182"/>
      <c r="G77" s="1182"/>
      <c r="H77" s="1182"/>
      <c r="I77" s="1182"/>
      <c r="J77" s="1182"/>
      <c r="K77" s="1182"/>
      <c r="L77" s="1182"/>
      <c r="M77" s="1182"/>
      <c r="N77" s="1182"/>
      <c r="O77" s="1182"/>
      <c r="P77" s="1182"/>
      <c r="Q77" s="1182"/>
      <c r="R77" s="1182"/>
      <c r="S77" s="1182"/>
      <c r="T77" s="1182"/>
      <c r="U77" s="1182"/>
      <c r="V77" s="1182"/>
      <c r="W77" s="1182"/>
      <c r="X77" s="1182"/>
      <c r="Y77" s="1182"/>
      <c r="Z77" s="1182"/>
      <c r="AA77" s="1182"/>
      <c r="AB77" s="1182"/>
      <c r="AC77" s="1182"/>
      <c r="AD77" s="1182"/>
      <c r="AE77" s="1182"/>
    </row>
    <row r="78" spans="1:31" ht="27" hidden="1">
      <c r="A78" s="1184" t="s">
        <v>1190</v>
      </c>
      <c r="B78" s="1182"/>
      <c r="C78" s="1182"/>
      <c r="D78" s="1182"/>
      <c r="E78" s="1182"/>
      <c r="F78" s="1182"/>
      <c r="G78" s="1182"/>
      <c r="H78" s="1182"/>
      <c r="I78" s="1182"/>
      <c r="J78" s="1182"/>
      <c r="K78" s="1182"/>
      <c r="L78" s="1182"/>
      <c r="M78" s="1182"/>
      <c r="N78" s="1182"/>
      <c r="O78" s="1182"/>
      <c r="P78" s="1182"/>
      <c r="Q78" s="1182"/>
      <c r="R78" s="1182"/>
      <c r="S78" s="1182"/>
      <c r="T78" s="1182"/>
      <c r="U78" s="1182"/>
      <c r="V78" s="1182"/>
      <c r="W78" s="1182"/>
      <c r="X78" s="1182"/>
      <c r="Y78" s="1182"/>
      <c r="Z78" s="1182"/>
      <c r="AA78" s="1182"/>
      <c r="AB78" s="1182"/>
      <c r="AC78" s="1182"/>
      <c r="AD78" s="1182"/>
      <c r="AE78" s="1182"/>
    </row>
    <row r="79" spans="1:31" ht="27" hidden="1">
      <c r="A79" s="1184" t="s">
        <v>1191</v>
      </c>
      <c r="B79" s="1182"/>
      <c r="C79" s="1182"/>
      <c r="D79" s="1182"/>
      <c r="E79" s="1182"/>
      <c r="F79" s="1182"/>
      <c r="G79" s="1182"/>
      <c r="H79" s="1182"/>
      <c r="I79" s="1182"/>
      <c r="J79" s="1182"/>
      <c r="K79" s="1182"/>
      <c r="L79" s="1182"/>
      <c r="M79" s="1182"/>
      <c r="N79" s="1182"/>
      <c r="O79" s="1182"/>
      <c r="P79" s="1182"/>
      <c r="Q79" s="1182"/>
      <c r="R79" s="1182"/>
      <c r="S79" s="1182"/>
      <c r="T79" s="1182"/>
      <c r="U79" s="1182"/>
      <c r="V79" s="1182"/>
      <c r="W79" s="1182"/>
      <c r="X79" s="1182"/>
      <c r="Y79" s="1182"/>
      <c r="Z79" s="1182"/>
      <c r="AA79" s="1182"/>
      <c r="AB79" s="1182"/>
      <c r="AC79" s="1182"/>
      <c r="AD79" s="1182"/>
      <c r="AE79" s="1182"/>
    </row>
    <row r="80" spans="1:31" ht="27" hidden="1">
      <c r="A80" s="1184" t="s">
        <v>1192</v>
      </c>
      <c r="B80" s="1182"/>
      <c r="C80" s="1182"/>
      <c r="D80" s="1182"/>
      <c r="E80" s="1182"/>
      <c r="F80" s="1182"/>
      <c r="G80" s="1182"/>
      <c r="H80" s="1182"/>
      <c r="I80" s="1182"/>
      <c r="J80" s="1182"/>
      <c r="K80" s="1182"/>
      <c r="L80" s="1182"/>
      <c r="M80" s="1182"/>
      <c r="N80" s="1182"/>
      <c r="O80" s="1182"/>
      <c r="P80" s="1182"/>
      <c r="Q80" s="1182"/>
      <c r="R80" s="1182"/>
      <c r="S80" s="1182"/>
      <c r="T80" s="1182"/>
      <c r="U80" s="1182"/>
      <c r="V80" s="1182"/>
      <c r="W80" s="1182"/>
      <c r="X80" s="1182"/>
      <c r="Y80" s="1182"/>
      <c r="Z80" s="1182"/>
      <c r="AA80" s="1182"/>
      <c r="AB80" s="1182"/>
      <c r="AC80" s="1182"/>
      <c r="AD80" s="1182"/>
      <c r="AE80" s="1182"/>
    </row>
    <row r="81" spans="1:31" ht="27" hidden="1">
      <c r="A81" s="1184" t="s">
        <v>1193</v>
      </c>
      <c r="B81" s="1182"/>
      <c r="C81" s="1182"/>
      <c r="D81" s="1182"/>
      <c r="E81" s="1182"/>
      <c r="F81" s="1182"/>
      <c r="G81" s="1182"/>
      <c r="H81" s="1182"/>
      <c r="I81" s="1182"/>
      <c r="J81" s="1182"/>
      <c r="K81" s="1182"/>
      <c r="L81" s="1182"/>
      <c r="M81" s="1182"/>
      <c r="N81" s="1182"/>
      <c r="O81" s="1182"/>
      <c r="P81" s="1182"/>
      <c r="Q81" s="1182"/>
      <c r="R81" s="1182"/>
      <c r="S81" s="1182"/>
      <c r="T81" s="1182"/>
      <c r="U81" s="1182"/>
      <c r="V81" s="1182"/>
      <c r="W81" s="1182"/>
      <c r="X81" s="1182"/>
      <c r="Y81" s="1182"/>
      <c r="Z81" s="1182"/>
      <c r="AA81" s="1182"/>
      <c r="AB81" s="1182"/>
      <c r="AC81" s="1182"/>
      <c r="AD81" s="1182"/>
      <c r="AE81" s="1182"/>
    </row>
    <row r="82" spans="1:31" ht="27" hidden="1">
      <c r="A82" s="1184" t="s">
        <v>1194</v>
      </c>
      <c r="B82" s="1182"/>
      <c r="C82" s="1182"/>
      <c r="D82" s="1182"/>
      <c r="E82" s="1182"/>
      <c r="F82" s="1182"/>
      <c r="G82" s="1182"/>
      <c r="H82" s="1182"/>
      <c r="I82" s="1182"/>
      <c r="J82" s="1182"/>
      <c r="K82" s="1182"/>
      <c r="L82" s="1182"/>
      <c r="M82" s="1182"/>
      <c r="N82" s="1182"/>
      <c r="O82" s="1182"/>
      <c r="P82" s="1182"/>
      <c r="Q82" s="1182"/>
      <c r="R82" s="1182"/>
      <c r="S82" s="1182"/>
      <c r="T82" s="1182"/>
      <c r="U82" s="1182"/>
      <c r="V82" s="1182"/>
      <c r="W82" s="1182"/>
      <c r="X82" s="1182"/>
      <c r="Y82" s="1182"/>
      <c r="Z82" s="1182"/>
      <c r="AA82" s="1182"/>
      <c r="AB82" s="1182"/>
      <c r="AC82" s="1182"/>
      <c r="AD82" s="1182"/>
      <c r="AE82" s="1182"/>
    </row>
    <row r="83" spans="1:31" ht="27" hidden="1">
      <c r="A83" s="1184" t="s">
        <v>1195</v>
      </c>
      <c r="B83" s="1182"/>
      <c r="C83" s="1182"/>
      <c r="D83" s="1182"/>
      <c r="E83" s="1182"/>
      <c r="F83" s="1182"/>
      <c r="G83" s="1182"/>
      <c r="H83" s="1182"/>
      <c r="I83" s="1182"/>
      <c r="J83" s="1182"/>
      <c r="K83" s="1182"/>
      <c r="L83" s="1182"/>
      <c r="M83" s="1182"/>
      <c r="N83" s="1182"/>
      <c r="O83" s="1182"/>
      <c r="P83" s="1182"/>
      <c r="Q83" s="1182"/>
      <c r="R83" s="1182"/>
      <c r="S83" s="1182"/>
      <c r="T83" s="1182"/>
      <c r="U83" s="1182"/>
      <c r="V83" s="1182"/>
      <c r="W83" s="1182"/>
      <c r="X83" s="1182"/>
      <c r="Y83" s="1182"/>
      <c r="Z83" s="1182"/>
      <c r="AA83" s="1182"/>
      <c r="AB83" s="1182"/>
      <c r="AC83" s="1182"/>
      <c r="AD83" s="1182"/>
      <c r="AE83" s="1182"/>
    </row>
    <row r="84" spans="1:31" ht="27" hidden="1">
      <c r="A84" s="1184" t="s">
        <v>1196</v>
      </c>
      <c r="B84" s="1182"/>
      <c r="C84" s="1182"/>
      <c r="D84" s="1182"/>
      <c r="E84" s="1182"/>
      <c r="F84" s="1182"/>
      <c r="G84" s="1182"/>
      <c r="H84" s="1182"/>
      <c r="I84" s="1182"/>
      <c r="J84" s="1182"/>
      <c r="K84" s="1182"/>
      <c r="L84" s="1182"/>
      <c r="M84" s="1182"/>
      <c r="N84" s="1182"/>
      <c r="O84" s="1182"/>
      <c r="P84" s="1182"/>
      <c r="Q84" s="1182"/>
      <c r="R84" s="1182"/>
      <c r="S84" s="1182"/>
      <c r="T84" s="1182"/>
      <c r="U84" s="1182"/>
      <c r="V84" s="1182"/>
      <c r="W84" s="1182"/>
      <c r="X84" s="1182"/>
      <c r="Y84" s="1182"/>
      <c r="Z84" s="1182"/>
      <c r="AA84" s="1182"/>
      <c r="AB84" s="1182"/>
      <c r="AC84" s="1182"/>
      <c r="AD84" s="1182"/>
      <c r="AE84" s="1182"/>
    </row>
    <row r="85" spans="1:31" ht="27" hidden="1">
      <c r="A85" s="1184" t="s">
        <v>1197</v>
      </c>
      <c r="B85" s="1182"/>
      <c r="C85" s="1182"/>
      <c r="D85" s="1182"/>
      <c r="E85" s="1182"/>
      <c r="F85" s="1182"/>
      <c r="G85" s="1182"/>
      <c r="H85" s="1182"/>
      <c r="I85" s="1182"/>
      <c r="J85" s="1182"/>
      <c r="K85" s="1182"/>
      <c r="L85" s="1182"/>
      <c r="M85" s="1182"/>
      <c r="N85" s="1182"/>
      <c r="O85" s="1182"/>
      <c r="P85" s="1182"/>
      <c r="Q85" s="1182"/>
      <c r="R85" s="1182"/>
      <c r="S85" s="1182"/>
      <c r="T85" s="1182"/>
      <c r="U85" s="1182"/>
      <c r="V85" s="1182"/>
      <c r="W85" s="1182"/>
      <c r="X85" s="1182"/>
      <c r="Y85" s="1182"/>
      <c r="Z85" s="1182"/>
      <c r="AA85" s="1182"/>
      <c r="AB85" s="1182"/>
      <c r="AC85" s="1182"/>
      <c r="AD85" s="1182"/>
      <c r="AE85" s="1182"/>
    </row>
    <row r="86" spans="1:31" ht="27" hidden="1">
      <c r="A86" s="1184" t="s">
        <v>1198</v>
      </c>
      <c r="B86" s="1182"/>
      <c r="C86" s="1182"/>
      <c r="D86" s="1182"/>
      <c r="E86" s="1182"/>
      <c r="F86" s="1182"/>
      <c r="G86" s="1182"/>
      <c r="H86" s="1182"/>
      <c r="I86" s="1182"/>
      <c r="J86" s="1182"/>
      <c r="K86" s="1182"/>
      <c r="L86" s="1182"/>
      <c r="M86" s="1182"/>
      <c r="N86" s="1182"/>
      <c r="O86" s="1182"/>
      <c r="P86" s="1182"/>
      <c r="Q86" s="1182"/>
      <c r="R86" s="1182"/>
      <c r="S86" s="1182"/>
      <c r="T86" s="1182"/>
      <c r="U86" s="1182"/>
      <c r="V86" s="1182"/>
      <c r="W86" s="1182"/>
      <c r="X86" s="1182"/>
      <c r="Y86" s="1182"/>
      <c r="Z86" s="1182"/>
      <c r="AA86" s="1182"/>
      <c r="AB86" s="1182"/>
      <c r="AC86" s="1182"/>
      <c r="AD86" s="1182"/>
      <c r="AE86" s="1182"/>
    </row>
    <row r="87" spans="1:31" ht="27" hidden="1">
      <c r="A87" s="1184" t="s">
        <v>1199</v>
      </c>
      <c r="B87" s="1182"/>
      <c r="C87" s="1182"/>
      <c r="D87" s="1182"/>
      <c r="E87" s="1182"/>
      <c r="F87" s="1182"/>
      <c r="G87" s="1182"/>
      <c r="H87" s="1182"/>
      <c r="I87" s="1182"/>
      <c r="J87" s="1182"/>
      <c r="K87" s="1182"/>
      <c r="L87" s="1182"/>
      <c r="M87" s="1182"/>
      <c r="N87" s="1182"/>
      <c r="O87" s="1182"/>
      <c r="P87" s="1182"/>
      <c r="Q87" s="1182"/>
      <c r="R87" s="1182"/>
      <c r="S87" s="1182"/>
      <c r="T87" s="1182"/>
      <c r="U87" s="1182"/>
      <c r="V87" s="1182"/>
      <c r="W87" s="1182"/>
      <c r="X87" s="1182"/>
      <c r="Y87" s="1182"/>
      <c r="Z87" s="1182"/>
      <c r="AA87" s="1182"/>
      <c r="AB87" s="1182"/>
      <c r="AC87" s="1182"/>
      <c r="AD87" s="1182"/>
      <c r="AE87" s="1182"/>
    </row>
    <row r="88" spans="1:31" ht="27" hidden="1">
      <c r="A88" s="1184" t="s">
        <v>1200</v>
      </c>
      <c r="B88" s="1182"/>
      <c r="C88" s="1182"/>
      <c r="D88" s="1182"/>
      <c r="E88" s="1182"/>
      <c r="F88" s="1182"/>
      <c r="G88" s="1182"/>
      <c r="H88" s="1182"/>
      <c r="I88" s="1182"/>
      <c r="J88" s="1182"/>
      <c r="K88" s="1182"/>
      <c r="L88" s="1182"/>
      <c r="M88" s="1182"/>
      <c r="N88" s="1182"/>
      <c r="O88" s="1182"/>
      <c r="P88" s="1182"/>
      <c r="Q88" s="1182"/>
      <c r="R88" s="1182"/>
      <c r="S88" s="1182"/>
      <c r="T88" s="1182"/>
      <c r="U88" s="1182"/>
      <c r="V88" s="1182"/>
      <c r="W88" s="1182"/>
      <c r="X88" s="1182"/>
      <c r="Y88" s="1182"/>
      <c r="Z88" s="1182"/>
      <c r="AA88" s="1182"/>
      <c r="AB88" s="1182"/>
      <c r="AC88" s="1182"/>
      <c r="AD88" s="1182"/>
      <c r="AE88" s="1182"/>
    </row>
    <row r="89" spans="1:31" ht="27" hidden="1">
      <c r="A89" s="1184" t="s">
        <v>1201</v>
      </c>
      <c r="B89" s="1182"/>
      <c r="C89" s="1182"/>
      <c r="D89" s="1182"/>
      <c r="E89" s="1182"/>
      <c r="F89" s="1182"/>
      <c r="G89" s="1182"/>
      <c r="H89" s="1182"/>
      <c r="I89" s="1182"/>
      <c r="J89" s="1182"/>
      <c r="K89" s="1182"/>
      <c r="L89" s="1182"/>
      <c r="M89" s="1182"/>
      <c r="N89" s="1182"/>
      <c r="O89" s="1182"/>
      <c r="P89" s="1182"/>
      <c r="Q89" s="1182"/>
      <c r="R89" s="1182"/>
      <c r="S89" s="1182"/>
      <c r="T89" s="1182"/>
      <c r="U89" s="1182"/>
      <c r="V89" s="1182"/>
      <c r="W89" s="1182"/>
      <c r="X89" s="1182"/>
      <c r="Y89" s="1182"/>
      <c r="Z89" s="1182"/>
      <c r="AA89" s="1182"/>
      <c r="AB89" s="1182"/>
      <c r="AC89" s="1182"/>
      <c r="AD89" s="1182"/>
      <c r="AE89" s="1182"/>
    </row>
    <row r="90" spans="1:31" ht="27" hidden="1">
      <c r="A90" s="1184" t="s">
        <v>1202</v>
      </c>
      <c r="B90" s="1182"/>
      <c r="C90" s="1182"/>
      <c r="D90" s="1182"/>
      <c r="E90" s="1182"/>
      <c r="F90" s="1182"/>
      <c r="G90" s="1182"/>
      <c r="H90" s="1182"/>
      <c r="I90" s="1182"/>
      <c r="J90" s="1182"/>
      <c r="K90" s="1182"/>
      <c r="L90" s="1182"/>
      <c r="M90" s="1182"/>
      <c r="N90" s="1182"/>
      <c r="O90" s="1182"/>
      <c r="P90" s="1182"/>
      <c r="Q90" s="1182"/>
      <c r="R90" s="1182"/>
      <c r="S90" s="1182"/>
      <c r="T90" s="1182"/>
      <c r="U90" s="1182"/>
      <c r="V90" s="1182"/>
      <c r="W90" s="1182"/>
      <c r="X90" s="1182"/>
      <c r="Y90" s="1182"/>
      <c r="Z90" s="1182"/>
      <c r="AA90" s="1182"/>
      <c r="AB90" s="1182"/>
      <c r="AC90" s="1182"/>
      <c r="AD90" s="1182"/>
      <c r="AE90" s="1182"/>
    </row>
    <row r="91" spans="1:31" ht="27" hidden="1">
      <c r="A91" s="1184" t="s">
        <v>1203</v>
      </c>
      <c r="B91" s="1182"/>
      <c r="C91" s="1182"/>
      <c r="D91" s="1182"/>
      <c r="E91" s="1182"/>
      <c r="F91" s="1182"/>
      <c r="G91" s="1182"/>
      <c r="H91" s="1182"/>
      <c r="I91" s="1182"/>
      <c r="J91" s="1182"/>
      <c r="K91" s="1182"/>
      <c r="L91" s="1182"/>
      <c r="M91" s="1182"/>
      <c r="N91" s="1182"/>
      <c r="O91" s="1182"/>
      <c r="P91" s="1182"/>
      <c r="Q91" s="1182"/>
      <c r="R91" s="1182"/>
      <c r="S91" s="1182"/>
      <c r="T91" s="1182"/>
      <c r="U91" s="1182"/>
      <c r="V91" s="1182"/>
      <c r="W91" s="1182"/>
      <c r="X91" s="1182"/>
      <c r="Y91" s="1182"/>
      <c r="Z91" s="1182"/>
      <c r="AA91" s="1182"/>
      <c r="AB91" s="1182"/>
      <c r="AC91" s="1182"/>
      <c r="AD91" s="1182"/>
      <c r="AE91" s="1182"/>
    </row>
    <row r="92" spans="1:31" ht="27" hidden="1">
      <c r="A92" s="1184" t="s">
        <v>1204</v>
      </c>
      <c r="B92" s="1182"/>
      <c r="C92" s="1182"/>
      <c r="D92" s="1182"/>
      <c r="E92" s="1182"/>
      <c r="F92" s="1182"/>
      <c r="G92" s="1182"/>
      <c r="H92" s="1182"/>
      <c r="I92" s="1182"/>
      <c r="J92" s="1182"/>
      <c r="K92" s="1182"/>
      <c r="L92" s="1182"/>
      <c r="M92" s="1182"/>
      <c r="N92" s="1182"/>
      <c r="O92" s="1182"/>
      <c r="P92" s="1182"/>
      <c r="Q92" s="1182"/>
      <c r="R92" s="1182"/>
      <c r="S92" s="1182"/>
      <c r="T92" s="1182"/>
      <c r="U92" s="1182"/>
      <c r="V92" s="1182"/>
      <c r="W92" s="1182"/>
      <c r="X92" s="1182"/>
      <c r="Y92" s="1182"/>
      <c r="Z92" s="1182"/>
      <c r="AA92" s="1182"/>
      <c r="AB92" s="1182"/>
      <c r="AC92" s="1182"/>
      <c r="AD92" s="1182"/>
      <c r="AE92" s="1182"/>
    </row>
    <row r="93" spans="1:31" ht="27" hidden="1">
      <c r="A93" s="1184" t="s">
        <v>1205</v>
      </c>
      <c r="B93" s="1182"/>
      <c r="C93" s="1182"/>
      <c r="D93" s="1182"/>
      <c r="E93" s="1182"/>
      <c r="F93" s="1182"/>
      <c r="G93" s="1182"/>
      <c r="H93" s="1182"/>
      <c r="I93" s="1182"/>
      <c r="J93" s="1182"/>
      <c r="K93" s="1182"/>
      <c r="L93" s="1182"/>
      <c r="M93" s="1182"/>
      <c r="N93" s="1182"/>
      <c r="O93" s="1182"/>
      <c r="P93" s="1182"/>
      <c r="Q93" s="1182"/>
      <c r="R93" s="1182"/>
      <c r="S93" s="1182"/>
      <c r="T93" s="1182"/>
      <c r="U93" s="1182"/>
      <c r="V93" s="1182"/>
      <c r="W93" s="1182"/>
      <c r="X93" s="1182"/>
      <c r="Y93" s="1182"/>
      <c r="Z93" s="1182"/>
      <c r="AA93" s="1182"/>
      <c r="AB93" s="1182"/>
      <c r="AC93" s="1182"/>
      <c r="AD93" s="1182"/>
      <c r="AE93" s="1182"/>
    </row>
    <row r="94" spans="1:31" ht="27" hidden="1">
      <c r="A94" s="1184" t="s">
        <v>1206</v>
      </c>
      <c r="B94" s="1182"/>
      <c r="C94" s="1182"/>
      <c r="D94" s="1182"/>
      <c r="E94" s="1182"/>
      <c r="F94" s="1182"/>
      <c r="G94" s="1182"/>
      <c r="H94" s="1182"/>
      <c r="I94" s="1182"/>
      <c r="J94" s="1182"/>
      <c r="K94" s="1182"/>
      <c r="L94" s="1182"/>
      <c r="M94" s="1182"/>
      <c r="N94" s="1182"/>
      <c r="O94" s="1182"/>
      <c r="P94" s="1182"/>
      <c r="Q94" s="1182"/>
      <c r="R94" s="1182"/>
      <c r="S94" s="1182"/>
      <c r="T94" s="1182"/>
      <c r="U94" s="1182"/>
      <c r="V94" s="1182"/>
      <c r="W94" s="1182"/>
      <c r="X94" s="1182"/>
      <c r="Y94" s="1182"/>
      <c r="Z94" s="1182"/>
      <c r="AA94" s="1182"/>
      <c r="AB94" s="1182"/>
      <c r="AC94" s="1182"/>
      <c r="AD94" s="1182"/>
      <c r="AE94" s="1182"/>
    </row>
    <row r="95" spans="1:31" ht="27" hidden="1">
      <c r="A95" s="1184" t="s">
        <v>1207</v>
      </c>
      <c r="B95" s="1182"/>
      <c r="C95" s="1182"/>
      <c r="D95" s="1182"/>
      <c r="E95" s="1182"/>
      <c r="F95" s="1182"/>
      <c r="G95" s="1182"/>
      <c r="H95" s="1182"/>
      <c r="I95" s="1182"/>
      <c r="J95" s="1182"/>
      <c r="K95" s="1182"/>
      <c r="L95" s="1182"/>
      <c r="M95" s="1182"/>
      <c r="N95" s="1182"/>
      <c r="O95" s="1182"/>
      <c r="P95" s="1182"/>
      <c r="Q95" s="1182"/>
      <c r="R95" s="1182"/>
      <c r="S95" s="1182"/>
      <c r="T95" s="1182"/>
      <c r="U95" s="1182"/>
      <c r="V95" s="1182"/>
      <c r="W95" s="1182"/>
      <c r="X95" s="1182"/>
      <c r="Y95" s="1182"/>
      <c r="Z95" s="1182"/>
      <c r="AA95" s="1182"/>
      <c r="AB95" s="1182"/>
      <c r="AC95" s="1182"/>
      <c r="AD95" s="1182"/>
      <c r="AE95" s="1182"/>
    </row>
    <row r="96" spans="1:31" ht="27" hidden="1">
      <c r="A96" s="1184" t="s">
        <v>1208</v>
      </c>
      <c r="B96" s="1182"/>
      <c r="C96" s="1182"/>
      <c r="D96" s="1182"/>
      <c r="E96" s="1182"/>
      <c r="F96" s="1182"/>
      <c r="G96" s="1182"/>
      <c r="H96" s="1182"/>
      <c r="I96" s="1182"/>
      <c r="J96" s="1182"/>
      <c r="K96" s="1182"/>
      <c r="L96" s="1182"/>
      <c r="M96" s="1182"/>
      <c r="N96" s="1182"/>
      <c r="O96" s="1182"/>
      <c r="P96" s="1182"/>
      <c r="Q96" s="1182"/>
      <c r="R96" s="1182"/>
      <c r="S96" s="1182"/>
      <c r="T96" s="1182"/>
      <c r="U96" s="1182"/>
      <c r="V96" s="1182"/>
      <c r="W96" s="1182"/>
      <c r="X96" s="1182"/>
      <c r="Y96" s="1182"/>
      <c r="Z96" s="1182"/>
      <c r="AA96" s="1182"/>
      <c r="AB96" s="1182"/>
      <c r="AC96" s="1182"/>
      <c r="AD96" s="1182"/>
      <c r="AE96" s="1182"/>
    </row>
    <row r="97" spans="1:31" ht="27" hidden="1">
      <c r="A97" s="1184" t="s">
        <v>1209</v>
      </c>
      <c r="B97" s="1182"/>
      <c r="C97" s="1182"/>
      <c r="D97" s="1182"/>
      <c r="E97" s="1182"/>
      <c r="F97" s="1182"/>
      <c r="G97" s="1182"/>
      <c r="H97" s="1182"/>
      <c r="I97" s="1182"/>
      <c r="J97" s="1182"/>
      <c r="K97" s="1182"/>
      <c r="L97" s="1182"/>
      <c r="M97" s="1182"/>
      <c r="N97" s="1182"/>
      <c r="O97" s="1182"/>
      <c r="P97" s="1182"/>
      <c r="Q97" s="1182"/>
      <c r="R97" s="1182"/>
      <c r="S97" s="1182"/>
      <c r="T97" s="1182"/>
      <c r="U97" s="1182"/>
      <c r="V97" s="1182"/>
      <c r="W97" s="1182"/>
      <c r="X97" s="1182"/>
      <c r="Y97" s="1182"/>
      <c r="Z97" s="1182"/>
      <c r="AA97" s="1182"/>
      <c r="AB97" s="1182"/>
      <c r="AC97" s="1182"/>
      <c r="AD97" s="1182"/>
      <c r="AE97" s="1182"/>
    </row>
    <row r="98" spans="1:31" ht="27" hidden="1">
      <c r="A98" s="1184" t="s">
        <v>1210</v>
      </c>
      <c r="B98" s="1182"/>
      <c r="C98" s="1182"/>
      <c r="D98" s="1182"/>
      <c r="E98" s="1182"/>
      <c r="F98" s="1182"/>
      <c r="G98" s="1182"/>
      <c r="H98" s="1182"/>
      <c r="I98" s="1182"/>
      <c r="J98" s="1182"/>
      <c r="K98" s="1182"/>
      <c r="L98" s="1182"/>
      <c r="M98" s="1182"/>
      <c r="N98" s="1182"/>
      <c r="O98" s="1182"/>
      <c r="P98" s="1182"/>
      <c r="Q98" s="1182"/>
      <c r="R98" s="1182"/>
      <c r="S98" s="1182"/>
      <c r="T98" s="1182"/>
      <c r="U98" s="1182"/>
      <c r="V98" s="1182"/>
      <c r="W98" s="1182"/>
      <c r="X98" s="1182"/>
      <c r="Y98" s="1182"/>
      <c r="Z98" s="1182"/>
      <c r="AA98" s="1182"/>
      <c r="AB98" s="1182"/>
      <c r="AC98" s="1182"/>
      <c r="AD98" s="1182"/>
      <c r="AE98" s="1182"/>
    </row>
    <row r="99" spans="1:31" ht="27" hidden="1">
      <c r="A99" s="1184" t="s">
        <v>1211</v>
      </c>
      <c r="B99" s="1182"/>
      <c r="C99" s="1182"/>
      <c r="D99" s="1182"/>
      <c r="E99" s="1182"/>
      <c r="F99" s="1182"/>
      <c r="G99" s="1182"/>
      <c r="H99" s="1182"/>
      <c r="I99" s="1182"/>
      <c r="J99" s="1182"/>
      <c r="K99" s="1182"/>
      <c r="L99" s="1182"/>
      <c r="M99" s="1182"/>
      <c r="N99" s="1182"/>
      <c r="O99" s="1182"/>
      <c r="P99" s="1182"/>
      <c r="Q99" s="1182"/>
      <c r="R99" s="1182"/>
      <c r="S99" s="1182"/>
      <c r="T99" s="1182"/>
      <c r="U99" s="1182"/>
      <c r="V99" s="1182"/>
      <c r="W99" s="1182"/>
      <c r="X99" s="1182"/>
      <c r="Y99" s="1182"/>
      <c r="Z99" s="1182"/>
      <c r="AA99" s="1182"/>
      <c r="AB99" s="1182"/>
      <c r="AC99" s="1182"/>
      <c r="AD99" s="1182"/>
      <c r="AE99" s="1182"/>
    </row>
    <row r="100" spans="1:31" ht="27" hidden="1">
      <c r="A100" s="1184" t="s">
        <v>1212</v>
      </c>
      <c r="B100" s="1182"/>
      <c r="C100" s="1182"/>
      <c r="D100" s="1182"/>
      <c r="E100" s="1182"/>
      <c r="F100" s="1182"/>
      <c r="G100" s="1182"/>
      <c r="H100" s="1182"/>
      <c r="I100" s="1182"/>
      <c r="J100" s="1182"/>
      <c r="K100" s="1182"/>
      <c r="L100" s="1182"/>
      <c r="M100" s="1182"/>
      <c r="N100" s="1182"/>
      <c r="O100" s="1182"/>
      <c r="P100" s="1182"/>
      <c r="Q100" s="1182"/>
      <c r="R100" s="1182"/>
      <c r="S100" s="1182"/>
      <c r="T100" s="1182"/>
      <c r="U100" s="1182"/>
      <c r="V100" s="1182"/>
      <c r="W100" s="1182"/>
      <c r="X100" s="1182"/>
      <c r="Y100" s="1182"/>
      <c r="Z100" s="1182"/>
      <c r="AA100" s="1182"/>
      <c r="AB100" s="1182"/>
      <c r="AC100" s="1182"/>
      <c r="AD100" s="1182"/>
      <c r="AE100" s="1182"/>
    </row>
    <row r="101" spans="1:31" ht="27" hidden="1">
      <c r="A101" s="1184" t="s">
        <v>1213</v>
      </c>
      <c r="B101" s="1182"/>
      <c r="C101" s="1182"/>
      <c r="D101" s="1182"/>
      <c r="E101" s="1182"/>
      <c r="F101" s="1182"/>
      <c r="G101" s="1182"/>
      <c r="H101" s="1182"/>
      <c r="I101" s="1182"/>
      <c r="J101" s="1182"/>
      <c r="K101" s="1182"/>
      <c r="L101" s="1182"/>
      <c r="M101" s="1182"/>
      <c r="N101" s="1182"/>
      <c r="O101" s="1182"/>
      <c r="P101" s="1182"/>
      <c r="Q101" s="1182"/>
      <c r="R101" s="1182"/>
      <c r="S101" s="1182"/>
      <c r="T101" s="1182"/>
      <c r="U101" s="1182"/>
      <c r="V101" s="1182"/>
      <c r="W101" s="1182"/>
      <c r="X101" s="1182"/>
      <c r="Y101" s="1182"/>
      <c r="Z101" s="1182"/>
      <c r="AA101" s="1182"/>
      <c r="AB101" s="1182"/>
      <c r="AC101" s="1182"/>
      <c r="AD101" s="1182"/>
      <c r="AE101" s="1182"/>
    </row>
    <row r="102" spans="1:31" ht="27" hidden="1">
      <c r="A102" s="1184" t="s">
        <v>1214</v>
      </c>
      <c r="B102" s="1182"/>
      <c r="C102" s="1182"/>
      <c r="D102" s="1182"/>
      <c r="E102" s="1182"/>
      <c r="F102" s="1182"/>
      <c r="G102" s="1182"/>
      <c r="H102" s="1182"/>
      <c r="I102" s="1182"/>
      <c r="J102" s="1182"/>
      <c r="K102" s="1182"/>
      <c r="L102" s="1182"/>
      <c r="M102" s="1182"/>
      <c r="N102" s="1182"/>
      <c r="O102" s="1182"/>
      <c r="P102" s="1182"/>
      <c r="Q102" s="1182"/>
      <c r="R102" s="1182"/>
      <c r="S102" s="1182"/>
      <c r="T102" s="1182"/>
      <c r="U102" s="1182"/>
      <c r="V102" s="1182"/>
      <c r="W102" s="1182"/>
      <c r="X102" s="1182"/>
      <c r="Y102" s="1182"/>
      <c r="Z102" s="1182"/>
      <c r="AA102" s="1182"/>
      <c r="AB102" s="1182"/>
      <c r="AC102" s="1182"/>
      <c r="AD102" s="1182"/>
      <c r="AE102" s="1182"/>
    </row>
    <row r="103" spans="1:31" ht="27" hidden="1">
      <c r="A103" s="1184" t="s">
        <v>1215</v>
      </c>
      <c r="B103" s="1182"/>
      <c r="C103" s="1182"/>
      <c r="D103" s="1182"/>
      <c r="E103" s="1182"/>
      <c r="F103" s="1182"/>
      <c r="G103" s="1182"/>
      <c r="H103" s="1182"/>
      <c r="I103" s="1182"/>
      <c r="J103" s="1182"/>
      <c r="K103" s="1182"/>
      <c r="L103" s="1182"/>
      <c r="M103" s="1182"/>
      <c r="N103" s="1182"/>
      <c r="O103" s="1182"/>
      <c r="P103" s="1182"/>
      <c r="Q103" s="1182"/>
      <c r="R103" s="1182"/>
      <c r="S103" s="1182"/>
      <c r="T103" s="1182"/>
      <c r="U103" s="1182"/>
      <c r="V103" s="1182"/>
      <c r="W103" s="1182"/>
      <c r="X103" s="1182"/>
      <c r="Y103" s="1182"/>
      <c r="Z103" s="1182"/>
      <c r="AA103" s="1182"/>
      <c r="AB103" s="1182"/>
      <c r="AC103" s="1182"/>
      <c r="AD103" s="1182"/>
      <c r="AE103" s="1182"/>
    </row>
    <row r="104" spans="1:31" ht="27" hidden="1">
      <c r="A104" s="1184" t="s">
        <v>1216</v>
      </c>
      <c r="B104" s="1182"/>
      <c r="C104" s="1182"/>
      <c r="D104" s="1182"/>
      <c r="E104" s="1182"/>
      <c r="F104" s="1182"/>
      <c r="G104" s="1182"/>
      <c r="H104" s="1182"/>
      <c r="I104" s="1182"/>
      <c r="J104" s="1182"/>
      <c r="K104" s="1182"/>
      <c r="L104" s="1182"/>
      <c r="M104" s="1182"/>
      <c r="N104" s="1182"/>
      <c r="O104" s="1182"/>
      <c r="P104" s="1182"/>
      <c r="Q104" s="1182"/>
      <c r="R104" s="1182"/>
      <c r="S104" s="1182"/>
      <c r="T104" s="1182"/>
      <c r="U104" s="1182"/>
      <c r="V104" s="1182"/>
      <c r="W104" s="1182"/>
      <c r="X104" s="1182"/>
      <c r="Y104" s="1182"/>
      <c r="Z104" s="1182"/>
      <c r="AA104" s="1182"/>
      <c r="AB104" s="1182"/>
      <c r="AC104" s="1182"/>
      <c r="AD104" s="1182"/>
      <c r="AE104" s="1182"/>
    </row>
    <row r="105" spans="1:31" s="1183" customFormat="1" ht="45" customHeight="1">
      <c r="A105" s="1185" t="s">
        <v>1391</v>
      </c>
      <c r="B105" s="1186">
        <f t="shared" ref="B105:AE105" si="0">B4*60</f>
        <v>0</v>
      </c>
      <c r="C105" s="1186">
        <f t="shared" si="0"/>
        <v>0</v>
      </c>
      <c r="D105" s="1186">
        <f t="shared" si="0"/>
        <v>0</v>
      </c>
      <c r="E105" s="1186">
        <f t="shared" si="0"/>
        <v>0</v>
      </c>
      <c r="F105" s="1186">
        <f t="shared" si="0"/>
        <v>0</v>
      </c>
      <c r="G105" s="1186">
        <f t="shared" si="0"/>
        <v>0</v>
      </c>
      <c r="H105" s="1186">
        <f t="shared" si="0"/>
        <v>0</v>
      </c>
      <c r="I105" s="1186">
        <f t="shared" si="0"/>
        <v>0</v>
      </c>
      <c r="J105" s="1186">
        <f t="shared" si="0"/>
        <v>0</v>
      </c>
      <c r="K105" s="1186">
        <f t="shared" si="0"/>
        <v>0</v>
      </c>
      <c r="L105" s="1186">
        <f t="shared" si="0"/>
        <v>0</v>
      </c>
      <c r="M105" s="1186">
        <f t="shared" si="0"/>
        <v>0</v>
      </c>
      <c r="N105" s="1186">
        <f t="shared" si="0"/>
        <v>0</v>
      </c>
      <c r="O105" s="1186">
        <f t="shared" si="0"/>
        <v>0</v>
      </c>
      <c r="P105" s="1186">
        <f t="shared" si="0"/>
        <v>0</v>
      </c>
      <c r="Q105" s="1186">
        <f t="shared" si="0"/>
        <v>0</v>
      </c>
      <c r="R105" s="1186">
        <f t="shared" si="0"/>
        <v>0</v>
      </c>
      <c r="S105" s="1186">
        <f t="shared" si="0"/>
        <v>0</v>
      </c>
      <c r="T105" s="1186">
        <f t="shared" si="0"/>
        <v>0</v>
      </c>
      <c r="U105" s="1186">
        <f t="shared" si="0"/>
        <v>0</v>
      </c>
      <c r="V105" s="1186">
        <f t="shared" si="0"/>
        <v>0</v>
      </c>
      <c r="W105" s="1186">
        <f t="shared" si="0"/>
        <v>0</v>
      </c>
      <c r="X105" s="1186">
        <f t="shared" si="0"/>
        <v>0</v>
      </c>
      <c r="Y105" s="1186">
        <f t="shared" si="0"/>
        <v>0</v>
      </c>
      <c r="Z105" s="1186">
        <f t="shared" si="0"/>
        <v>0</v>
      </c>
      <c r="AA105" s="1186">
        <f t="shared" si="0"/>
        <v>0</v>
      </c>
      <c r="AB105" s="1186">
        <f t="shared" si="0"/>
        <v>0</v>
      </c>
      <c r="AC105" s="1186">
        <f t="shared" si="0"/>
        <v>0</v>
      </c>
      <c r="AD105" s="1186">
        <f t="shared" si="0"/>
        <v>0</v>
      </c>
      <c r="AE105" s="1186">
        <f t="shared" si="0"/>
        <v>0</v>
      </c>
    </row>
    <row r="106" spans="1:31" s="1183" customFormat="1" ht="45" customHeight="1" thickBot="1">
      <c r="A106" s="1187" t="s">
        <v>1217</v>
      </c>
      <c r="B106" s="1188">
        <f>SUM(B5:B104)</f>
        <v>0</v>
      </c>
      <c r="C106" s="1188">
        <f t="shared" ref="C106:AE106" si="1">SUM(C5:C104)</f>
        <v>0</v>
      </c>
      <c r="D106" s="1188">
        <f t="shared" si="1"/>
        <v>0</v>
      </c>
      <c r="E106" s="1188">
        <f t="shared" si="1"/>
        <v>0</v>
      </c>
      <c r="F106" s="1188">
        <f t="shared" si="1"/>
        <v>0</v>
      </c>
      <c r="G106" s="1188">
        <f t="shared" si="1"/>
        <v>0</v>
      </c>
      <c r="H106" s="1188">
        <f t="shared" si="1"/>
        <v>0</v>
      </c>
      <c r="I106" s="1188">
        <f t="shared" si="1"/>
        <v>0</v>
      </c>
      <c r="J106" s="1188">
        <f t="shared" si="1"/>
        <v>0</v>
      </c>
      <c r="K106" s="1188">
        <f t="shared" si="1"/>
        <v>0</v>
      </c>
      <c r="L106" s="1188">
        <f t="shared" si="1"/>
        <v>0</v>
      </c>
      <c r="M106" s="1188">
        <f t="shared" si="1"/>
        <v>0</v>
      </c>
      <c r="N106" s="1188">
        <f t="shared" si="1"/>
        <v>0</v>
      </c>
      <c r="O106" s="1188">
        <f t="shared" si="1"/>
        <v>0</v>
      </c>
      <c r="P106" s="1188">
        <f t="shared" si="1"/>
        <v>0</v>
      </c>
      <c r="Q106" s="1188">
        <f t="shared" si="1"/>
        <v>0</v>
      </c>
      <c r="R106" s="1188">
        <f t="shared" si="1"/>
        <v>0</v>
      </c>
      <c r="S106" s="1188">
        <f t="shared" si="1"/>
        <v>0</v>
      </c>
      <c r="T106" s="1188">
        <f t="shared" si="1"/>
        <v>0</v>
      </c>
      <c r="U106" s="1188">
        <f t="shared" si="1"/>
        <v>0</v>
      </c>
      <c r="V106" s="1188">
        <f t="shared" si="1"/>
        <v>0</v>
      </c>
      <c r="W106" s="1188">
        <f t="shared" si="1"/>
        <v>0</v>
      </c>
      <c r="X106" s="1188">
        <f t="shared" si="1"/>
        <v>0</v>
      </c>
      <c r="Y106" s="1188">
        <f t="shared" si="1"/>
        <v>0</v>
      </c>
      <c r="Z106" s="1188">
        <f t="shared" si="1"/>
        <v>0</v>
      </c>
      <c r="AA106" s="1188">
        <f t="shared" si="1"/>
        <v>0</v>
      </c>
      <c r="AB106" s="1188">
        <f t="shared" si="1"/>
        <v>0</v>
      </c>
      <c r="AC106" s="1188">
        <f t="shared" si="1"/>
        <v>0</v>
      </c>
      <c r="AD106" s="1188">
        <f t="shared" si="1"/>
        <v>0</v>
      </c>
      <c r="AE106" s="1188">
        <f t="shared" si="1"/>
        <v>0</v>
      </c>
    </row>
    <row r="107" spans="1:31" ht="40.5" customHeight="1" thickBot="1">
      <c r="A107" s="1189" t="s">
        <v>1218</v>
      </c>
      <c r="B107" s="1190" t="str">
        <f>IF(B106&gt;=B105,"-","NO")</f>
        <v>-</v>
      </c>
      <c r="C107" s="1190" t="str">
        <f>IF(C106&gt;=C105,"-","NO")</f>
        <v>-</v>
      </c>
      <c r="D107" s="1190" t="str">
        <f t="shared" ref="D107:AE107" si="2">IF(D106&gt;=D105,"-","NO")</f>
        <v>-</v>
      </c>
      <c r="E107" s="1190" t="str">
        <f t="shared" si="2"/>
        <v>-</v>
      </c>
      <c r="F107" s="1190" t="str">
        <f t="shared" si="2"/>
        <v>-</v>
      </c>
      <c r="G107" s="1190" t="str">
        <f t="shared" si="2"/>
        <v>-</v>
      </c>
      <c r="H107" s="1190" t="str">
        <f t="shared" si="2"/>
        <v>-</v>
      </c>
      <c r="I107" s="1190" t="str">
        <f t="shared" si="2"/>
        <v>-</v>
      </c>
      <c r="J107" s="1190" t="str">
        <f t="shared" si="2"/>
        <v>-</v>
      </c>
      <c r="K107" s="1190" t="str">
        <f t="shared" si="2"/>
        <v>-</v>
      </c>
      <c r="L107" s="1190" t="str">
        <f t="shared" si="2"/>
        <v>-</v>
      </c>
      <c r="M107" s="1190" t="str">
        <f t="shared" si="2"/>
        <v>-</v>
      </c>
      <c r="N107" s="1190" t="str">
        <f t="shared" si="2"/>
        <v>-</v>
      </c>
      <c r="O107" s="1190" t="str">
        <f t="shared" si="2"/>
        <v>-</v>
      </c>
      <c r="P107" s="1190" t="str">
        <f t="shared" si="2"/>
        <v>-</v>
      </c>
      <c r="Q107" s="1190" t="str">
        <f t="shared" si="2"/>
        <v>-</v>
      </c>
      <c r="R107" s="1190" t="str">
        <f t="shared" si="2"/>
        <v>-</v>
      </c>
      <c r="S107" s="1190" t="str">
        <f t="shared" si="2"/>
        <v>-</v>
      </c>
      <c r="T107" s="1190" t="str">
        <f t="shared" si="2"/>
        <v>-</v>
      </c>
      <c r="U107" s="1190" t="str">
        <f t="shared" si="2"/>
        <v>-</v>
      </c>
      <c r="V107" s="1190" t="str">
        <f t="shared" si="2"/>
        <v>-</v>
      </c>
      <c r="W107" s="1190" t="str">
        <f t="shared" si="2"/>
        <v>-</v>
      </c>
      <c r="X107" s="1190" t="str">
        <f t="shared" si="2"/>
        <v>-</v>
      </c>
      <c r="Y107" s="1190" t="str">
        <f t="shared" si="2"/>
        <v>-</v>
      </c>
      <c r="Z107" s="1190" t="str">
        <f t="shared" si="2"/>
        <v>-</v>
      </c>
      <c r="AA107" s="1190" t="str">
        <f t="shared" si="2"/>
        <v>-</v>
      </c>
      <c r="AB107" s="1190" t="str">
        <f t="shared" si="2"/>
        <v>-</v>
      </c>
      <c r="AC107" s="1190" t="str">
        <f t="shared" si="2"/>
        <v>-</v>
      </c>
      <c r="AD107" s="1190" t="str">
        <f t="shared" si="2"/>
        <v>-</v>
      </c>
      <c r="AE107" s="1190" t="str">
        <f t="shared" si="2"/>
        <v>-</v>
      </c>
    </row>
    <row r="108" spans="1:31" ht="6" customHeight="1"/>
    <row r="109" spans="1:31" ht="21" customHeight="1">
      <c r="A109" s="925" t="s">
        <v>1244</v>
      </c>
    </row>
    <row r="110" spans="1:31" ht="21" customHeight="1">
      <c r="A110" s="925" t="s">
        <v>1247</v>
      </c>
    </row>
  </sheetData>
  <phoneticPr fontId="12"/>
  <conditionalFormatting sqref="B107:AE107">
    <cfRule type="cellIs" dxfId="345" priority="4" operator="equal">
      <formula>"NO"</formula>
    </cfRule>
  </conditionalFormatting>
  <conditionalFormatting sqref="B107:AE107">
    <cfRule type="cellIs" dxfId="344" priority="3" operator="equal">
      <formula>"NO"</formula>
    </cfRule>
  </conditionalFormatting>
  <conditionalFormatting sqref="B4:AE105">
    <cfRule type="cellIs" dxfId="343" priority="1" stopIfTrue="1" operator="equal">
      <formula>""</formula>
    </cfRule>
  </conditionalFormatting>
  <printOptions horizontalCentered="1"/>
  <pageMargins left="0.62992125984251968" right="0.62992125984251968" top="0.39370078740157483" bottom="0.39370078740157483" header="0" footer="0.19685039370078741"/>
  <pageSetup paperSize="9" scale="49" orientation="landscape" r:id="rId1"/>
  <headerFooter scaleWithDoc="0">
    <oddFooter>&amp;R令和６年10月1日以降に申請する訓練科から適用</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10"/>
  <sheetViews>
    <sheetView view="pageBreakPreview" zoomScaleNormal="85" zoomScaleSheetLayoutView="100" workbookViewId="0">
      <selection activeCell="M109" sqref="M109"/>
    </sheetView>
  </sheetViews>
  <sheetFormatPr defaultRowHeight="13.5"/>
  <cols>
    <col min="1" max="1" width="15.875" style="1179" customWidth="1"/>
    <col min="2" max="11" width="7.625" style="1179" customWidth="1"/>
    <col min="12" max="16384" width="9" style="1179"/>
  </cols>
  <sheetData>
    <row r="1" spans="1:12" ht="30" customHeight="1">
      <c r="A1" s="904" t="s">
        <v>1224</v>
      </c>
    </row>
    <row r="2" spans="1:12" ht="9" customHeight="1"/>
    <row r="3" spans="1:12" ht="41.25" customHeight="1">
      <c r="A3" s="1180" t="s">
        <v>1116</v>
      </c>
      <c r="B3" s="1180">
        <v>1</v>
      </c>
      <c r="C3" s="1180">
        <v>2</v>
      </c>
      <c r="D3" s="1180">
        <v>3</v>
      </c>
      <c r="E3" s="1180">
        <v>4</v>
      </c>
      <c r="F3" s="1180">
        <v>5</v>
      </c>
      <c r="G3" s="1180">
        <v>6</v>
      </c>
      <c r="H3" s="1180">
        <v>7</v>
      </c>
      <c r="I3" s="1180">
        <v>8</v>
      </c>
      <c r="J3" s="1180">
        <v>9</v>
      </c>
      <c r="K3" s="1180">
        <v>10</v>
      </c>
      <c r="L3" s="1179" t="s">
        <v>1392</v>
      </c>
    </row>
    <row r="4" spans="1:12" s="1183" customFormat="1" ht="61.5" customHeight="1">
      <c r="A4" s="1181" t="s">
        <v>1404</v>
      </c>
      <c r="B4" s="1182">
        <v>20</v>
      </c>
      <c r="C4" s="1182">
        <v>20</v>
      </c>
      <c r="D4" s="1182">
        <v>20</v>
      </c>
      <c r="E4" s="1182">
        <v>20</v>
      </c>
      <c r="F4" s="1182">
        <v>20</v>
      </c>
      <c r="G4" s="1182">
        <v>20</v>
      </c>
      <c r="H4" s="1182">
        <v>20</v>
      </c>
      <c r="I4" s="1182">
        <v>20</v>
      </c>
      <c r="J4" s="1182"/>
      <c r="K4" s="1182"/>
      <c r="L4" s="1183" t="s">
        <v>1392</v>
      </c>
    </row>
    <row r="5" spans="1:12" ht="40.5" customHeight="1">
      <c r="A5" s="1184" t="s">
        <v>1117</v>
      </c>
      <c r="B5" s="1182">
        <v>180</v>
      </c>
      <c r="C5" s="1182">
        <v>150</v>
      </c>
      <c r="D5" s="1182">
        <v>100</v>
      </c>
      <c r="E5" s="1182">
        <v>120</v>
      </c>
      <c r="F5" s="1182">
        <v>180</v>
      </c>
      <c r="G5" s="1182">
        <v>150</v>
      </c>
      <c r="H5" s="1182">
        <v>100</v>
      </c>
      <c r="I5" s="1182">
        <v>120</v>
      </c>
      <c r="J5" s="1182"/>
      <c r="K5" s="1182"/>
    </row>
    <row r="6" spans="1:12" ht="40.5" customHeight="1">
      <c r="A6" s="1184" t="s">
        <v>1118</v>
      </c>
      <c r="B6" s="1182">
        <v>90</v>
      </c>
      <c r="C6" s="1182">
        <v>180</v>
      </c>
      <c r="D6" s="1182">
        <v>50</v>
      </c>
      <c r="E6" s="1182">
        <v>150</v>
      </c>
      <c r="F6" s="1182">
        <v>90</v>
      </c>
      <c r="G6" s="1182">
        <v>180</v>
      </c>
      <c r="H6" s="1182">
        <v>50</v>
      </c>
      <c r="I6" s="1182">
        <v>150</v>
      </c>
      <c r="J6" s="1182"/>
      <c r="K6" s="1182"/>
    </row>
    <row r="7" spans="1:12" ht="40.5" customHeight="1">
      <c r="A7" s="1184" t="s">
        <v>1119</v>
      </c>
      <c r="B7" s="1182">
        <v>180</v>
      </c>
      <c r="C7" s="1182">
        <v>30</v>
      </c>
      <c r="D7" s="1182">
        <v>80</v>
      </c>
      <c r="E7" s="1182">
        <v>90</v>
      </c>
      <c r="F7" s="1182">
        <v>180</v>
      </c>
      <c r="G7" s="1182">
        <v>30</v>
      </c>
      <c r="H7" s="1182">
        <v>80</v>
      </c>
      <c r="I7" s="1182">
        <v>90</v>
      </c>
      <c r="J7" s="1182"/>
      <c r="K7" s="1182"/>
    </row>
    <row r="8" spans="1:12" ht="40.5" customHeight="1">
      <c r="A8" s="1184" t="s">
        <v>1120</v>
      </c>
      <c r="B8" s="1182">
        <v>100</v>
      </c>
      <c r="C8" s="1182">
        <v>90</v>
      </c>
      <c r="D8" s="1182">
        <v>150</v>
      </c>
      <c r="E8" s="1182">
        <v>150</v>
      </c>
      <c r="F8" s="1182">
        <v>100</v>
      </c>
      <c r="G8" s="1182">
        <v>90</v>
      </c>
      <c r="H8" s="1182">
        <v>150</v>
      </c>
      <c r="I8" s="1182">
        <v>150</v>
      </c>
      <c r="J8" s="1182"/>
      <c r="K8" s="1182"/>
    </row>
    <row r="9" spans="1:12" ht="40.5" customHeight="1">
      <c r="A9" s="1184" t="s">
        <v>1121</v>
      </c>
      <c r="B9" s="1182">
        <v>50</v>
      </c>
      <c r="C9" s="1182">
        <v>180</v>
      </c>
      <c r="D9" s="1182">
        <v>120</v>
      </c>
      <c r="E9" s="1182">
        <v>150</v>
      </c>
      <c r="F9" s="1182">
        <v>50</v>
      </c>
      <c r="G9" s="1182">
        <v>180</v>
      </c>
      <c r="H9" s="1182">
        <v>120</v>
      </c>
      <c r="I9" s="1182">
        <v>150</v>
      </c>
      <c r="J9" s="1182"/>
      <c r="K9" s="1182"/>
    </row>
    <row r="10" spans="1:12" ht="40.5" customHeight="1">
      <c r="A10" s="1184" t="s">
        <v>1122</v>
      </c>
      <c r="B10" s="1182">
        <v>50</v>
      </c>
      <c r="C10" s="1182">
        <v>150</v>
      </c>
      <c r="D10" s="1182">
        <v>180</v>
      </c>
      <c r="E10" s="1182">
        <v>150</v>
      </c>
      <c r="F10" s="1182">
        <v>50</v>
      </c>
      <c r="G10" s="1182">
        <v>150</v>
      </c>
      <c r="H10" s="1182">
        <v>180</v>
      </c>
      <c r="I10" s="1182">
        <v>150</v>
      </c>
      <c r="J10" s="1182"/>
      <c r="K10" s="1182"/>
    </row>
    <row r="11" spans="1:12" ht="40.5" customHeight="1">
      <c r="A11" s="1184" t="s">
        <v>1123</v>
      </c>
      <c r="B11" s="1182">
        <v>70</v>
      </c>
      <c r="C11" s="1182">
        <v>180</v>
      </c>
      <c r="D11" s="1182">
        <v>180</v>
      </c>
      <c r="E11" s="1182">
        <v>120</v>
      </c>
      <c r="F11" s="1182">
        <v>70</v>
      </c>
      <c r="G11" s="1182">
        <v>180</v>
      </c>
      <c r="H11" s="1182">
        <v>180</v>
      </c>
      <c r="I11" s="1182">
        <v>120</v>
      </c>
      <c r="J11" s="1182"/>
      <c r="K11" s="1182"/>
    </row>
    <row r="12" spans="1:12" ht="40.5" customHeight="1">
      <c r="A12" s="1184" t="s">
        <v>1124</v>
      </c>
      <c r="B12" s="1182">
        <v>180</v>
      </c>
      <c r="C12" s="1182">
        <v>55</v>
      </c>
      <c r="D12" s="1182">
        <v>150</v>
      </c>
      <c r="E12" s="1182">
        <v>90</v>
      </c>
      <c r="F12" s="1182">
        <v>180</v>
      </c>
      <c r="G12" s="1182">
        <v>55</v>
      </c>
      <c r="H12" s="1182">
        <v>150</v>
      </c>
      <c r="I12" s="1182">
        <v>90</v>
      </c>
      <c r="J12" s="1182"/>
      <c r="K12" s="1182"/>
    </row>
    <row r="13" spans="1:12" ht="40.5" customHeight="1">
      <c r="A13" s="1184" t="s">
        <v>1125</v>
      </c>
      <c r="B13" s="1182">
        <v>180</v>
      </c>
      <c r="C13" s="1182">
        <v>85</v>
      </c>
      <c r="D13" s="1182">
        <v>80</v>
      </c>
      <c r="E13" s="1182">
        <v>90</v>
      </c>
      <c r="F13" s="1182">
        <v>180</v>
      </c>
      <c r="G13" s="1182">
        <v>85</v>
      </c>
      <c r="H13" s="1182">
        <v>80</v>
      </c>
      <c r="I13" s="1182">
        <v>90</v>
      </c>
      <c r="J13" s="1182"/>
      <c r="K13" s="1182"/>
    </row>
    <row r="14" spans="1:12" ht="40.5" customHeight="1">
      <c r="A14" s="1184" t="s">
        <v>1669</v>
      </c>
      <c r="B14" s="1182">
        <v>120</v>
      </c>
      <c r="C14" s="1182">
        <v>105</v>
      </c>
      <c r="D14" s="1182">
        <v>60</v>
      </c>
      <c r="E14" s="1182">
        <v>90</v>
      </c>
      <c r="F14" s="1182">
        <v>120</v>
      </c>
      <c r="G14" s="1182">
        <v>105</v>
      </c>
      <c r="H14" s="1182">
        <v>60</v>
      </c>
      <c r="I14" s="1182">
        <v>90</v>
      </c>
      <c r="J14" s="1182"/>
      <c r="K14" s="1182"/>
    </row>
    <row r="15" spans="1:12" ht="27" hidden="1">
      <c r="A15" s="1184" t="s">
        <v>1127</v>
      </c>
      <c r="B15" s="1182"/>
      <c r="C15" s="1182"/>
      <c r="D15" s="1182"/>
      <c r="E15" s="1182"/>
      <c r="F15" s="1182"/>
      <c r="G15" s="1182"/>
      <c r="H15" s="1182"/>
      <c r="I15" s="1182"/>
      <c r="J15" s="1182"/>
      <c r="K15" s="1182"/>
    </row>
    <row r="16" spans="1:12" ht="27" hidden="1">
      <c r="A16" s="1184" t="s">
        <v>1128</v>
      </c>
      <c r="B16" s="1182"/>
      <c r="C16" s="1182"/>
      <c r="D16" s="1182"/>
      <c r="E16" s="1182"/>
      <c r="F16" s="1182"/>
      <c r="G16" s="1182"/>
      <c r="H16" s="1182"/>
      <c r="I16" s="1182"/>
      <c r="J16" s="1182"/>
      <c r="K16" s="1182"/>
    </row>
    <row r="17" spans="1:11" ht="27" hidden="1">
      <c r="A17" s="1184" t="s">
        <v>1129</v>
      </c>
      <c r="B17" s="1182"/>
      <c r="C17" s="1182"/>
      <c r="D17" s="1182"/>
      <c r="E17" s="1182"/>
      <c r="F17" s="1182"/>
      <c r="G17" s="1182"/>
      <c r="H17" s="1182"/>
      <c r="I17" s="1182"/>
      <c r="J17" s="1182"/>
      <c r="K17" s="1182"/>
    </row>
    <row r="18" spans="1:11" ht="27" hidden="1">
      <c r="A18" s="1184" t="s">
        <v>1130</v>
      </c>
      <c r="B18" s="1182"/>
      <c r="C18" s="1182"/>
      <c r="D18" s="1182"/>
      <c r="E18" s="1182"/>
      <c r="F18" s="1182"/>
      <c r="G18" s="1182"/>
      <c r="H18" s="1182"/>
      <c r="I18" s="1182"/>
      <c r="J18" s="1182"/>
      <c r="K18" s="1182"/>
    </row>
    <row r="19" spans="1:11" ht="27" hidden="1">
      <c r="A19" s="1184" t="s">
        <v>1131</v>
      </c>
      <c r="B19" s="1182"/>
      <c r="C19" s="1182"/>
      <c r="D19" s="1182"/>
      <c r="E19" s="1182"/>
      <c r="F19" s="1182"/>
      <c r="G19" s="1182"/>
      <c r="H19" s="1182"/>
      <c r="I19" s="1182"/>
      <c r="J19" s="1182"/>
      <c r="K19" s="1182"/>
    </row>
    <row r="20" spans="1:11" ht="27" hidden="1">
      <c r="A20" s="1184" t="s">
        <v>1132</v>
      </c>
      <c r="B20" s="1182"/>
      <c r="C20" s="1182"/>
      <c r="D20" s="1182"/>
      <c r="E20" s="1182"/>
      <c r="F20" s="1182"/>
      <c r="G20" s="1182"/>
      <c r="H20" s="1182"/>
      <c r="I20" s="1182"/>
      <c r="J20" s="1182"/>
      <c r="K20" s="1182"/>
    </row>
    <row r="21" spans="1:11" ht="27" hidden="1">
      <c r="A21" s="1184" t="s">
        <v>1133</v>
      </c>
      <c r="B21" s="1182"/>
      <c r="C21" s="1182"/>
      <c r="D21" s="1182"/>
      <c r="E21" s="1182"/>
      <c r="F21" s="1182"/>
      <c r="G21" s="1182"/>
      <c r="H21" s="1182"/>
      <c r="I21" s="1182"/>
      <c r="J21" s="1182"/>
      <c r="K21" s="1182"/>
    </row>
    <row r="22" spans="1:11" ht="27" hidden="1">
      <c r="A22" s="1184" t="s">
        <v>1134</v>
      </c>
      <c r="B22" s="1182"/>
      <c r="C22" s="1182"/>
      <c r="D22" s="1182"/>
      <c r="E22" s="1182"/>
      <c r="F22" s="1182"/>
      <c r="G22" s="1182"/>
      <c r="H22" s="1182"/>
      <c r="I22" s="1182"/>
      <c r="J22" s="1182"/>
      <c r="K22" s="1182"/>
    </row>
    <row r="23" spans="1:11" ht="27" hidden="1">
      <c r="A23" s="1184" t="s">
        <v>1135</v>
      </c>
      <c r="B23" s="1182"/>
      <c r="C23" s="1182"/>
      <c r="D23" s="1182"/>
      <c r="E23" s="1182"/>
      <c r="F23" s="1182"/>
      <c r="G23" s="1182"/>
      <c r="H23" s="1182"/>
      <c r="I23" s="1182"/>
      <c r="J23" s="1182"/>
      <c r="K23" s="1182"/>
    </row>
    <row r="24" spans="1:11" ht="27" hidden="1">
      <c r="A24" s="1184" t="s">
        <v>1136</v>
      </c>
      <c r="B24" s="1182"/>
      <c r="C24" s="1182"/>
      <c r="D24" s="1182"/>
      <c r="E24" s="1182"/>
      <c r="F24" s="1182"/>
      <c r="G24" s="1182"/>
      <c r="H24" s="1182"/>
      <c r="I24" s="1182"/>
      <c r="J24" s="1182"/>
      <c r="K24" s="1182"/>
    </row>
    <row r="25" spans="1:11" ht="27" hidden="1">
      <c r="A25" s="1184" t="s">
        <v>1137</v>
      </c>
      <c r="B25" s="1182"/>
      <c r="C25" s="1182"/>
      <c r="D25" s="1182"/>
      <c r="E25" s="1182"/>
      <c r="F25" s="1182"/>
      <c r="G25" s="1182"/>
      <c r="H25" s="1182"/>
      <c r="I25" s="1182"/>
      <c r="J25" s="1182"/>
      <c r="K25" s="1182"/>
    </row>
    <row r="26" spans="1:11" ht="27" hidden="1">
      <c r="A26" s="1184" t="s">
        <v>1138</v>
      </c>
      <c r="B26" s="1182"/>
      <c r="C26" s="1182"/>
      <c r="D26" s="1182"/>
      <c r="E26" s="1182"/>
      <c r="F26" s="1182"/>
      <c r="G26" s="1182"/>
      <c r="H26" s="1182"/>
      <c r="I26" s="1182"/>
      <c r="J26" s="1182"/>
      <c r="K26" s="1182"/>
    </row>
    <row r="27" spans="1:11" ht="27" hidden="1">
      <c r="A27" s="1184" t="s">
        <v>1139</v>
      </c>
      <c r="B27" s="1182"/>
      <c r="C27" s="1182"/>
      <c r="D27" s="1182"/>
      <c r="E27" s="1182"/>
      <c r="F27" s="1182"/>
      <c r="G27" s="1182"/>
      <c r="H27" s="1182"/>
      <c r="I27" s="1182"/>
      <c r="J27" s="1182"/>
      <c r="K27" s="1182"/>
    </row>
    <row r="28" spans="1:11" ht="27" hidden="1">
      <c r="A28" s="1184" t="s">
        <v>1140</v>
      </c>
      <c r="B28" s="1182"/>
      <c r="C28" s="1182"/>
      <c r="D28" s="1182"/>
      <c r="E28" s="1182"/>
      <c r="F28" s="1182"/>
      <c r="G28" s="1182"/>
      <c r="H28" s="1182"/>
      <c r="I28" s="1182"/>
      <c r="J28" s="1182"/>
      <c r="K28" s="1182"/>
    </row>
    <row r="29" spans="1:11" ht="27" hidden="1">
      <c r="A29" s="1184" t="s">
        <v>1141</v>
      </c>
      <c r="B29" s="1182"/>
      <c r="C29" s="1182"/>
      <c r="D29" s="1182"/>
      <c r="E29" s="1182"/>
      <c r="F29" s="1182"/>
      <c r="G29" s="1182"/>
      <c r="H29" s="1182"/>
      <c r="I29" s="1182"/>
      <c r="J29" s="1182"/>
      <c r="K29" s="1182"/>
    </row>
    <row r="30" spans="1:11" ht="27" hidden="1">
      <c r="A30" s="1184" t="s">
        <v>1142</v>
      </c>
      <c r="B30" s="1182"/>
      <c r="C30" s="1182"/>
      <c r="D30" s="1182"/>
      <c r="E30" s="1182"/>
      <c r="F30" s="1182"/>
      <c r="G30" s="1182"/>
      <c r="H30" s="1182"/>
      <c r="I30" s="1182"/>
      <c r="J30" s="1182"/>
      <c r="K30" s="1182"/>
    </row>
    <row r="31" spans="1:11" ht="27" hidden="1">
      <c r="A31" s="1184" t="s">
        <v>1143</v>
      </c>
      <c r="B31" s="1182"/>
      <c r="C31" s="1182"/>
      <c r="D31" s="1182"/>
      <c r="E31" s="1182"/>
      <c r="F31" s="1182"/>
      <c r="G31" s="1182"/>
      <c r="H31" s="1182"/>
      <c r="I31" s="1182"/>
      <c r="J31" s="1182"/>
      <c r="K31" s="1182"/>
    </row>
    <row r="32" spans="1:11" ht="27" hidden="1">
      <c r="A32" s="1184" t="s">
        <v>1144</v>
      </c>
      <c r="B32" s="1182"/>
      <c r="C32" s="1182"/>
      <c r="D32" s="1182"/>
      <c r="E32" s="1182"/>
      <c r="F32" s="1182"/>
      <c r="G32" s="1182"/>
      <c r="H32" s="1182"/>
      <c r="I32" s="1182"/>
      <c r="J32" s="1182"/>
      <c r="K32" s="1182"/>
    </row>
    <row r="33" spans="1:11" ht="27" hidden="1">
      <c r="A33" s="1184" t="s">
        <v>1145</v>
      </c>
      <c r="B33" s="1182"/>
      <c r="C33" s="1182"/>
      <c r="D33" s="1182"/>
      <c r="E33" s="1182"/>
      <c r="F33" s="1182"/>
      <c r="G33" s="1182"/>
      <c r="H33" s="1182"/>
      <c r="I33" s="1182"/>
      <c r="J33" s="1182"/>
      <c r="K33" s="1182"/>
    </row>
    <row r="34" spans="1:11" ht="27" hidden="1">
      <c r="A34" s="1184" t="s">
        <v>1146</v>
      </c>
      <c r="B34" s="1182"/>
      <c r="C34" s="1182"/>
      <c r="D34" s="1182"/>
      <c r="E34" s="1182"/>
      <c r="F34" s="1182"/>
      <c r="G34" s="1182"/>
      <c r="H34" s="1182"/>
      <c r="I34" s="1182"/>
      <c r="J34" s="1182"/>
      <c r="K34" s="1182"/>
    </row>
    <row r="35" spans="1:11" ht="27" hidden="1">
      <c r="A35" s="1184" t="s">
        <v>1147</v>
      </c>
      <c r="B35" s="1182"/>
      <c r="C35" s="1182"/>
      <c r="D35" s="1182"/>
      <c r="E35" s="1182"/>
      <c r="F35" s="1182"/>
      <c r="G35" s="1182"/>
      <c r="H35" s="1182"/>
      <c r="I35" s="1182"/>
      <c r="J35" s="1182"/>
      <c r="K35" s="1182"/>
    </row>
    <row r="36" spans="1:11" ht="27" hidden="1">
      <c r="A36" s="1184" t="s">
        <v>1148</v>
      </c>
      <c r="B36" s="1182"/>
      <c r="C36" s="1182"/>
      <c r="D36" s="1182"/>
      <c r="E36" s="1182"/>
      <c r="F36" s="1182"/>
      <c r="G36" s="1182"/>
      <c r="H36" s="1182"/>
      <c r="I36" s="1182"/>
      <c r="J36" s="1182"/>
      <c r="K36" s="1182"/>
    </row>
    <row r="37" spans="1:11" ht="27" hidden="1">
      <c r="A37" s="1184" t="s">
        <v>1149</v>
      </c>
      <c r="B37" s="1182"/>
      <c r="C37" s="1182"/>
      <c r="D37" s="1182"/>
      <c r="E37" s="1182"/>
      <c r="F37" s="1182"/>
      <c r="G37" s="1182"/>
      <c r="H37" s="1182"/>
      <c r="I37" s="1182"/>
      <c r="J37" s="1182"/>
      <c r="K37" s="1182"/>
    </row>
    <row r="38" spans="1:11" ht="27" hidden="1">
      <c r="A38" s="1184" t="s">
        <v>1150</v>
      </c>
      <c r="B38" s="1182"/>
      <c r="C38" s="1182"/>
      <c r="D38" s="1182"/>
      <c r="E38" s="1182"/>
      <c r="F38" s="1182"/>
      <c r="G38" s="1182"/>
      <c r="H38" s="1182"/>
      <c r="I38" s="1182"/>
      <c r="J38" s="1182"/>
      <c r="K38" s="1182"/>
    </row>
    <row r="39" spans="1:11" ht="27" hidden="1">
      <c r="A39" s="1184" t="s">
        <v>1151</v>
      </c>
      <c r="B39" s="1182"/>
      <c r="C39" s="1182"/>
      <c r="D39" s="1182"/>
      <c r="E39" s="1182"/>
      <c r="F39" s="1182"/>
      <c r="G39" s="1182"/>
      <c r="H39" s="1182"/>
      <c r="I39" s="1182"/>
      <c r="J39" s="1182"/>
      <c r="K39" s="1182"/>
    </row>
    <row r="40" spans="1:11" ht="27" hidden="1">
      <c r="A40" s="1184" t="s">
        <v>1152</v>
      </c>
      <c r="B40" s="1182"/>
      <c r="C40" s="1182"/>
      <c r="D40" s="1182"/>
      <c r="E40" s="1182"/>
      <c r="F40" s="1182"/>
      <c r="G40" s="1182"/>
      <c r="H40" s="1182"/>
      <c r="I40" s="1182"/>
      <c r="J40" s="1182"/>
      <c r="K40" s="1182"/>
    </row>
    <row r="41" spans="1:11" ht="27" hidden="1">
      <c r="A41" s="1184" t="s">
        <v>1153</v>
      </c>
      <c r="B41" s="1182"/>
      <c r="C41" s="1182"/>
      <c r="D41" s="1182"/>
      <c r="E41" s="1182"/>
      <c r="F41" s="1182"/>
      <c r="G41" s="1182"/>
      <c r="H41" s="1182"/>
      <c r="I41" s="1182"/>
      <c r="J41" s="1182"/>
      <c r="K41" s="1182"/>
    </row>
    <row r="42" spans="1:11" ht="27" hidden="1">
      <c r="A42" s="1184" t="s">
        <v>1154</v>
      </c>
      <c r="B42" s="1182"/>
      <c r="C42" s="1182"/>
      <c r="D42" s="1182"/>
      <c r="E42" s="1182"/>
      <c r="F42" s="1182"/>
      <c r="G42" s="1182"/>
      <c r="H42" s="1182"/>
      <c r="I42" s="1182"/>
      <c r="J42" s="1182"/>
      <c r="K42" s="1182"/>
    </row>
    <row r="43" spans="1:11" ht="27" hidden="1">
      <c r="A43" s="1184" t="s">
        <v>1155</v>
      </c>
      <c r="B43" s="1182"/>
      <c r="C43" s="1182"/>
      <c r="D43" s="1182"/>
      <c r="E43" s="1182"/>
      <c r="F43" s="1182"/>
      <c r="G43" s="1182"/>
      <c r="H43" s="1182"/>
      <c r="I43" s="1182"/>
      <c r="J43" s="1182"/>
      <c r="K43" s="1182"/>
    </row>
    <row r="44" spans="1:11" ht="27" hidden="1">
      <c r="A44" s="1184" t="s">
        <v>1156</v>
      </c>
      <c r="B44" s="1182"/>
      <c r="C44" s="1182"/>
      <c r="D44" s="1182"/>
      <c r="E44" s="1182"/>
      <c r="F44" s="1182"/>
      <c r="G44" s="1182"/>
      <c r="H44" s="1182"/>
      <c r="I44" s="1182"/>
      <c r="J44" s="1182"/>
      <c r="K44" s="1182"/>
    </row>
    <row r="45" spans="1:11" ht="27" hidden="1">
      <c r="A45" s="1184" t="s">
        <v>1157</v>
      </c>
      <c r="B45" s="1182"/>
      <c r="C45" s="1182"/>
      <c r="D45" s="1182"/>
      <c r="E45" s="1182"/>
      <c r="F45" s="1182"/>
      <c r="G45" s="1182"/>
      <c r="H45" s="1182"/>
      <c r="I45" s="1182"/>
      <c r="J45" s="1182"/>
      <c r="K45" s="1182"/>
    </row>
    <row r="46" spans="1:11" ht="27" hidden="1">
      <c r="A46" s="1184" t="s">
        <v>1158</v>
      </c>
      <c r="B46" s="1182"/>
      <c r="C46" s="1182"/>
      <c r="D46" s="1182"/>
      <c r="E46" s="1182"/>
      <c r="F46" s="1182"/>
      <c r="G46" s="1182"/>
      <c r="H46" s="1182"/>
      <c r="I46" s="1182"/>
      <c r="J46" s="1182"/>
      <c r="K46" s="1182"/>
    </row>
    <row r="47" spans="1:11" ht="27" hidden="1">
      <c r="A47" s="1184" t="s">
        <v>1159</v>
      </c>
      <c r="B47" s="1182"/>
      <c r="C47" s="1182"/>
      <c r="D47" s="1182"/>
      <c r="E47" s="1182"/>
      <c r="F47" s="1182"/>
      <c r="G47" s="1182"/>
      <c r="H47" s="1182"/>
      <c r="I47" s="1182"/>
      <c r="J47" s="1182"/>
      <c r="K47" s="1182"/>
    </row>
    <row r="48" spans="1:11" ht="27" hidden="1">
      <c r="A48" s="1184" t="s">
        <v>1160</v>
      </c>
      <c r="B48" s="1182"/>
      <c r="C48" s="1182"/>
      <c r="D48" s="1182"/>
      <c r="E48" s="1182"/>
      <c r="F48" s="1182"/>
      <c r="G48" s="1182"/>
      <c r="H48" s="1182"/>
      <c r="I48" s="1182"/>
      <c r="J48" s="1182"/>
      <c r="K48" s="1182"/>
    </row>
    <row r="49" spans="1:11" ht="27" hidden="1">
      <c r="A49" s="1184" t="s">
        <v>1161</v>
      </c>
      <c r="B49" s="1182"/>
      <c r="C49" s="1182"/>
      <c r="D49" s="1182"/>
      <c r="E49" s="1182"/>
      <c r="F49" s="1182"/>
      <c r="G49" s="1182"/>
      <c r="H49" s="1182"/>
      <c r="I49" s="1182"/>
      <c r="J49" s="1182"/>
      <c r="K49" s="1182"/>
    </row>
    <row r="50" spans="1:11" ht="27" hidden="1">
      <c r="A50" s="1184" t="s">
        <v>1162</v>
      </c>
      <c r="B50" s="1182"/>
      <c r="C50" s="1182"/>
      <c r="D50" s="1182"/>
      <c r="E50" s="1182"/>
      <c r="F50" s="1182"/>
      <c r="G50" s="1182"/>
      <c r="H50" s="1182"/>
      <c r="I50" s="1182"/>
      <c r="J50" s="1182"/>
      <c r="K50" s="1182"/>
    </row>
    <row r="51" spans="1:11" ht="27" hidden="1">
      <c r="A51" s="1184" t="s">
        <v>1163</v>
      </c>
      <c r="B51" s="1182"/>
      <c r="C51" s="1182"/>
      <c r="D51" s="1182"/>
      <c r="E51" s="1182"/>
      <c r="F51" s="1182"/>
      <c r="G51" s="1182"/>
      <c r="H51" s="1182"/>
      <c r="I51" s="1182"/>
      <c r="J51" s="1182"/>
      <c r="K51" s="1182"/>
    </row>
    <row r="52" spans="1:11" ht="27" hidden="1">
      <c r="A52" s="1184" t="s">
        <v>1164</v>
      </c>
      <c r="B52" s="1182"/>
      <c r="C52" s="1182"/>
      <c r="D52" s="1182"/>
      <c r="E52" s="1182"/>
      <c r="F52" s="1182"/>
      <c r="G52" s="1182"/>
      <c r="H52" s="1182"/>
      <c r="I52" s="1182"/>
      <c r="J52" s="1182"/>
      <c r="K52" s="1182"/>
    </row>
    <row r="53" spans="1:11" ht="27" hidden="1">
      <c r="A53" s="1184" t="s">
        <v>1165</v>
      </c>
      <c r="B53" s="1182"/>
      <c r="C53" s="1182"/>
      <c r="D53" s="1182"/>
      <c r="E53" s="1182"/>
      <c r="F53" s="1182"/>
      <c r="G53" s="1182"/>
      <c r="H53" s="1182"/>
      <c r="I53" s="1182"/>
      <c r="J53" s="1182"/>
      <c r="K53" s="1182"/>
    </row>
    <row r="54" spans="1:11" ht="27" hidden="1">
      <c r="A54" s="1184" t="s">
        <v>1166</v>
      </c>
      <c r="B54" s="1182"/>
      <c r="C54" s="1182"/>
      <c r="D54" s="1182"/>
      <c r="E54" s="1182"/>
      <c r="F54" s="1182"/>
      <c r="G54" s="1182"/>
      <c r="H54" s="1182"/>
      <c r="I54" s="1182"/>
      <c r="J54" s="1182"/>
      <c r="K54" s="1182"/>
    </row>
    <row r="55" spans="1:11" ht="27" hidden="1">
      <c r="A55" s="1184" t="s">
        <v>1167</v>
      </c>
      <c r="B55" s="1182"/>
      <c r="C55" s="1182"/>
      <c r="D55" s="1182"/>
      <c r="E55" s="1182"/>
      <c r="F55" s="1182"/>
      <c r="G55" s="1182"/>
      <c r="H55" s="1182"/>
      <c r="I55" s="1182"/>
      <c r="J55" s="1182"/>
      <c r="K55" s="1182"/>
    </row>
    <row r="56" spans="1:11" ht="27" hidden="1">
      <c r="A56" s="1184" t="s">
        <v>1168</v>
      </c>
      <c r="B56" s="1182"/>
      <c r="C56" s="1182"/>
      <c r="D56" s="1182"/>
      <c r="E56" s="1182"/>
      <c r="F56" s="1182"/>
      <c r="G56" s="1182"/>
      <c r="H56" s="1182"/>
      <c r="I56" s="1182"/>
      <c r="J56" s="1182"/>
      <c r="K56" s="1182"/>
    </row>
    <row r="57" spans="1:11" ht="27" hidden="1">
      <c r="A57" s="1184" t="s">
        <v>1169</v>
      </c>
      <c r="B57" s="1182"/>
      <c r="C57" s="1182"/>
      <c r="D57" s="1182"/>
      <c r="E57" s="1182"/>
      <c r="F57" s="1182"/>
      <c r="G57" s="1182"/>
      <c r="H57" s="1182"/>
      <c r="I57" s="1182"/>
      <c r="J57" s="1182"/>
      <c r="K57" s="1182"/>
    </row>
    <row r="58" spans="1:11" ht="27" hidden="1">
      <c r="A58" s="1184" t="s">
        <v>1170</v>
      </c>
      <c r="B58" s="1182"/>
      <c r="C58" s="1182"/>
      <c r="D58" s="1182"/>
      <c r="E58" s="1182"/>
      <c r="F58" s="1182"/>
      <c r="G58" s="1182"/>
      <c r="H58" s="1182"/>
      <c r="I58" s="1182"/>
      <c r="J58" s="1182"/>
      <c r="K58" s="1182"/>
    </row>
    <row r="59" spans="1:11" ht="27" hidden="1">
      <c r="A59" s="1184" t="s">
        <v>1171</v>
      </c>
      <c r="B59" s="1182"/>
      <c r="C59" s="1182"/>
      <c r="D59" s="1182"/>
      <c r="E59" s="1182"/>
      <c r="F59" s="1182"/>
      <c r="G59" s="1182"/>
      <c r="H59" s="1182"/>
      <c r="I59" s="1182"/>
      <c r="J59" s="1182"/>
      <c r="K59" s="1182"/>
    </row>
    <row r="60" spans="1:11" ht="27" hidden="1">
      <c r="A60" s="1184" t="s">
        <v>1172</v>
      </c>
      <c r="B60" s="1182"/>
      <c r="C60" s="1182"/>
      <c r="D60" s="1182"/>
      <c r="E60" s="1182"/>
      <c r="F60" s="1182"/>
      <c r="G60" s="1182"/>
      <c r="H60" s="1182"/>
      <c r="I60" s="1182"/>
      <c r="J60" s="1182"/>
      <c r="K60" s="1182"/>
    </row>
    <row r="61" spans="1:11" ht="27" hidden="1">
      <c r="A61" s="1184" t="s">
        <v>1173</v>
      </c>
      <c r="B61" s="1182"/>
      <c r="C61" s="1182"/>
      <c r="D61" s="1182"/>
      <c r="E61" s="1182"/>
      <c r="F61" s="1182"/>
      <c r="G61" s="1182"/>
      <c r="H61" s="1182"/>
      <c r="I61" s="1182"/>
      <c r="J61" s="1182"/>
      <c r="K61" s="1182"/>
    </row>
    <row r="62" spans="1:11" ht="27" hidden="1">
      <c r="A62" s="1184" t="s">
        <v>1174</v>
      </c>
      <c r="B62" s="1182"/>
      <c r="C62" s="1182"/>
      <c r="D62" s="1182"/>
      <c r="E62" s="1182"/>
      <c r="F62" s="1182"/>
      <c r="G62" s="1182"/>
      <c r="H62" s="1182"/>
      <c r="I62" s="1182"/>
      <c r="J62" s="1182"/>
      <c r="K62" s="1182"/>
    </row>
    <row r="63" spans="1:11" ht="27" hidden="1">
      <c r="A63" s="1184" t="s">
        <v>1175</v>
      </c>
      <c r="B63" s="1182"/>
      <c r="C63" s="1182"/>
      <c r="D63" s="1182"/>
      <c r="E63" s="1182"/>
      <c r="F63" s="1182"/>
      <c r="G63" s="1182"/>
      <c r="H63" s="1182"/>
      <c r="I63" s="1182"/>
      <c r="J63" s="1182"/>
      <c r="K63" s="1182"/>
    </row>
    <row r="64" spans="1:11" ht="27" hidden="1">
      <c r="A64" s="1184" t="s">
        <v>1176</v>
      </c>
      <c r="B64" s="1182"/>
      <c r="C64" s="1182"/>
      <c r="D64" s="1182"/>
      <c r="E64" s="1182"/>
      <c r="F64" s="1182"/>
      <c r="G64" s="1182"/>
      <c r="H64" s="1182"/>
      <c r="I64" s="1182"/>
      <c r="J64" s="1182"/>
      <c r="K64" s="1182"/>
    </row>
    <row r="65" spans="1:11" ht="27" hidden="1">
      <c r="A65" s="1184" t="s">
        <v>1177</v>
      </c>
      <c r="B65" s="1182"/>
      <c r="C65" s="1182"/>
      <c r="D65" s="1182"/>
      <c r="E65" s="1182"/>
      <c r="F65" s="1182"/>
      <c r="G65" s="1182"/>
      <c r="H65" s="1182"/>
      <c r="I65" s="1182"/>
      <c r="J65" s="1182"/>
      <c r="K65" s="1182"/>
    </row>
    <row r="66" spans="1:11" ht="27" hidden="1">
      <c r="A66" s="1184" t="s">
        <v>1178</v>
      </c>
      <c r="B66" s="1182"/>
      <c r="C66" s="1182"/>
      <c r="D66" s="1182"/>
      <c r="E66" s="1182"/>
      <c r="F66" s="1182"/>
      <c r="G66" s="1182"/>
      <c r="H66" s="1182"/>
      <c r="I66" s="1182"/>
      <c r="J66" s="1182"/>
      <c r="K66" s="1182"/>
    </row>
    <row r="67" spans="1:11" ht="27" hidden="1">
      <c r="A67" s="1184" t="s">
        <v>1179</v>
      </c>
      <c r="B67" s="1182"/>
      <c r="C67" s="1182"/>
      <c r="D67" s="1182"/>
      <c r="E67" s="1182"/>
      <c r="F67" s="1182"/>
      <c r="G67" s="1182"/>
      <c r="H67" s="1182"/>
      <c r="I67" s="1182"/>
      <c r="J67" s="1182"/>
      <c r="K67" s="1182"/>
    </row>
    <row r="68" spans="1:11" ht="27" hidden="1">
      <c r="A68" s="1184" t="s">
        <v>1180</v>
      </c>
      <c r="B68" s="1182"/>
      <c r="C68" s="1182"/>
      <c r="D68" s="1182"/>
      <c r="E68" s="1182"/>
      <c r="F68" s="1182"/>
      <c r="G68" s="1182"/>
      <c r="H68" s="1182"/>
      <c r="I68" s="1182"/>
      <c r="J68" s="1182"/>
      <c r="K68" s="1182"/>
    </row>
    <row r="69" spans="1:11" ht="27" hidden="1">
      <c r="A69" s="1184" t="s">
        <v>1181</v>
      </c>
      <c r="B69" s="1182"/>
      <c r="C69" s="1182"/>
      <c r="D69" s="1182"/>
      <c r="E69" s="1182"/>
      <c r="F69" s="1182"/>
      <c r="G69" s="1182"/>
      <c r="H69" s="1182"/>
      <c r="I69" s="1182"/>
      <c r="J69" s="1182"/>
      <c r="K69" s="1182"/>
    </row>
    <row r="70" spans="1:11" ht="27" hidden="1">
      <c r="A70" s="1184" t="s">
        <v>1182</v>
      </c>
      <c r="B70" s="1182"/>
      <c r="C70" s="1182"/>
      <c r="D70" s="1182"/>
      <c r="E70" s="1182"/>
      <c r="F70" s="1182"/>
      <c r="G70" s="1182"/>
      <c r="H70" s="1182"/>
      <c r="I70" s="1182"/>
      <c r="J70" s="1182"/>
      <c r="K70" s="1182"/>
    </row>
    <row r="71" spans="1:11" ht="27" hidden="1">
      <c r="A71" s="1184" t="s">
        <v>1183</v>
      </c>
      <c r="B71" s="1182"/>
      <c r="C71" s="1182"/>
      <c r="D71" s="1182"/>
      <c r="E71" s="1182"/>
      <c r="F71" s="1182"/>
      <c r="G71" s="1182"/>
      <c r="H71" s="1182"/>
      <c r="I71" s="1182"/>
      <c r="J71" s="1182"/>
      <c r="K71" s="1182"/>
    </row>
    <row r="72" spans="1:11" ht="27" hidden="1">
      <c r="A72" s="1184" t="s">
        <v>1184</v>
      </c>
      <c r="B72" s="1182"/>
      <c r="C72" s="1182"/>
      <c r="D72" s="1182"/>
      <c r="E72" s="1182"/>
      <c r="F72" s="1182"/>
      <c r="G72" s="1182"/>
      <c r="H72" s="1182"/>
      <c r="I72" s="1182"/>
      <c r="J72" s="1182"/>
      <c r="K72" s="1182"/>
    </row>
    <row r="73" spans="1:11" ht="27" hidden="1">
      <c r="A73" s="1184" t="s">
        <v>1185</v>
      </c>
      <c r="B73" s="1182"/>
      <c r="C73" s="1182"/>
      <c r="D73" s="1182"/>
      <c r="E73" s="1182"/>
      <c r="F73" s="1182"/>
      <c r="G73" s="1182"/>
      <c r="H73" s="1182"/>
      <c r="I73" s="1182"/>
      <c r="J73" s="1182"/>
      <c r="K73" s="1182"/>
    </row>
    <row r="74" spans="1:11" ht="27" hidden="1">
      <c r="A74" s="1184" t="s">
        <v>1186</v>
      </c>
      <c r="B74" s="1182"/>
      <c r="C74" s="1182"/>
      <c r="D74" s="1182"/>
      <c r="E74" s="1182"/>
      <c r="F74" s="1182"/>
      <c r="G74" s="1182"/>
      <c r="H74" s="1182"/>
      <c r="I74" s="1182"/>
      <c r="J74" s="1182"/>
      <c r="K74" s="1182"/>
    </row>
    <row r="75" spans="1:11" ht="27" hidden="1">
      <c r="A75" s="1184" t="s">
        <v>1187</v>
      </c>
      <c r="B75" s="1182"/>
      <c r="C75" s="1182"/>
      <c r="D75" s="1182"/>
      <c r="E75" s="1182"/>
      <c r="F75" s="1182"/>
      <c r="G75" s="1182"/>
      <c r="H75" s="1182"/>
      <c r="I75" s="1182"/>
      <c r="J75" s="1182"/>
      <c r="K75" s="1182"/>
    </row>
    <row r="76" spans="1:11" ht="27" hidden="1">
      <c r="A76" s="1184" t="s">
        <v>1188</v>
      </c>
      <c r="B76" s="1182"/>
      <c r="C76" s="1182"/>
      <c r="D76" s="1182"/>
      <c r="E76" s="1182"/>
      <c r="F76" s="1182"/>
      <c r="G76" s="1182"/>
      <c r="H76" s="1182"/>
      <c r="I76" s="1182"/>
      <c r="J76" s="1182"/>
      <c r="K76" s="1182"/>
    </row>
    <row r="77" spans="1:11" ht="27" hidden="1">
      <c r="A77" s="1184" t="s">
        <v>1189</v>
      </c>
      <c r="B77" s="1182"/>
      <c r="C77" s="1182"/>
      <c r="D77" s="1182"/>
      <c r="E77" s="1182"/>
      <c r="F77" s="1182"/>
      <c r="G77" s="1182"/>
      <c r="H77" s="1182"/>
      <c r="I77" s="1182"/>
      <c r="J77" s="1182"/>
      <c r="K77" s="1182"/>
    </row>
    <row r="78" spans="1:11" ht="27" hidden="1">
      <c r="A78" s="1184" t="s">
        <v>1190</v>
      </c>
      <c r="B78" s="1182"/>
      <c r="C78" s="1182"/>
      <c r="D78" s="1182"/>
      <c r="E78" s="1182"/>
      <c r="F78" s="1182"/>
      <c r="G78" s="1182"/>
      <c r="H78" s="1182"/>
      <c r="I78" s="1182"/>
      <c r="J78" s="1182"/>
      <c r="K78" s="1182"/>
    </row>
    <row r="79" spans="1:11" ht="27" hidden="1">
      <c r="A79" s="1184" t="s">
        <v>1191</v>
      </c>
      <c r="B79" s="1182"/>
      <c r="C79" s="1182"/>
      <c r="D79" s="1182"/>
      <c r="E79" s="1182"/>
      <c r="F79" s="1182"/>
      <c r="G79" s="1182"/>
      <c r="H79" s="1182"/>
      <c r="I79" s="1182"/>
      <c r="J79" s="1182"/>
      <c r="K79" s="1182"/>
    </row>
    <row r="80" spans="1:11" ht="27" hidden="1">
      <c r="A80" s="1184" t="s">
        <v>1192</v>
      </c>
      <c r="B80" s="1182"/>
      <c r="C80" s="1182"/>
      <c r="D80" s="1182"/>
      <c r="E80" s="1182"/>
      <c r="F80" s="1182"/>
      <c r="G80" s="1182"/>
      <c r="H80" s="1182"/>
      <c r="I80" s="1182"/>
      <c r="J80" s="1182"/>
      <c r="K80" s="1182"/>
    </row>
    <row r="81" spans="1:11" ht="27" hidden="1">
      <c r="A81" s="1184" t="s">
        <v>1193</v>
      </c>
      <c r="B81" s="1182"/>
      <c r="C81" s="1182"/>
      <c r="D81" s="1182"/>
      <c r="E81" s="1182"/>
      <c r="F81" s="1182"/>
      <c r="G81" s="1182"/>
      <c r="H81" s="1182"/>
      <c r="I81" s="1182"/>
      <c r="J81" s="1182"/>
      <c r="K81" s="1182"/>
    </row>
    <row r="82" spans="1:11" ht="27" hidden="1">
      <c r="A82" s="1184" t="s">
        <v>1194</v>
      </c>
      <c r="B82" s="1182"/>
      <c r="C82" s="1182"/>
      <c r="D82" s="1182"/>
      <c r="E82" s="1182"/>
      <c r="F82" s="1182"/>
      <c r="G82" s="1182"/>
      <c r="H82" s="1182"/>
      <c r="I82" s="1182"/>
      <c r="J82" s="1182"/>
      <c r="K82" s="1182"/>
    </row>
    <row r="83" spans="1:11" ht="27" hidden="1">
      <c r="A83" s="1184" t="s">
        <v>1195</v>
      </c>
      <c r="B83" s="1182"/>
      <c r="C83" s="1182"/>
      <c r="D83" s="1182"/>
      <c r="E83" s="1182"/>
      <c r="F83" s="1182"/>
      <c r="G83" s="1182"/>
      <c r="H83" s="1182"/>
      <c r="I83" s="1182"/>
      <c r="J83" s="1182"/>
      <c r="K83" s="1182"/>
    </row>
    <row r="84" spans="1:11" ht="27" hidden="1">
      <c r="A84" s="1184" t="s">
        <v>1196</v>
      </c>
      <c r="B84" s="1182"/>
      <c r="C84" s="1182"/>
      <c r="D84" s="1182"/>
      <c r="E84" s="1182"/>
      <c r="F84" s="1182"/>
      <c r="G84" s="1182"/>
      <c r="H84" s="1182"/>
      <c r="I84" s="1182"/>
      <c r="J84" s="1182"/>
      <c r="K84" s="1182"/>
    </row>
    <row r="85" spans="1:11" ht="27" hidden="1">
      <c r="A85" s="1184" t="s">
        <v>1197</v>
      </c>
      <c r="B85" s="1182"/>
      <c r="C85" s="1182"/>
      <c r="D85" s="1182"/>
      <c r="E85" s="1182"/>
      <c r="F85" s="1182"/>
      <c r="G85" s="1182"/>
      <c r="H85" s="1182"/>
      <c r="I85" s="1182"/>
      <c r="J85" s="1182"/>
      <c r="K85" s="1182"/>
    </row>
    <row r="86" spans="1:11" ht="27" hidden="1">
      <c r="A86" s="1184" t="s">
        <v>1198</v>
      </c>
      <c r="B86" s="1182"/>
      <c r="C86" s="1182"/>
      <c r="D86" s="1182"/>
      <c r="E86" s="1182"/>
      <c r="F86" s="1182"/>
      <c r="G86" s="1182"/>
      <c r="H86" s="1182"/>
      <c r="I86" s="1182"/>
      <c r="J86" s="1182"/>
      <c r="K86" s="1182"/>
    </row>
    <row r="87" spans="1:11" ht="27" hidden="1">
      <c r="A87" s="1184" t="s">
        <v>1199</v>
      </c>
      <c r="B87" s="1182"/>
      <c r="C87" s="1182"/>
      <c r="D87" s="1182"/>
      <c r="E87" s="1182"/>
      <c r="F87" s="1182"/>
      <c r="G87" s="1182"/>
      <c r="H87" s="1182"/>
      <c r="I87" s="1182"/>
      <c r="J87" s="1182"/>
      <c r="K87" s="1182"/>
    </row>
    <row r="88" spans="1:11" ht="27" hidden="1">
      <c r="A88" s="1184" t="s">
        <v>1200</v>
      </c>
      <c r="B88" s="1182"/>
      <c r="C88" s="1182"/>
      <c r="D88" s="1182"/>
      <c r="E88" s="1182"/>
      <c r="F88" s="1182"/>
      <c r="G88" s="1182"/>
      <c r="H88" s="1182"/>
      <c r="I88" s="1182"/>
      <c r="J88" s="1182"/>
      <c r="K88" s="1182"/>
    </row>
    <row r="89" spans="1:11" ht="27" hidden="1">
      <c r="A89" s="1184" t="s">
        <v>1201</v>
      </c>
      <c r="B89" s="1182"/>
      <c r="C89" s="1182"/>
      <c r="D89" s="1182"/>
      <c r="E89" s="1182"/>
      <c r="F89" s="1182"/>
      <c r="G89" s="1182"/>
      <c r="H89" s="1182"/>
      <c r="I89" s="1182"/>
      <c r="J89" s="1182"/>
      <c r="K89" s="1182"/>
    </row>
    <row r="90" spans="1:11" ht="27" hidden="1">
      <c r="A90" s="1184" t="s">
        <v>1202</v>
      </c>
      <c r="B90" s="1182"/>
      <c r="C90" s="1182"/>
      <c r="D90" s="1182"/>
      <c r="E90" s="1182"/>
      <c r="F90" s="1182"/>
      <c r="G90" s="1182"/>
      <c r="H90" s="1182"/>
      <c r="I90" s="1182"/>
      <c r="J90" s="1182"/>
      <c r="K90" s="1182"/>
    </row>
    <row r="91" spans="1:11" ht="27" hidden="1">
      <c r="A91" s="1184" t="s">
        <v>1203</v>
      </c>
      <c r="B91" s="1182"/>
      <c r="C91" s="1182"/>
      <c r="D91" s="1182"/>
      <c r="E91" s="1182"/>
      <c r="F91" s="1182"/>
      <c r="G91" s="1182"/>
      <c r="H91" s="1182"/>
      <c r="I91" s="1182"/>
      <c r="J91" s="1182"/>
      <c r="K91" s="1182"/>
    </row>
    <row r="92" spans="1:11" ht="27" hidden="1">
      <c r="A92" s="1184" t="s">
        <v>1204</v>
      </c>
      <c r="B92" s="1182"/>
      <c r="C92" s="1182"/>
      <c r="D92" s="1182"/>
      <c r="E92" s="1182"/>
      <c r="F92" s="1182"/>
      <c r="G92" s="1182"/>
      <c r="H92" s="1182"/>
      <c r="I92" s="1182"/>
      <c r="J92" s="1182"/>
      <c r="K92" s="1182"/>
    </row>
    <row r="93" spans="1:11" ht="27" hidden="1">
      <c r="A93" s="1184" t="s">
        <v>1205</v>
      </c>
      <c r="B93" s="1182"/>
      <c r="C93" s="1182"/>
      <c r="D93" s="1182"/>
      <c r="E93" s="1182"/>
      <c r="F93" s="1182"/>
      <c r="G93" s="1182"/>
      <c r="H93" s="1182"/>
      <c r="I93" s="1182"/>
      <c r="J93" s="1182"/>
      <c r="K93" s="1182"/>
    </row>
    <row r="94" spans="1:11" ht="27" hidden="1">
      <c r="A94" s="1184" t="s">
        <v>1206</v>
      </c>
      <c r="B94" s="1182"/>
      <c r="C94" s="1182"/>
      <c r="D94" s="1182"/>
      <c r="E94" s="1182"/>
      <c r="F94" s="1182"/>
      <c r="G94" s="1182"/>
      <c r="H94" s="1182"/>
      <c r="I94" s="1182"/>
      <c r="J94" s="1182"/>
      <c r="K94" s="1182"/>
    </row>
    <row r="95" spans="1:11" ht="27" hidden="1">
      <c r="A95" s="1184" t="s">
        <v>1207</v>
      </c>
      <c r="B95" s="1182"/>
      <c r="C95" s="1182"/>
      <c r="D95" s="1182"/>
      <c r="E95" s="1182"/>
      <c r="F95" s="1182"/>
      <c r="G95" s="1182"/>
      <c r="H95" s="1182"/>
      <c r="I95" s="1182"/>
      <c r="J95" s="1182"/>
      <c r="K95" s="1182"/>
    </row>
    <row r="96" spans="1:11" ht="27" hidden="1">
      <c r="A96" s="1184" t="s">
        <v>1208</v>
      </c>
      <c r="B96" s="1182"/>
      <c r="C96" s="1182"/>
      <c r="D96" s="1182"/>
      <c r="E96" s="1182"/>
      <c r="F96" s="1182"/>
      <c r="G96" s="1182"/>
      <c r="H96" s="1182"/>
      <c r="I96" s="1182"/>
      <c r="J96" s="1182"/>
      <c r="K96" s="1182"/>
    </row>
    <row r="97" spans="1:11" ht="27" hidden="1">
      <c r="A97" s="1184" t="s">
        <v>1209</v>
      </c>
      <c r="B97" s="1182"/>
      <c r="C97" s="1182"/>
      <c r="D97" s="1182"/>
      <c r="E97" s="1182"/>
      <c r="F97" s="1182"/>
      <c r="G97" s="1182"/>
      <c r="H97" s="1182"/>
      <c r="I97" s="1182"/>
      <c r="J97" s="1182"/>
      <c r="K97" s="1182"/>
    </row>
    <row r="98" spans="1:11" ht="27" hidden="1">
      <c r="A98" s="1184" t="s">
        <v>1210</v>
      </c>
      <c r="B98" s="1182"/>
      <c r="C98" s="1182"/>
      <c r="D98" s="1182"/>
      <c r="E98" s="1182"/>
      <c r="F98" s="1182"/>
      <c r="G98" s="1182"/>
      <c r="H98" s="1182"/>
      <c r="I98" s="1182"/>
      <c r="J98" s="1182"/>
      <c r="K98" s="1182"/>
    </row>
    <row r="99" spans="1:11" ht="27" hidden="1">
      <c r="A99" s="1184" t="s">
        <v>1211</v>
      </c>
      <c r="B99" s="1182"/>
      <c r="C99" s="1182"/>
      <c r="D99" s="1182"/>
      <c r="E99" s="1182"/>
      <c r="F99" s="1182"/>
      <c r="G99" s="1182"/>
      <c r="H99" s="1182"/>
      <c r="I99" s="1182"/>
      <c r="J99" s="1182"/>
      <c r="K99" s="1182"/>
    </row>
    <row r="100" spans="1:11" ht="27" hidden="1">
      <c r="A100" s="1184" t="s">
        <v>1212</v>
      </c>
      <c r="B100" s="1182"/>
      <c r="C100" s="1182"/>
      <c r="D100" s="1182"/>
      <c r="E100" s="1182"/>
      <c r="F100" s="1182"/>
      <c r="G100" s="1182"/>
      <c r="H100" s="1182"/>
      <c r="I100" s="1182"/>
      <c r="J100" s="1182"/>
      <c r="K100" s="1182"/>
    </row>
    <row r="101" spans="1:11" ht="27" hidden="1">
      <c r="A101" s="1184" t="s">
        <v>1213</v>
      </c>
      <c r="B101" s="1182"/>
      <c r="C101" s="1182"/>
      <c r="D101" s="1182"/>
      <c r="E101" s="1182"/>
      <c r="F101" s="1182"/>
      <c r="G101" s="1182"/>
      <c r="H101" s="1182"/>
      <c r="I101" s="1182"/>
      <c r="J101" s="1182"/>
      <c r="K101" s="1182"/>
    </row>
    <row r="102" spans="1:11" ht="27" hidden="1">
      <c r="A102" s="1184" t="s">
        <v>1214</v>
      </c>
      <c r="B102" s="1182"/>
      <c r="C102" s="1182"/>
      <c r="D102" s="1182"/>
      <c r="E102" s="1182"/>
      <c r="F102" s="1182"/>
      <c r="G102" s="1182"/>
      <c r="H102" s="1182"/>
      <c r="I102" s="1182"/>
      <c r="J102" s="1182"/>
      <c r="K102" s="1182"/>
    </row>
    <row r="103" spans="1:11" ht="27" hidden="1">
      <c r="A103" s="1184" t="s">
        <v>1215</v>
      </c>
      <c r="B103" s="1182"/>
      <c r="C103" s="1182"/>
      <c r="D103" s="1182"/>
      <c r="E103" s="1182"/>
      <c r="F103" s="1182"/>
      <c r="G103" s="1182"/>
      <c r="H103" s="1182"/>
      <c r="I103" s="1182"/>
      <c r="J103" s="1182"/>
      <c r="K103" s="1182"/>
    </row>
    <row r="104" spans="1:11" ht="27" hidden="1">
      <c r="A104" s="1184" t="s">
        <v>1216</v>
      </c>
      <c r="B104" s="1182"/>
      <c r="C104" s="1182"/>
      <c r="D104" s="1182"/>
      <c r="E104" s="1182"/>
      <c r="F104" s="1182"/>
      <c r="G104" s="1182"/>
      <c r="H104" s="1182"/>
      <c r="I104" s="1182"/>
      <c r="J104" s="1182"/>
      <c r="K104" s="1182"/>
    </row>
    <row r="105" spans="1:11" s="1183" customFormat="1" ht="45" customHeight="1">
      <c r="A105" s="1185" t="s">
        <v>1391</v>
      </c>
      <c r="B105" s="1186">
        <f t="shared" ref="B105:K105" si="0">B4*60</f>
        <v>1200</v>
      </c>
      <c r="C105" s="1186">
        <f t="shared" si="0"/>
        <v>1200</v>
      </c>
      <c r="D105" s="1186">
        <f t="shared" si="0"/>
        <v>1200</v>
      </c>
      <c r="E105" s="1186">
        <f t="shared" si="0"/>
        <v>1200</v>
      </c>
      <c r="F105" s="1186">
        <f t="shared" si="0"/>
        <v>1200</v>
      </c>
      <c r="G105" s="1186">
        <f t="shared" si="0"/>
        <v>1200</v>
      </c>
      <c r="H105" s="1186">
        <f t="shared" si="0"/>
        <v>1200</v>
      </c>
      <c r="I105" s="1186">
        <f t="shared" si="0"/>
        <v>1200</v>
      </c>
      <c r="J105" s="1186">
        <f t="shared" si="0"/>
        <v>0</v>
      </c>
      <c r="K105" s="1186">
        <f t="shared" si="0"/>
        <v>0</v>
      </c>
    </row>
    <row r="106" spans="1:11" s="1183" customFormat="1" ht="45" customHeight="1" thickBot="1">
      <c r="A106" s="1187" t="s">
        <v>1217</v>
      </c>
      <c r="B106" s="1188">
        <f>SUM(B5:B104)</f>
        <v>1200</v>
      </c>
      <c r="C106" s="1188">
        <f t="shared" ref="C106:K106" si="1">SUM(C5:C104)</f>
        <v>1205</v>
      </c>
      <c r="D106" s="1188">
        <f t="shared" si="1"/>
        <v>1150</v>
      </c>
      <c r="E106" s="1188">
        <f t="shared" si="1"/>
        <v>1200</v>
      </c>
      <c r="F106" s="1188">
        <f t="shared" si="1"/>
        <v>1200</v>
      </c>
      <c r="G106" s="1188">
        <f t="shared" si="1"/>
        <v>1205</v>
      </c>
      <c r="H106" s="1188">
        <f t="shared" si="1"/>
        <v>1150</v>
      </c>
      <c r="I106" s="1188">
        <f t="shared" si="1"/>
        <v>1200</v>
      </c>
      <c r="J106" s="1188">
        <f t="shared" si="1"/>
        <v>0</v>
      </c>
      <c r="K106" s="1188">
        <f t="shared" si="1"/>
        <v>0</v>
      </c>
    </row>
    <row r="107" spans="1:11" ht="40.5" customHeight="1" thickBot="1">
      <c r="A107" s="1189" t="s">
        <v>1218</v>
      </c>
      <c r="B107" s="1190" t="str">
        <f>IF(B106&gt;=B105,"-","NO")</f>
        <v>-</v>
      </c>
      <c r="C107" s="1190" t="str">
        <f>IF(C106&gt;=C105,"-","NO")</f>
        <v>-</v>
      </c>
      <c r="D107" s="1190" t="str">
        <f t="shared" ref="D107:K107" si="2">IF(D106&gt;=D105,"-","NO")</f>
        <v>NO</v>
      </c>
      <c r="E107" s="1190" t="str">
        <f t="shared" si="2"/>
        <v>-</v>
      </c>
      <c r="F107" s="1190" t="str">
        <f t="shared" si="2"/>
        <v>-</v>
      </c>
      <c r="G107" s="1190" t="str">
        <f t="shared" si="2"/>
        <v>-</v>
      </c>
      <c r="H107" s="1190" t="str">
        <f t="shared" si="2"/>
        <v>NO</v>
      </c>
      <c r="I107" s="1190" t="str">
        <f t="shared" si="2"/>
        <v>-</v>
      </c>
      <c r="J107" s="1190" t="str">
        <f t="shared" si="2"/>
        <v>-</v>
      </c>
      <c r="K107" s="1190" t="str">
        <f t="shared" si="2"/>
        <v>-</v>
      </c>
    </row>
    <row r="108" spans="1:11" ht="6" customHeight="1"/>
    <row r="109" spans="1:11" ht="21" customHeight="1">
      <c r="A109" s="925" t="s">
        <v>1695</v>
      </c>
    </row>
    <row r="110" spans="1:11" ht="21" customHeight="1">
      <c r="A110" s="925" t="s">
        <v>1247</v>
      </c>
    </row>
  </sheetData>
  <phoneticPr fontId="12"/>
  <conditionalFormatting sqref="B107:K107">
    <cfRule type="cellIs" dxfId="342" priority="3" operator="equal">
      <formula>"NO"</formula>
    </cfRule>
  </conditionalFormatting>
  <conditionalFormatting sqref="B107:K107">
    <cfRule type="cellIs" dxfId="341" priority="2" operator="equal">
      <formula>"NO"</formula>
    </cfRule>
  </conditionalFormatting>
  <conditionalFormatting sqref="B4:K105">
    <cfRule type="cellIs" dxfId="340" priority="1" stopIfTrue="1" operator="equal">
      <formula>""</formula>
    </cfRule>
  </conditionalFormatting>
  <printOptions horizontalCentered="1"/>
  <pageMargins left="0.62992125984251968" right="0.62992125984251968" top="0.39370078740157483" bottom="0.39370078740157483" header="0" footer="0.19685039370078741"/>
  <pageSetup paperSize="9" scale="81" orientation="landscape" r:id="rId1"/>
  <headerFooter scaleWithDoc="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70"/>
  <sheetViews>
    <sheetView view="pageBreakPreview" zoomScale="85" zoomScaleNormal="70" zoomScaleSheetLayoutView="85" workbookViewId="0">
      <selection activeCell="E8" sqref="E8:G10"/>
    </sheetView>
  </sheetViews>
  <sheetFormatPr defaultRowHeight="13.5"/>
  <cols>
    <col min="1" max="1" width="5.5" style="515" customWidth="1"/>
    <col min="2" max="3" width="12.625" style="515" customWidth="1"/>
    <col min="4" max="4" width="7.875" style="515" customWidth="1"/>
    <col min="5" max="7" width="19.625" style="515" customWidth="1"/>
    <col min="8" max="8" width="6" style="515" customWidth="1"/>
    <col min="9" max="9" width="5.625" style="515" customWidth="1"/>
    <col min="10" max="10" width="20.75" style="515" customWidth="1"/>
    <col min="11" max="11" width="5.75" style="515" customWidth="1"/>
    <col min="12" max="12" width="24.125" style="515" customWidth="1"/>
    <col min="13" max="13" width="13" style="515" customWidth="1"/>
    <col min="14" max="16384" width="9" style="515"/>
  </cols>
  <sheetData>
    <row r="1" spans="1:12" ht="20.100000000000001" customHeight="1">
      <c r="A1" s="73"/>
      <c r="B1" s="74"/>
      <c r="C1" s="74"/>
      <c r="D1" s="74"/>
      <c r="E1" s="74"/>
      <c r="F1" s="74"/>
      <c r="G1" s="74"/>
      <c r="H1" s="74"/>
      <c r="I1" s="74"/>
      <c r="J1" s="74"/>
      <c r="K1" s="75"/>
      <c r="L1" s="75" t="s">
        <v>614</v>
      </c>
    </row>
    <row r="2" spans="1:12" ht="20.100000000000001" customHeight="1">
      <c r="A2" s="2225" t="s">
        <v>645</v>
      </c>
      <c r="B2" s="2225"/>
      <c r="C2" s="2225"/>
      <c r="D2" s="2225"/>
      <c r="E2" s="2225"/>
      <c r="F2" s="2225"/>
      <c r="G2" s="2225"/>
      <c r="H2" s="2225"/>
      <c r="I2" s="2225"/>
      <c r="J2" s="2225"/>
      <c r="K2" s="2225"/>
      <c r="L2" s="2225"/>
    </row>
    <row r="3" spans="1:12" ht="20.100000000000001" customHeight="1">
      <c r="A3" s="73"/>
      <c r="B3" s="73"/>
      <c r="C3" s="73"/>
      <c r="D3" s="73"/>
      <c r="E3" s="73"/>
      <c r="F3" s="73"/>
      <c r="G3" s="73"/>
      <c r="H3" s="529"/>
      <c r="I3" s="529"/>
      <c r="J3" s="529"/>
      <c r="K3" s="2226"/>
      <c r="L3" s="2226"/>
    </row>
    <row r="4" spans="1:12" ht="21" customHeight="1">
      <c r="A4" s="530"/>
      <c r="B4" s="76" t="s">
        <v>160</v>
      </c>
      <c r="C4" s="2227" t="str">
        <f>IF(様式1!L11="","",様式1!L11)</f>
        <v/>
      </c>
      <c r="D4" s="2227"/>
      <c r="E4" s="2227"/>
      <c r="F4" s="76" t="s">
        <v>194</v>
      </c>
      <c r="G4" s="2228" t="str">
        <f>IF(様式1!G36="","",様式1!G36)</f>
        <v/>
      </c>
      <c r="H4" s="2228"/>
      <c r="I4" s="2228"/>
      <c r="J4" s="2228"/>
      <c r="K4" s="2228"/>
      <c r="L4" s="2228"/>
    </row>
    <row r="5" spans="1:12" ht="13.5" customHeight="1" thickBot="1">
      <c r="A5" s="73"/>
      <c r="B5" s="77"/>
      <c r="C5" s="77"/>
      <c r="D5" s="77"/>
      <c r="E5" s="77"/>
      <c r="F5" s="77"/>
      <c r="G5" s="77"/>
      <c r="H5" s="77"/>
      <c r="I5" s="77"/>
      <c r="J5" s="77"/>
      <c r="K5" s="77"/>
      <c r="L5" s="77"/>
    </row>
    <row r="6" spans="1:12" ht="32.25" customHeight="1">
      <c r="A6" s="2229" t="s">
        <v>646</v>
      </c>
      <c r="B6" s="2230" t="s">
        <v>195</v>
      </c>
      <c r="C6" s="2231"/>
      <c r="D6" s="2234" t="s">
        <v>619</v>
      </c>
      <c r="E6" s="2236" t="s">
        <v>196</v>
      </c>
      <c r="F6" s="2237"/>
      <c r="G6" s="2238"/>
      <c r="H6" s="2242" t="s">
        <v>197</v>
      </c>
      <c r="I6" s="2236" t="s">
        <v>616</v>
      </c>
      <c r="J6" s="2238"/>
      <c r="K6" s="2223" t="s">
        <v>1300</v>
      </c>
      <c r="L6" s="520" t="s">
        <v>560</v>
      </c>
    </row>
    <row r="7" spans="1:12" ht="32.25" customHeight="1">
      <c r="A7" s="2187"/>
      <c r="B7" s="2232"/>
      <c r="C7" s="2233"/>
      <c r="D7" s="2235"/>
      <c r="E7" s="2239"/>
      <c r="F7" s="2240"/>
      <c r="G7" s="2241"/>
      <c r="H7" s="1677"/>
      <c r="I7" s="2239"/>
      <c r="J7" s="2241"/>
      <c r="K7" s="2224"/>
      <c r="L7" s="521" t="s">
        <v>647</v>
      </c>
    </row>
    <row r="8" spans="1:12" ht="31.7" customHeight="1">
      <c r="A8" s="2187">
        <v>1</v>
      </c>
      <c r="B8" s="2190"/>
      <c r="C8" s="2191"/>
      <c r="D8" s="2196"/>
      <c r="E8" s="2199"/>
      <c r="F8" s="2200"/>
      <c r="G8" s="2201"/>
      <c r="H8" s="2208"/>
      <c r="I8" s="531"/>
      <c r="J8" s="1358" t="s">
        <v>1660</v>
      </c>
      <c r="K8" s="2219"/>
      <c r="L8" s="1315"/>
    </row>
    <row r="9" spans="1:12" ht="31.7" customHeight="1">
      <c r="A9" s="2187"/>
      <c r="B9" s="2192"/>
      <c r="C9" s="2193"/>
      <c r="D9" s="2197"/>
      <c r="E9" s="2202"/>
      <c r="F9" s="2203"/>
      <c r="G9" s="2204"/>
      <c r="H9" s="2209"/>
      <c r="I9" s="516"/>
      <c r="J9" s="1359" t="s">
        <v>617</v>
      </c>
      <c r="K9" s="2220"/>
      <c r="L9" s="2222"/>
    </row>
    <row r="10" spans="1:12" ht="31.7" customHeight="1">
      <c r="A10" s="2187"/>
      <c r="B10" s="2212"/>
      <c r="C10" s="2213"/>
      <c r="D10" s="2214"/>
      <c r="E10" s="2215"/>
      <c r="F10" s="2216"/>
      <c r="G10" s="2217"/>
      <c r="H10" s="2218"/>
      <c r="I10" s="532"/>
      <c r="J10" s="1360" t="s">
        <v>618</v>
      </c>
      <c r="K10" s="2221"/>
      <c r="L10" s="2186"/>
    </row>
    <row r="11" spans="1:12" ht="31.7" customHeight="1">
      <c r="A11" s="2187">
        <v>2</v>
      </c>
      <c r="B11" s="2190"/>
      <c r="C11" s="2191"/>
      <c r="D11" s="2196"/>
      <c r="E11" s="2199"/>
      <c r="F11" s="2200"/>
      <c r="G11" s="2201"/>
      <c r="H11" s="2208"/>
      <c r="I11" s="531"/>
      <c r="J11" s="1358" t="s">
        <v>1660</v>
      </c>
      <c r="K11" s="2219"/>
      <c r="L11" s="1315"/>
    </row>
    <row r="12" spans="1:12" ht="31.7" customHeight="1">
      <c r="A12" s="2187"/>
      <c r="B12" s="2192"/>
      <c r="C12" s="2193"/>
      <c r="D12" s="2197"/>
      <c r="E12" s="2202"/>
      <c r="F12" s="2203"/>
      <c r="G12" s="2204"/>
      <c r="H12" s="2209"/>
      <c r="I12" s="516"/>
      <c r="J12" s="1359" t="s">
        <v>617</v>
      </c>
      <c r="K12" s="2220"/>
      <c r="L12" s="2222"/>
    </row>
    <row r="13" spans="1:12" ht="31.7" customHeight="1">
      <c r="A13" s="2187"/>
      <c r="B13" s="2212"/>
      <c r="C13" s="2213"/>
      <c r="D13" s="2214"/>
      <c r="E13" s="2215"/>
      <c r="F13" s="2216"/>
      <c r="G13" s="2217"/>
      <c r="H13" s="2218"/>
      <c r="I13" s="532"/>
      <c r="J13" s="1360" t="s">
        <v>618</v>
      </c>
      <c r="K13" s="2221"/>
      <c r="L13" s="2186"/>
    </row>
    <row r="14" spans="1:12" ht="31.7" customHeight="1">
      <c r="A14" s="2187">
        <v>3</v>
      </c>
      <c r="B14" s="2190"/>
      <c r="C14" s="2191"/>
      <c r="D14" s="2196"/>
      <c r="E14" s="2199"/>
      <c r="F14" s="2200"/>
      <c r="G14" s="2201"/>
      <c r="H14" s="2208"/>
      <c r="I14" s="531"/>
      <c r="J14" s="1358" t="s">
        <v>1660</v>
      </c>
      <c r="K14" s="2219"/>
      <c r="L14" s="1315"/>
    </row>
    <row r="15" spans="1:12" ht="31.7" customHeight="1">
      <c r="A15" s="2187"/>
      <c r="B15" s="2192"/>
      <c r="C15" s="2193"/>
      <c r="D15" s="2197"/>
      <c r="E15" s="2202"/>
      <c r="F15" s="2203"/>
      <c r="G15" s="2204"/>
      <c r="H15" s="2209"/>
      <c r="I15" s="516"/>
      <c r="J15" s="1359" t="s">
        <v>617</v>
      </c>
      <c r="K15" s="2220"/>
      <c r="L15" s="2222"/>
    </row>
    <row r="16" spans="1:12" ht="31.7" customHeight="1">
      <c r="A16" s="2187"/>
      <c r="B16" s="2212"/>
      <c r="C16" s="2213"/>
      <c r="D16" s="2214"/>
      <c r="E16" s="2215"/>
      <c r="F16" s="2216"/>
      <c r="G16" s="2217"/>
      <c r="H16" s="2218"/>
      <c r="I16" s="532"/>
      <c r="J16" s="1360" t="s">
        <v>618</v>
      </c>
      <c r="K16" s="2221"/>
      <c r="L16" s="2186"/>
    </row>
    <row r="17" spans="1:12" ht="31.7" customHeight="1">
      <c r="A17" s="2187">
        <v>4</v>
      </c>
      <c r="B17" s="2190"/>
      <c r="C17" s="2191"/>
      <c r="D17" s="2196"/>
      <c r="E17" s="2199"/>
      <c r="F17" s="2200"/>
      <c r="G17" s="2201"/>
      <c r="H17" s="2208"/>
      <c r="I17" s="531"/>
      <c r="J17" s="1358" t="s">
        <v>1660</v>
      </c>
      <c r="K17" s="2219"/>
      <c r="L17" s="1315"/>
    </row>
    <row r="18" spans="1:12" ht="31.7" customHeight="1">
      <c r="A18" s="2187"/>
      <c r="B18" s="2192"/>
      <c r="C18" s="2193"/>
      <c r="D18" s="2197"/>
      <c r="E18" s="2202"/>
      <c r="F18" s="2203"/>
      <c r="G18" s="2204"/>
      <c r="H18" s="2209"/>
      <c r="I18" s="516"/>
      <c r="J18" s="1359" t="s">
        <v>617</v>
      </c>
      <c r="K18" s="2220"/>
      <c r="L18" s="2222"/>
    </row>
    <row r="19" spans="1:12" ht="31.7" customHeight="1">
      <c r="A19" s="2187"/>
      <c r="B19" s="2212"/>
      <c r="C19" s="2213"/>
      <c r="D19" s="2214"/>
      <c r="E19" s="2215"/>
      <c r="F19" s="2216"/>
      <c r="G19" s="2217"/>
      <c r="H19" s="2218"/>
      <c r="I19" s="532"/>
      <c r="J19" s="1360" t="s">
        <v>618</v>
      </c>
      <c r="K19" s="2221"/>
      <c r="L19" s="2186"/>
    </row>
    <row r="20" spans="1:12" ht="31.7" customHeight="1">
      <c r="A20" s="2187">
        <v>5</v>
      </c>
      <c r="B20" s="2190"/>
      <c r="C20" s="2191"/>
      <c r="D20" s="2196"/>
      <c r="E20" s="2199"/>
      <c r="F20" s="2200"/>
      <c r="G20" s="2201"/>
      <c r="H20" s="2208"/>
      <c r="I20" s="531"/>
      <c r="J20" s="1358" t="s">
        <v>1660</v>
      </c>
      <c r="K20" s="2219"/>
      <c r="L20" s="1315"/>
    </row>
    <row r="21" spans="1:12" ht="31.7" customHeight="1">
      <c r="A21" s="2187"/>
      <c r="B21" s="2192"/>
      <c r="C21" s="2193"/>
      <c r="D21" s="2197"/>
      <c r="E21" s="2202"/>
      <c r="F21" s="2203"/>
      <c r="G21" s="2204"/>
      <c r="H21" s="2209"/>
      <c r="I21" s="516"/>
      <c r="J21" s="1359" t="s">
        <v>617</v>
      </c>
      <c r="K21" s="2220"/>
      <c r="L21" s="2222"/>
    </row>
    <row r="22" spans="1:12" ht="31.7" customHeight="1">
      <c r="A22" s="2187"/>
      <c r="B22" s="2212"/>
      <c r="C22" s="2213"/>
      <c r="D22" s="2214"/>
      <c r="E22" s="2215"/>
      <c r="F22" s="2216"/>
      <c r="G22" s="2217"/>
      <c r="H22" s="2218"/>
      <c r="I22" s="532"/>
      <c r="J22" s="1360" t="s">
        <v>618</v>
      </c>
      <c r="K22" s="2221"/>
      <c r="L22" s="2186"/>
    </row>
    <row r="23" spans="1:12" ht="31.7" customHeight="1">
      <c r="A23" s="2187">
        <v>6</v>
      </c>
      <c r="B23" s="2190"/>
      <c r="C23" s="2191"/>
      <c r="D23" s="2196"/>
      <c r="E23" s="2199"/>
      <c r="F23" s="2200"/>
      <c r="G23" s="2201"/>
      <c r="H23" s="2208"/>
      <c r="I23" s="531"/>
      <c r="J23" s="1358" t="s">
        <v>1660</v>
      </c>
      <c r="K23" s="2219"/>
      <c r="L23" s="1316"/>
    </row>
    <row r="24" spans="1:12" ht="31.7" customHeight="1">
      <c r="A24" s="2187"/>
      <c r="B24" s="2192"/>
      <c r="C24" s="2193"/>
      <c r="D24" s="2197"/>
      <c r="E24" s="2202"/>
      <c r="F24" s="2203"/>
      <c r="G24" s="2204"/>
      <c r="H24" s="2209"/>
      <c r="I24" s="516"/>
      <c r="J24" s="1359" t="s">
        <v>617</v>
      </c>
      <c r="K24" s="2220"/>
      <c r="L24" s="2185"/>
    </row>
    <row r="25" spans="1:12" ht="31.7" customHeight="1">
      <c r="A25" s="2187"/>
      <c r="B25" s="2212"/>
      <c r="C25" s="2213"/>
      <c r="D25" s="2214"/>
      <c r="E25" s="2215"/>
      <c r="F25" s="2216"/>
      <c r="G25" s="2217"/>
      <c r="H25" s="2218"/>
      <c r="I25" s="532"/>
      <c r="J25" s="1360" t="s">
        <v>618</v>
      </c>
      <c r="K25" s="2221"/>
      <c r="L25" s="2186"/>
    </row>
    <row r="26" spans="1:12" ht="31.7" customHeight="1">
      <c r="A26" s="2187">
        <v>7</v>
      </c>
      <c r="B26" s="2190"/>
      <c r="C26" s="2191"/>
      <c r="D26" s="2196"/>
      <c r="E26" s="2199"/>
      <c r="F26" s="2200"/>
      <c r="G26" s="2201"/>
      <c r="H26" s="2208"/>
      <c r="I26" s="531"/>
      <c r="J26" s="1358" t="s">
        <v>1660</v>
      </c>
      <c r="K26" s="2219"/>
      <c r="L26" s="1316"/>
    </row>
    <row r="27" spans="1:12" ht="31.7" customHeight="1">
      <c r="A27" s="2187"/>
      <c r="B27" s="2192"/>
      <c r="C27" s="2193"/>
      <c r="D27" s="2197"/>
      <c r="E27" s="2202"/>
      <c r="F27" s="2203"/>
      <c r="G27" s="2204"/>
      <c r="H27" s="2209"/>
      <c r="I27" s="516"/>
      <c r="J27" s="1359" t="s">
        <v>617</v>
      </c>
      <c r="K27" s="2220"/>
      <c r="L27" s="2185"/>
    </row>
    <row r="28" spans="1:12" ht="31.7" customHeight="1">
      <c r="A28" s="2187"/>
      <c r="B28" s="2212"/>
      <c r="C28" s="2213"/>
      <c r="D28" s="2214"/>
      <c r="E28" s="2215"/>
      <c r="F28" s="2216"/>
      <c r="G28" s="2217"/>
      <c r="H28" s="2218"/>
      <c r="I28" s="532"/>
      <c r="J28" s="1360" t="s">
        <v>618</v>
      </c>
      <c r="K28" s="2221"/>
      <c r="L28" s="2186"/>
    </row>
    <row r="29" spans="1:12" ht="31.7" customHeight="1">
      <c r="A29" s="2187">
        <v>8</v>
      </c>
      <c r="B29" s="2190"/>
      <c r="C29" s="2191"/>
      <c r="D29" s="2196"/>
      <c r="E29" s="2199"/>
      <c r="F29" s="2200"/>
      <c r="G29" s="2201"/>
      <c r="H29" s="2208"/>
      <c r="I29" s="531"/>
      <c r="J29" s="1358" t="s">
        <v>1660</v>
      </c>
      <c r="K29" s="2219"/>
      <c r="L29" s="1316"/>
    </row>
    <row r="30" spans="1:12" ht="31.7" customHeight="1">
      <c r="A30" s="2187"/>
      <c r="B30" s="2192"/>
      <c r="C30" s="2193"/>
      <c r="D30" s="2197"/>
      <c r="E30" s="2202"/>
      <c r="F30" s="2203"/>
      <c r="G30" s="2204"/>
      <c r="H30" s="2209"/>
      <c r="I30" s="516"/>
      <c r="J30" s="1359" t="s">
        <v>617</v>
      </c>
      <c r="K30" s="2220"/>
      <c r="L30" s="2185"/>
    </row>
    <row r="31" spans="1:12" ht="31.7" customHeight="1">
      <c r="A31" s="2187"/>
      <c r="B31" s="2212"/>
      <c r="C31" s="2213"/>
      <c r="D31" s="2214"/>
      <c r="E31" s="2215"/>
      <c r="F31" s="2216"/>
      <c r="G31" s="2217"/>
      <c r="H31" s="2218"/>
      <c r="I31" s="532"/>
      <c r="J31" s="1360" t="s">
        <v>618</v>
      </c>
      <c r="K31" s="2221"/>
      <c r="L31" s="2186"/>
    </row>
    <row r="32" spans="1:12" ht="31.7" customHeight="1">
      <c r="A32" s="2187">
        <v>9</v>
      </c>
      <c r="B32" s="2190"/>
      <c r="C32" s="2191"/>
      <c r="D32" s="2196"/>
      <c r="E32" s="2199"/>
      <c r="F32" s="2200"/>
      <c r="G32" s="2201"/>
      <c r="H32" s="2208"/>
      <c r="I32" s="531"/>
      <c r="J32" s="1358" t="s">
        <v>1660</v>
      </c>
      <c r="K32" s="2219"/>
      <c r="L32" s="1316"/>
    </row>
    <row r="33" spans="1:12" ht="31.7" customHeight="1">
      <c r="A33" s="2187"/>
      <c r="B33" s="2192"/>
      <c r="C33" s="2193"/>
      <c r="D33" s="2197"/>
      <c r="E33" s="2202"/>
      <c r="F33" s="2203"/>
      <c r="G33" s="2204"/>
      <c r="H33" s="2209"/>
      <c r="I33" s="516"/>
      <c r="J33" s="1359" t="s">
        <v>617</v>
      </c>
      <c r="K33" s="2220"/>
      <c r="L33" s="2185"/>
    </row>
    <row r="34" spans="1:12" ht="31.7" customHeight="1">
      <c r="A34" s="2187"/>
      <c r="B34" s="2212"/>
      <c r="C34" s="2213"/>
      <c r="D34" s="2214"/>
      <c r="E34" s="2215"/>
      <c r="F34" s="2216"/>
      <c r="G34" s="2217"/>
      <c r="H34" s="2218"/>
      <c r="I34" s="532"/>
      <c r="J34" s="1360" t="s">
        <v>618</v>
      </c>
      <c r="K34" s="2221"/>
      <c r="L34" s="2186"/>
    </row>
    <row r="35" spans="1:12" ht="31.7" customHeight="1">
      <c r="A35" s="2187">
        <v>10</v>
      </c>
      <c r="B35" s="2190"/>
      <c r="C35" s="2191"/>
      <c r="D35" s="2196"/>
      <c r="E35" s="2199"/>
      <c r="F35" s="2200"/>
      <c r="G35" s="2201"/>
      <c r="H35" s="2208"/>
      <c r="I35" s="531"/>
      <c r="J35" s="1358" t="s">
        <v>1660</v>
      </c>
      <c r="K35" s="2208"/>
      <c r="L35" s="1316"/>
    </row>
    <row r="36" spans="1:12" ht="31.7" customHeight="1">
      <c r="A36" s="2188"/>
      <c r="B36" s="2192"/>
      <c r="C36" s="2193"/>
      <c r="D36" s="2197"/>
      <c r="E36" s="2202"/>
      <c r="F36" s="2203"/>
      <c r="G36" s="2204"/>
      <c r="H36" s="2209"/>
      <c r="I36" s="516"/>
      <c r="J36" s="1359" t="s">
        <v>617</v>
      </c>
      <c r="K36" s="2209"/>
      <c r="L36" s="2185"/>
    </row>
    <row r="37" spans="1:12" ht="31.7" customHeight="1" thickBot="1">
      <c r="A37" s="2189"/>
      <c r="B37" s="2194"/>
      <c r="C37" s="2195"/>
      <c r="D37" s="2198"/>
      <c r="E37" s="2205"/>
      <c r="F37" s="2206"/>
      <c r="G37" s="2207"/>
      <c r="H37" s="2210"/>
      <c r="I37" s="533"/>
      <c r="J37" s="1361" t="s">
        <v>618</v>
      </c>
      <c r="K37" s="2210"/>
      <c r="L37" s="2211"/>
    </row>
    <row r="38" spans="1:12" ht="6.75" customHeight="1">
      <c r="A38" s="73"/>
      <c r="B38" s="267"/>
      <c r="C38" s="267"/>
      <c r="D38" s="79"/>
      <c r="E38" s="522" t="s">
        <v>622</v>
      </c>
      <c r="F38" s="79"/>
      <c r="G38" s="79"/>
      <c r="H38" s="79"/>
      <c r="I38" s="79"/>
      <c r="J38" s="79"/>
      <c r="K38" s="267"/>
      <c r="L38" s="267"/>
    </row>
    <row r="39" spans="1:12" ht="18" customHeight="1">
      <c r="A39" s="1605" t="s">
        <v>648</v>
      </c>
      <c r="B39" s="1605"/>
      <c r="C39" s="1605"/>
      <c r="D39" s="1605"/>
      <c r="E39" s="1605"/>
      <c r="F39" s="1605"/>
      <c r="G39" s="1605"/>
      <c r="H39" s="1605"/>
      <c r="I39" s="1605"/>
      <c r="J39" s="1605"/>
      <c r="K39" s="1605"/>
      <c r="L39" s="1605"/>
    </row>
    <row r="40" spans="1:12" ht="18" customHeight="1">
      <c r="A40" s="2184" t="s">
        <v>649</v>
      </c>
      <c r="B40" s="2184"/>
      <c r="C40" s="2184"/>
      <c r="D40" s="2184"/>
      <c r="E40" s="2184"/>
      <c r="F40" s="2184"/>
      <c r="G40" s="2184"/>
      <c r="H40" s="2184"/>
      <c r="I40" s="2184"/>
      <c r="J40" s="2184"/>
      <c r="K40" s="2184"/>
      <c r="L40" s="2184"/>
    </row>
    <row r="41" spans="1:12" ht="18" customHeight="1">
      <c r="A41" s="2184" t="s">
        <v>650</v>
      </c>
      <c r="B41" s="2184"/>
      <c r="C41" s="2184"/>
      <c r="D41" s="2184"/>
      <c r="E41" s="2184"/>
      <c r="F41" s="2184"/>
      <c r="G41" s="2184"/>
      <c r="H41" s="2184"/>
      <c r="I41" s="2184"/>
      <c r="J41" s="2184"/>
      <c r="K41" s="2184"/>
      <c r="L41" s="2184"/>
    </row>
    <row r="42" spans="1:12" s="534" customFormat="1" ht="18" customHeight="1">
      <c r="A42" s="2184" t="s">
        <v>651</v>
      </c>
      <c r="B42" s="2184"/>
      <c r="C42" s="2184"/>
      <c r="D42" s="2184"/>
      <c r="E42" s="2184"/>
      <c r="F42" s="2184"/>
      <c r="G42" s="2184"/>
      <c r="H42" s="2184"/>
      <c r="I42" s="2184"/>
      <c r="J42" s="2184"/>
      <c r="K42" s="2184"/>
      <c r="L42" s="2184"/>
    </row>
    <row r="43" spans="1:12" s="534" customFormat="1" ht="18" customHeight="1">
      <c r="A43" s="2184" t="s">
        <v>1591</v>
      </c>
      <c r="B43" s="2184"/>
      <c r="C43" s="2184"/>
      <c r="D43" s="2184"/>
      <c r="E43" s="2184"/>
      <c r="F43" s="2184"/>
      <c r="G43" s="2184"/>
      <c r="H43" s="2184"/>
      <c r="I43" s="2184"/>
      <c r="J43" s="2184"/>
      <c r="K43" s="2184"/>
      <c r="L43" s="2184"/>
    </row>
    <row r="44" spans="1:12" s="534" customFormat="1" ht="18" customHeight="1">
      <c r="A44" s="2184" t="s">
        <v>652</v>
      </c>
      <c r="B44" s="2184"/>
      <c r="C44" s="2184"/>
      <c r="D44" s="2184"/>
      <c r="E44" s="2184"/>
      <c r="F44" s="2184"/>
      <c r="G44" s="2184"/>
      <c r="H44" s="2184"/>
      <c r="I44" s="2184"/>
      <c r="J44" s="2184"/>
      <c r="K44" s="2184"/>
      <c r="L44" s="2184"/>
    </row>
    <row r="45" spans="1:12" s="534" customFormat="1" ht="18" customHeight="1">
      <c r="A45" s="2184" t="s">
        <v>653</v>
      </c>
      <c r="B45" s="2184"/>
      <c r="C45" s="2184"/>
      <c r="D45" s="2184"/>
      <c r="E45" s="2184"/>
      <c r="F45" s="2184"/>
      <c r="G45" s="2184"/>
      <c r="H45" s="2184"/>
      <c r="I45" s="2184"/>
      <c r="J45" s="2184"/>
      <c r="K45" s="2184"/>
      <c r="L45" s="2184"/>
    </row>
    <row r="46" spans="1:12" s="534" customFormat="1" ht="18" customHeight="1">
      <c r="A46" s="2184" t="s">
        <v>654</v>
      </c>
      <c r="B46" s="2184"/>
      <c r="C46" s="2184"/>
      <c r="D46" s="2184"/>
      <c r="E46" s="2184"/>
      <c r="F46" s="2184"/>
      <c r="G46" s="2184"/>
      <c r="H46" s="2184"/>
      <c r="I46" s="2184"/>
      <c r="J46" s="2184"/>
      <c r="K46" s="2184"/>
      <c r="L46" s="2184"/>
    </row>
    <row r="47" spans="1:12" s="534" customFormat="1" ht="18" customHeight="1">
      <c r="A47" s="2184" t="s">
        <v>655</v>
      </c>
      <c r="B47" s="2184"/>
      <c r="C47" s="2184"/>
      <c r="D47" s="2184"/>
      <c r="E47" s="2184"/>
      <c r="F47" s="2184"/>
      <c r="G47" s="2184"/>
      <c r="H47" s="2184"/>
      <c r="I47" s="2184"/>
      <c r="J47" s="2184"/>
      <c r="K47" s="2184"/>
      <c r="L47" s="2184"/>
    </row>
    <row r="48" spans="1:12" s="534" customFormat="1" ht="18" customHeight="1">
      <c r="A48" s="2184" t="s">
        <v>656</v>
      </c>
      <c r="B48" s="2184"/>
      <c r="C48" s="2184"/>
      <c r="D48" s="2184"/>
      <c r="E48" s="2184"/>
      <c r="F48" s="2184"/>
      <c r="G48" s="2184"/>
      <c r="H48" s="2184"/>
      <c r="I48" s="2184"/>
      <c r="J48" s="2184"/>
      <c r="K48" s="2184"/>
      <c r="L48" s="2184"/>
    </row>
    <row r="49" spans="1:12" ht="18" customHeight="1">
      <c r="A49" s="2184" t="s">
        <v>1363</v>
      </c>
      <c r="B49" s="2184"/>
      <c r="C49" s="2184"/>
      <c r="D49" s="2184"/>
      <c r="E49" s="2184"/>
      <c r="F49" s="2184"/>
      <c r="G49" s="2184"/>
      <c r="H49" s="2184"/>
      <c r="I49" s="2184"/>
      <c r="J49" s="2184"/>
      <c r="K49" s="2184"/>
      <c r="L49" s="2184"/>
    </row>
    <row r="50" spans="1:12" ht="18" customHeight="1">
      <c r="A50" s="2183" t="s">
        <v>1592</v>
      </c>
      <c r="B50" s="2183"/>
      <c r="C50" s="2183"/>
      <c r="D50" s="2183"/>
      <c r="E50" s="2183"/>
      <c r="F50" s="2183"/>
      <c r="G50" s="2183"/>
      <c r="H50" s="2183"/>
      <c r="I50" s="2183"/>
      <c r="J50" s="2183"/>
      <c r="K50" s="2183"/>
      <c r="L50" s="2183"/>
    </row>
    <row r="51" spans="1:12" ht="18" customHeight="1">
      <c r="A51" s="2184" t="s">
        <v>1593</v>
      </c>
      <c r="B51" s="2184"/>
      <c r="C51" s="2184"/>
      <c r="D51" s="2184"/>
      <c r="E51" s="2184"/>
      <c r="F51" s="2184"/>
      <c r="G51" s="2184"/>
      <c r="H51" s="2184"/>
      <c r="I51" s="2184"/>
      <c r="J51" s="2184"/>
      <c r="K51" s="2184"/>
      <c r="L51" s="2184"/>
    </row>
    <row r="52" spans="1:12" ht="18" customHeight="1">
      <c r="A52" s="2184" t="s">
        <v>1364</v>
      </c>
      <c r="B52" s="2184"/>
      <c r="C52" s="2184"/>
      <c r="D52" s="2184"/>
      <c r="E52" s="2184"/>
      <c r="F52" s="2184"/>
      <c r="G52" s="2184"/>
      <c r="H52" s="2184"/>
      <c r="I52" s="2184"/>
      <c r="J52" s="2184"/>
      <c r="K52" s="2184"/>
      <c r="L52" s="2184"/>
    </row>
    <row r="53" spans="1:12" ht="18" customHeight="1">
      <c r="A53" s="2184" t="s">
        <v>1365</v>
      </c>
      <c r="B53" s="2184"/>
      <c r="C53" s="2184"/>
      <c r="D53" s="2184"/>
      <c r="E53" s="2184"/>
      <c r="F53" s="2184"/>
      <c r="G53" s="2184"/>
      <c r="H53" s="2184"/>
      <c r="I53" s="2184"/>
      <c r="J53" s="2184"/>
      <c r="K53" s="2184"/>
      <c r="L53" s="2184"/>
    </row>
    <row r="54" spans="1:12" ht="18.75" customHeight="1">
      <c r="A54" s="2184"/>
      <c r="B54" s="2184"/>
      <c r="C54" s="2184"/>
      <c r="D54" s="2184"/>
      <c r="E54" s="2184"/>
      <c r="F54" s="2184"/>
      <c r="G54" s="2184"/>
      <c r="H54" s="2184"/>
      <c r="I54" s="2184"/>
      <c r="J54" s="2184"/>
      <c r="K54" s="2184"/>
      <c r="L54" s="2184"/>
    </row>
    <row r="55" spans="1:12" ht="15" customHeight="1">
      <c r="A55" s="2183" t="s">
        <v>657</v>
      </c>
      <c r="B55" s="2183"/>
      <c r="C55" s="2183"/>
      <c r="D55" s="2183"/>
      <c r="E55" s="2183"/>
      <c r="F55" s="2183"/>
      <c r="G55" s="2183"/>
      <c r="H55" s="2183"/>
      <c r="I55" s="2183"/>
      <c r="J55" s="2183"/>
      <c r="K55" s="2183"/>
      <c r="L55" s="2183"/>
    </row>
    <row r="56" spans="1:12" ht="15" customHeight="1">
      <c r="A56" s="2183" t="s">
        <v>658</v>
      </c>
      <c r="B56" s="2183"/>
      <c r="C56" s="2183"/>
      <c r="D56" s="2183"/>
      <c r="E56" s="2183"/>
      <c r="F56" s="2183"/>
      <c r="G56" s="2183"/>
      <c r="H56" s="2183"/>
      <c r="I56" s="2183"/>
      <c r="J56" s="2183"/>
      <c r="K56" s="2183"/>
      <c r="L56" s="2183"/>
    </row>
    <row r="57" spans="1:12" ht="15" customHeight="1">
      <c r="A57" s="2183" t="s">
        <v>659</v>
      </c>
      <c r="B57" s="2183"/>
      <c r="C57" s="2183"/>
      <c r="D57" s="2183"/>
      <c r="E57" s="2183"/>
      <c r="F57" s="2183"/>
      <c r="G57" s="2183"/>
      <c r="H57" s="2183"/>
      <c r="I57" s="2183"/>
      <c r="J57" s="2183"/>
      <c r="K57" s="2183"/>
      <c r="L57" s="2183"/>
    </row>
    <row r="58" spans="1:12" ht="15" customHeight="1">
      <c r="A58" s="2183" t="s">
        <v>660</v>
      </c>
      <c r="B58" s="2183"/>
      <c r="C58" s="2183"/>
      <c r="D58" s="2183"/>
      <c r="E58" s="2183"/>
      <c r="F58" s="2183"/>
      <c r="G58" s="2183"/>
      <c r="H58" s="2183"/>
      <c r="I58" s="2183"/>
      <c r="J58" s="2183"/>
      <c r="K58" s="2183"/>
      <c r="L58" s="2183"/>
    </row>
    <row r="59" spans="1:12" ht="15" customHeight="1">
      <c r="A59" s="2183"/>
      <c r="B59" s="2183"/>
      <c r="C59" s="2183"/>
      <c r="D59" s="2183"/>
      <c r="E59" s="2183"/>
      <c r="F59" s="2183"/>
      <c r="G59" s="2183"/>
      <c r="H59" s="2183"/>
      <c r="I59" s="2183"/>
      <c r="J59" s="2183"/>
      <c r="K59" s="2183"/>
      <c r="L59" s="2183"/>
    </row>
    <row r="60" spans="1:12" ht="15" customHeight="1">
      <c r="A60" s="535"/>
      <c r="B60" s="535"/>
      <c r="C60" s="535"/>
      <c r="D60" s="535"/>
      <c r="E60" s="535"/>
      <c r="F60" s="535"/>
      <c r="G60" s="535"/>
      <c r="H60" s="535"/>
      <c r="I60" s="535"/>
      <c r="J60" s="535"/>
      <c r="K60" s="535"/>
      <c r="L60" s="535"/>
    </row>
    <row r="61" spans="1:12" ht="15" customHeight="1">
      <c r="A61" s="535"/>
      <c r="B61" s="535"/>
      <c r="C61" s="535"/>
      <c r="D61" s="535"/>
      <c r="E61" s="535"/>
      <c r="F61" s="535"/>
      <c r="G61" s="535"/>
      <c r="H61" s="535"/>
      <c r="I61" s="535"/>
      <c r="J61" s="535"/>
      <c r="K61" s="535"/>
      <c r="L61" s="536"/>
    </row>
    <row r="62" spans="1:12">
      <c r="A62" s="513"/>
      <c r="B62" s="513"/>
      <c r="C62" s="513"/>
      <c r="D62" s="513"/>
      <c r="E62" s="513"/>
      <c r="F62" s="513"/>
      <c r="G62" s="513"/>
      <c r="H62" s="513"/>
      <c r="I62" s="513"/>
      <c r="J62" s="513"/>
      <c r="K62" s="513"/>
      <c r="L62" s="513"/>
    </row>
    <row r="63" spans="1:12">
      <c r="A63" s="513"/>
      <c r="B63" s="513"/>
      <c r="C63" s="513"/>
      <c r="D63" s="513"/>
      <c r="E63" s="513"/>
      <c r="F63" s="513"/>
      <c r="G63" s="513"/>
      <c r="H63" s="513"/>
      <c r="I63" s="513"/>
      <c r="J63" s="513"/>
      <c r="K63" s="513"/>
      <c r="L63" s="513"/>
    </row>
    <row r="64" spans="1:12">
      <c r="A64" s="513"/>
      <c r="B64" s="513"/>
      <c r="C64" s="513"/>
      <c r="D64" s="513"/>
      <c r="E64" s="513"/>
      <c r="F64" s="513"/>
      <c r="G64" s="513"/>
      <c r="H64" s="513"/>
      <c r="I64" s="513"/>
      <c r="J64" s="513"/>
      <c r="K64" s="513"/>
      <c r="L64" s="513"/>
    </row>
    <row r="65" spans="1:13">
      <c r="A65" s="513"/>
      <c r="B65" s="513"/>
      <c r="C65" s="513"/>
      <c r="D65" s="513"/>
      <c r="E65" s="513"/>
      <c r="F65" s="513"/>
      <c r="G65" s="513"/>
      <c r="H65" s="513"/>
      <c r="I65" s="513"/>
      <c r="J65" s="513"/>
      <c r="K65" s="513"/>
      <c r="L65" s="513"/>
    </row>
    <row r="66" spans="1:13">
      <c r="A66" s="513"/>
      <c r="B66" s="513"/>
      <c r="C66" s="513"/>
      <c r="D66" s="513"/>
      <c r="E66" s="513"/>
      <c r="F66" s="513"/>
      <c r="G66" s="513"/>
      <c r="H66" s="513"/>
      <c r="I66" s="513"/>
      <c r="J66" s="513"/>
      <c r="K66" s="513"/>
      <c r="L66" s="513"/>
    </row>
    <row r="67" spans="1:13">
      <c r="A67" s="513"/>
      <c r="B67" s="513"/>
      <c r="C67" s="513"/>
      <c r="D67" s="513"/>
      <c r="E67" s="513"/>
      <c r="F67" s="513"/>
      <c r="G67" s="513"/>
      <c r="H67" s="513"/>
      <c r="I67" s="513"/>
      <c r="J67" s="513"/>
      <c r="K67" s="513"/>
      <c r="L67" s="513"/>
      <c r="M67" s="513"/>
    </row>
    <row r="68" spans="1:13">
      <c r="A68" s="513"/>
      <c r="B68" s="513"/>
      <c r="C68" s="513"/>
      <c r="D68" s="513"/>
      <c r="E68" s="513"/>
      <c r="F68" s="513"/>
      <c r="G68" s="513"/>
      <c r="H68" s="513"/>
      <c r="I68" s="513"/>
      <c r="J68" s="513"/>
      <c r="K68" s="513"/>
      <c r="L68" s="513"/>
      <c r="M68" s="513"/>
    </row>
    <row r="69" spans="1:13">
      <c r="A69" s="513"/>
      <c r="B69" s="513"/>
      <c r="C69" s="513"/>
      <c r="D69" s="513"/>
      <c r="E69" s="513"/>
      <c r="F69" s="513"/>
      <c r="G69" s="513"/>
      <c r="H69" s="513"/>
      <c r="I69" s="513"/>
      <c r="J69" s="513"/>
      <c r="K69" s="513"/>
      <c r="L69" s="513"/>
      <c r="M69" s="513"/>
    </row>
    <row r="70" spans="1:13">
      <c r="A70" s="513"/>
      <c r="B70" s="513"/>
      <c r="C70" s="513"/>
      <c r="D70" s="513"/>
      <c r="E70" s="513"/>
      <c r="F70" s="513"/>
      <c r="G70" s="513"/>
      <c r="H70" s="513"/>
      <c r="I70" s="513"/>
      <c r="J70" s="513"/>
      <c r="K70" s="513"/>
      <c r="L70" s="513"/>
      <c r="M70" s="513"/>
    </row>
    <row r="71" spans="1:13">
      <c r="A71" s="513"/>
      <c r="B71" s="513"/>
      <c r="C71" s="513"/>
      <c r="D71" s="513"/>
      <c r="E71" s="513"/>
      <c r="F71" s="513"/>
      <c r="G71" s="513"/>
      <c r="H71" s="513"/>
      <c r="I71" s="513"/>
      <c r="J71" s="513"/>
      <c r="K71" s="513"/>
      <c r="L71" s="513"/>
      <c r="M71" s="513"/>
    </row>
    <row r="72" spans="1:13">
      <c r="A72" s="513"/>
      <c r="B72" s="513"/>
      <c r="C72" s="513"/>
      <c r="D72" s="513"/>
      <c r="E72" s="513"/>
      <c r="F72" s="513"/>
      <c r="G72" s="513"/>
      <c r="H72" s="513"/>
      <c r="I72" s="513"/>
      <c r="J72" s="513"/>
      <c r="K72" s="513"/>
      <c r="L72" s="513"/>
      <c r="M72" s="513"/>
    </row>
    <row r="73" spans="1:13">
      <c r="A73" s="513"/>
      <c r="B73" s="513"/>
      <c r="C73" s="513"/>
      <c r="D73" s="513"/>
      <c r="E73" s="513"/>
      <c r="F73" s="513"/>
      <c r="G73" s="513"/>
      <c r="H73" s="513"/>
      <c r="I73" s="513"/>
      <c r="J73" s="513"/>
      <c r="K73" s="513"/>
      <c r="L73" s="513"/>
      <c r="M73" s="513"/>
    </row>
    <row r="74" spans="1:13">
      <c r="A74" s="513"/>
      <c r="B74" s="513"/>
      <c r="C74" s="513"/>
      <c r="D74" s="513"/>
      <c r="E74" s="513"/>
      <c r="F74" s="513"/>
      <c r="G74" s="513"/>
      <c r="H74" s="513"/>
      <c r="I74" s="513"/>
      <c r="J74" s="513"/>
      <c r="K74" s="513"/>
      <c r="L74" s="513"/>
      <c r="M74" s="513"/>
    </row>
    <row r="75" spans="1:13">
      <c r="A75" s="513"/>
      <c r="B75" s="513"/>
      <c r="C75" s="513"/>
      <c r="D75" s="513"/>
      <c r="E75" s="513"/>
      <c r="F75" s="513"/>
      <c r="G75" s="513"/>
      <c r="H75" s="513"/>
      <c r="I75" s="513"/>
      <c r="J75" s="513"/>
      <c r="K75" s="513"/>
      <c r="L75" s="513"/>
      <c r="M75" s="513"/>
    </row>
    <row r="76" spans="1:13">
      <c r="A76" s="513"/>
      <c r="B76" s="513"/>
      <c r="C76" s="513"/>
      <c r="D76" s="513"/>
      <c r="E76" s="513"/>
      <c r="F76" s="513"/>
      <c r="G76" s="513"/>
      <c r="H76" s="513"/>
      <c r="I76" s="513"/>
      <c r="J76" s="513"/>
      <c r="K76" s="513"/>
      <c r="L76" s="513"/>
      <c r="M76" s="513"/>
    </row>
    <row r="77" spans="1:13">
      <c r="A77" s="513"/>
      <c r="B77" s="513"/>
      <c r="C77" s="513"/>
      <c r="D77" s="513"/>
      <c r="E77" s="513"/>
      <c r="F77" s="513"/>
      <c r="G77" s="513"/>
      <c r="H77" s="513"/>
      <c r="I77" s="513"/>
      <c r="J77" s="513"/>
      <c r="K77" s="513"/>
      <c r="L77" s="513"/>
      <c r="M77" s="513"/>
    </row>
    <row r="78" spans="1:13">
      <c r="A78" s="513"/>
      <c r="B78" s="513"/>
      <c r="C78" s="513"/>
      <c r="D78" s="513"/>
      <c r="E78" s="513"/>
      <c r="F78" s="513"/>
      <c r="G78" s="513"/>
      <c r="H78" s="513"/>
      <c r="I78" s="513"/>
      <c r="J78" s="513"/>
      <c r="K78" s="513"/>
      <c r="L78" s="513"/>
      <c r="M78" s="513"/>
    </row>
    <row r="79" spans="1:13">
      <c r="A79" s="513"/>
      <c r="B79" s="513"/>
      <c r="C79" s="513"/>
      <c r="D79" s="513"/>
      <c r="E79" s="513"/>
      <c r="F79" s="513"/>
      <c r="G79" s="513"/>
      <c r="H79" s="513"/>
      <c r="I79" s="513"/>
      <c r="J79" s="513"/>
      <c r="K79" s="513"/>
      <c r="L79" s="513"/>
      <c r="M79" s="513"/>
    </row>
    <row r="80" spans="1:13">
      <c r="A80" s="513"/>
      <c r="B80" s="513"/>
      <c r="C80" s="513"/>
      <c r="D80" s="513"/>
      <c r="E80" s="513"/>
      <c r="F80" s="513"/>
      <c r="G80" s="513"/>
      <c r="H80" s="513"/>
      <c r="I80" s="513"/>
      <c r="J80" s="513"/>
      <c r="K80" s="513"/>
      <c r="L80" s="513"/>
      <c r="M80" s="513"/>
    </row>
    <row r="81" spans="1:12">
      <c r="A81" s="513"/>
      <c r="B81" s="513"/>
      <c r="C81" s="513"/>
      <c r="D81" s="513"/>
      <c r="E81" s="513"/>
      <c r="F81" s="513"/>
      <c r="G81" s="513"/>
      <c r="H81" s="513"/>
      <c r="I81" s="513"/>
      <c r="J81" s="513"/>
      <c r="K81" s="513"/>
      <c r="L81" s="513"/>
    </row>
    <row r="82" spans="1:12">
      <c r="A82" s="513"/>
      <c r="B82" s="513"/>
      <c r="C82" s="513"/>
      <c r="D82" s="513"/>
      <c r="E82" s="513"/>
      <c r="F82" s="513"/>
      <c r="G82" s="513"/>
      <c r="H82" s="513"/>
      <c r="I82" s="513"/>
      <c r="J82" s="513"/>
      <c r="K82" s="513"/>
      <c r="L82" s="513"/>
    </row>
    <row r="83" spans="1:12">
      <c r="A83" s="513"/>
      <c r="B83" s="513"/>
      <c r="C83" s="513"/>
      <c r="D83" s="513"/>
      <c r="E83" s="513"/>
      <c r="F83" s="513"/>
      <c r="G83" s="513"/>
      <c r="H83" s="513"/>
      <c r="I83" s="513"/>
      <c r="J83" s="513"/>
      <c r="K83" s="513"/>
      <c r="L83" s="513"/>
    </row>
    <row r="84" spans="1:12">
      <c r="A84" s="513"/>
      <c r="B84" s="513"/>
      <c r="C84" s="513"/>
      <c r="D84" s="513"/>
      <c r="E84" s="513"/>
      <c r="F84" s="513"/>
      <c r="G84" s="513"/>
      <c r="H84" s="513"/>
      <c r="I84" s="513"/>
      <c r="J84" s="513"/>
      <c r="K84" s="513"/>
      <c r="L84" s="513"/>
    </row>
    <row r="85" spans="1:12">
      <c r="A85" s="513"/>
      <c r="B85" s="513"/>
      <c r="C85" s="513"/>
      <c r="D85" s="513"/>
      <c r="E85" s="513"/>
      <c r="F85" s="513"/>
      <c r="G85" s="513"/>
      <c r="H85" s="513"/>
      <c r="I85" s="513"/>
      <c r="J85" s="513"/>
      <c r="K85" s="513"/>
      <c r="L85" s="513"/>
    </row>
    <row r="86" spans="1:12">
      <c r="A86" s="513"/>
      <c r="B86" s="513"/>
      <c r="C86" s="513"/>
      <c r="D86" s="513"/>
      <c r="E86" s="513"/>
      <c r="F86" s="513"/>
      <c r="G86" s="513"/>
      <c r="H86" s="513"/>
      <c r="I86" s="513"/>
      <c r="J86" s="513"/>
      <c r="K86" s="513"/>
      <c r="L86" s="513"/>
    </row>
    <row r="87" spans="1:12">
      <c r="A87" s="513"/>
      <c r="B87" s="513"/>
      <c r="C87" s="513"/>
      <c r="D87" s="513"/>
      <c r="E87" s="513"/>
      <c r="F87" s="513"/>
      <c r="G87" s="513"/>
      <c r="H87" s="513"/>
      <c r="I87" s="513"/>
      <c r="J87" s="513"/>
      <c r="K87" s="513"/>
      <c r="L87" s="513"/>
    </row>
    <row r="88" spans="1:12">
      <c r="A88" s="513"/>
      <c r="B88" s="513"/>
      <c r="C88" s="513"/>
      <c r="D88" s="513"/>
      <c r="E88" s="513"/>
      <c r="F88" s="513"/>
      <c r="G88" s="513"/>
      <c r="H88" s="513"/>
      <c r="I88" s="513"/>
      <c r="J88" s="513"/>
      <c r="K88" s="513"/>
      <c r="L88" s="513"/>
    </row>
    <row r="89" spans="1:12">
      <c r="A89" s="513"/>
      <c r="B89" s="513"/>
      <c r="C89" s="513"/>
      <c r="D89" s="513"/>
      <c r="E89" s="513"/>
      <c r="F89" s="513"/>
      <c r="G89" s="513"/>
      <c r="H89" s="513"/>
      <c r="I89" s="513"/>
      <c r="J89" s="513"/>
      <c r="K89" s="513"/>
      <c r="L89" s="513"/>
    </row>
    <row r="90" spans="1:12">
      <c r="A90" s="513"/>
      <c r="B90" s="513"/>
      <c r="C90" s="513"/>
      <c r="D90" s="513"/>
      <c r="E90" s="513"/>
      <c r="F90" s="513"/>
      <c r="G90" s="513"/>
      <c r="H90" s="513"/>
      <c r="I90" s="513"/>
      <c r="J90" s="513"/>
      <c r="K90" s="513"/>
      <c r="L90" s="513"/>
    </row>
    <row r="91" spans="1:12">
      <c r="A91" s="513"/>
      <c r="B91" s="513"/>
      <c r="C91" s="513"/>
      <c r="D91" s="513"/>
      <c r="E91" s="513"/>
      <c r="F91" s="513"/>
      <c r="G91" s="513"/>
      <c r="H91" s="513"/>
      <c r="I91" s="513"/>
      <c r="J91" s="513"/>
      <c r="K91" s="513"/>
      <c r="L91" s="513"/>
    </row>
    <row r="92" spans="1:12">
      <c r="A92" s="513"/>
      <c r="B92" s="513"/>
      <c r="C92" s="513"/>
      <c r="D92" s="513"/>
      <c r="E92" s="513"/>
      <c r="F92" s="513"/>
      <c r="G92" s="513"/>
      <c r="H92" s="513"/>
      <c r="I92" s="513"/>
      <c r="J92" s="513"/>
      <c r="K92" s="513"/>
      <c r="L92" s="513"/>
    </row>
    <row r="93" spans="1:12">
      <c r="A93" s="513"/>
      <c r="B93" s="513"/>
      <c r="C93" s="513"/>
      <c r="D93" s="513"/>
      <c r="E93" s="513"/>
      <c r="F93" s="513"/>
      <c r="G93" s="513"/>
      <c r="H93" s="513"/>
      <c r="I93" s="513"/>
      <c r="J93" s="513"/>
      <c r="K93" s="513"/>
      <c r="L93" s="513"/>
    </row>
    <row r="94" spans="1:12">
      <c r="A94" s="513"/>
      <c r="B94" s="513"/>
      <c r="C94" s="513"/>
      <c r="D94" s="513"/>
      <c r="E94" s="513"/>
      <c r="F94" s="513"/>
      <c r="G94" s="513"/>
      <c r="H94" s="513"/>
      <c r="I94" s="513"/>
      <c r="J94" s="513"/>
      <c r="K94" s="513"/>
      <c r="L94" s="513"/>
    </row>
    <row r="95" spans="1:12">
      <c r="A95" s="513"/>
      <c r="B95" s="513"/>
      <c r="C95" s="513"/>
      <c r="D95" s="513"/>
      <c r="E95" s="513"/>
      <c r="F95" s="513"/>
      <c r="G95" s="513"/>
      <c r="H95" s="513"/>
      <c r="I95" s="513"/>
      <c r="J95" s="513"/>
      <c r="K95" s="513"/>
      <c r="L95" s="513"/>
    </row>
    <row r="96" spans="1:12">
      <c r="A96" s="513"/>
      <c r="B96" s="513"/>
      <c r="C96" s="513"/>
      <c r="D96" s="513"/>
      <c r="E96" s="513"/>
      <c r="F96" s="513"/>
      <c r="G96" s="513"/>
      <c r="H96" s="513"/>
      <c r="I96" s="513"/>
      <c r="J96" s="513"/>
      <c r="K96" s="513"/>
      <c r="L96" s="513"/>
    </row>
    <row r="97" spans="1:12">
      <c r="A97" s="513"/>
      <c r="B97" s="513"/>
      <c r="C97" s="513"/>
      <c r="D97" s="513"/>
      <c r="E97" s="513"/>
      <c r="F97" s="513"/>
      <c r="G97" s="513"/>
      <c r="H97" s="513"/>
      <c r="I97" s="513"/>
      <c r="J97" s="513"/>
      <c r="K97" s="513"/>
      <c r="L97" s="513"/>
    </row>
    <row r="98" spans="1:12">
      <c r="A98" s="513"/>
      <c r="B98" s="513"/>
      <c r="C98" s="513"/>
      <c r="D98" s="513"/>
      <c r="E98" s="513"/>
      <c r="F98" s="513"/>
      <c r="G98" s="513"/>
      <c r="H98" s="513"/>
      <c r="I98" s="513"/>
      <c r="J98" s="513"/>
      <c r="K98" s="513"/>
      <c r="L98" s="513"/>
    </row>
    <row r="99" spans="1:12">
      <c r="A99" s="513"/>
      <c r="B99" s="513"/>
      <c r="C99" s="513"/>
      <c r="D99" s="513"/>
      <c r="E99" s="513"/>
      <c r="F99" s="513"/>
      <c r="G99" s="513"/>
      <c r="H99" s="513"/>
      <c r="I99" s="513"/>
      <c r="J99" s="513"/>
      <c r="K99" s="513"/>
      <c r="L99" s="513"/>
    </row>
    <row r="100" spans="1:12">
      <c r="A100" s="513"/>
      <c r="B100" s="513"/>
      <c r="C100" s="513"/>
      <c r="D100" s="513"/>
      <c r="E100" s="513"/>
      <c r="F100" s="513"/>
      <c r="G100" s="513"/>
      <c r="H100" s="513"/>
      <c r="I100" s="513"/>
      <c r="J100" s="513"/>
      <c r="K100" s="513"/>
      <c r="L100" s="513"/>
    </row>
    <row r="101" spans="1:12">
      <c r="A101" s="513"/>
      <c r="B101" s="513"/>
      <c r="C101" s="513"/>
      <c r="D101" s="513"/>
      <c r="E101" s="513"/>
      <c r="F101" s="513"/>
      <c r="G101" s="513"/>
      <c r="H101" s="513"/>
      <c r="I101" s="513"/>
      <c r="J101" s="513"/>
      <c r="K101" s="513"/>
      <c r="L101" s="513"/>
    </row>
    <row r="102" spans="1:12">
      <c r="A102" s="513"/>
      <c r="B102" s="513"/>
      <c r="C102" s="513"/>
      <c r="D102" s="513"/>
      <c r="E102" s="513"/>
      <c r="F102" s="513"/>
      <c r="G102" s="513"/>
      <c r="H102" s="513"/>
      <c r="I102" s="513"/>
      <c r="J102" s="513"/>
      <c r="K102" s="513"/>
      <c r="L102" s="513"/>
    </row>
    <row r="103" spans="1:12">
      <c r="A103" s="513"/>
      <c r="B103" s="513"/>
      <c r="C103" s="513"/>
      <c r="D103" s="513"/>
      <c r="E103" s="513"/>
      <c r="F103" s="513"/>
      <c r="G103" s="513"/>
      <c r="H103" s="513"/>
      <c r="I103" s="513"/>
      <c r="J103" s="513"/>
      <c r="K103" s="513"/>
      <c r="L103" s="513"/>
    </row>
    <row r="104" spans="1:12">
      <c r="A104" s="513"/>
      <c r="B104" s="513"/>
      <c r="C104" s="513"/>
      <c r="D104" s="513"/>
      <c r="E104" s="513"/>
      <c r="F104" s="513"/>
      <c r="G104" s="513"/>
      <c r="H104" s="513"/>
      <c r="I104" s="513"/>
      <c r="J104" s="513"/>
      <c r="K104" s="513"/>
      <c r="L104" s="513"/>
    </row>
    <row r="105" spans="1:12">
      <c r="A105" s="513"/>
      <c r="B105" s="513"/>
      <c r="C105" s="513"/>
      <c r="D105" s="513"/>
      <c r="E105" s="513"/>
      <c r="F105" s="513"/>
      <c r="G105" s="513"/>
      <c r="H105" s="513"/>
      <c r="I105" s="513"/>
      <c r="J105" s="513"/>
      <c r="K105" s="513"/>
      <c r="L105" s="513"/>
    </row>
    <row r="106" spans="1:12">
      <c r="A106" s="513"/>
      <c r="B106" s="513"/>
      <c r="C106" s="513"/>
      <c r="D106" s="513"/>
      <c r="E106" s="513"/>
      <c r="F106" s="513"/>
      <c r="G106" s="513"/>
      <c r="H106" s="513"/>
      <c r="I106" s="513"/>
      <c r="J106" s="513"/>
      <c r="K106" s="513"/>
      <c r="L106" s="513"/>
    </row>
    <row r="107" spans="1:12">
      <c r="A107" s="513"/>
      <c r="B107" s="513"/>
      <c r="C107" s="513"/>
      <c r="D107" s="513"/>
      <c r="E107" s="513"/>
      <c r="F107" s="513"/>
      <c r="G107" s="513"/>
      <c r="H107" s="513"/>
      <c r="I107" s="513"/>
      <c r="J107" s="513"/>
      <c r="K107" s="513"/>
      <c r="L107" s="513"/>
    </row>
    <row r="108" spans="1:12">
      <c r="A108" s="513"/>
      <c r="B108" s="513"/>
      <c r="C108" s="513"/>
      <c r="D108" s="513"/>
      <c r="E108" s="513"/>
      <c r="F108" s="513"/>
      <c r="G108" s="513"/>
      <c r="H108" s="513"/>
      <c r="I108" s="513"/>
      <c r="J108" s="513"/>
      <c r="K108" s="513"/>
      <c r="L108" s="513"/>
    </row>
    <row r="109" spans="1:12">
      <c r="A109" s="513"/>
      <c r="B109" s="513"/>
      <c r="C109" s="513"/>
      <c r="D109" s="513"/>
      <c r="E109" s="513"/>
      <c r="F109" s="513"/>
      <c r="G109" s="513"/>
      <c r="H109" s="513"/>
      <c r="I109" s="513"/>
      <c r="J109" s="513"/>
      <c r="K109" s="513"/>
      <c r="L109" s="513"/>
    </row>
    <row r="110" spans="1:12">
      <c r="A110" s="513"/>
      <c r="B110" s="513"/>
      <c r="C110" s="513"/>
      <c r="D110" s="513"/>
      <c r="E110" s="513"/>
      <c r="F110" s="513"/>
      <c r="G110" s="513"/>
      <c r="H110" s="513"/>
      <c r="I110" s="513"/>
      <c r="J110" s="513"/>
      <c r="K110" s="513"/>
      <c r="L110" s="513"/>
    </row>
    <row r="111" spans="1:12">
      <c r="A111" s="513"/>
      <c r="B111" s="513"/>
      <c r="C111" s="513"/>
      <c r="D111" s="513"/>
      <c r="E111" s="513"/>
      <c r="F111" s="513"/>
      <c r="G111" s="513"/>
      <c r="H111" s="513"/>
      <c r="I111" s="513"/>
      <c r="J111" s="513"/>
      <c r="K111" s="513"/>
      <c r="L111" s="513"/>
    </row>
    <row r="112" spans="1:12">
      <c r="A112" s="513"/>
      <c r="B112" s="513"/>
      <c r="C112" s="513"/>
      <c r="D112" s="513"/>
      <c r="E112" s="513"/>
      <c r="F112" s="513"/>
      <c r="G112" s="513"/>
      <c r="H112" s="513"/>
      <c r="I112" s="513"/>
      <c r="J112" s="513"/>
      <c r="K112" s="513"/>
      <c r="L112" s="513"/>
    </row>
    <row r="113" spans="1:12">
      <c r="A113" s="513"/>
      <c r="B113" s="513"/>
      <c r="C113" s="513"/>
      <c r="D113" s="513"/>
      <c r="E113" s="513"/>
      <c r="F113" s="513"/>
      <c r="G113" s="513"/>
      <c r="H113" s="513"/>
      <c r="I113" s="513"/>
      <c r="J113" s="513"/>
      <c r="K113" s="513"/>
      <c r="L113" s="513"/>
    </row>
    <row r="114" spans="1:12">
      <c r="A114" s="513"/>
      <c r="B114" s="513"/>
      <c r="C114" s="513"/>
      <c r="D114" s="513"/>
      <c r="E114" s="513"/>
      <c r="F114" s="513"/>
      <c r="G114" s="513"/>
      <c r="H114" s="513"/>
      <c r="I114" s="513"/>
      <c r="J114" s="513"/>
      <c r="K114" s="513"/>
      <c r="L114" s="513"/>
    </row>
    <row r="115" spans="1:12">
      <c r="A115" s="513"/>
      <c r="B115" s="513"/>
      <c r="C115" s="513"/>
      <c r="D115" s="513"/>
      <c r="E115" s="513"/>
      <c r="F115" s="513"/>
      <c r="G115" s="513"/>
      <c r="H115" s="513"/>
      <c r="I115" s="513"/>
      <c r="J115" s="513"/>
      <c r="K115" s="513"/>
      <c r="L115" s="513"/>
    </row>
    <row r="116" spans="1:12">
      <c r="A116" s="513"/>
      <c r="B116" s="513"/>
      <c r="C116" s="513"/>
      <c r="D116" s="513"/>
      <c r="E116" s="513"/>
      <c r="F116" s="513"/>
      <c r="G116" s="513"/>
      <c r="H116" s="513"/>
      <c r="I116" s="513"/>
      <c r="J116" s="513"/>
      <c r="K116" s="513"/>
      <c r="L116" s="513"/>
    </row>
    <row r="117" spans="1:12">
      <c r="A117" s="513"/>
      <c r="B117" s="513"/>
      <c r="C117" s="513"/>
      <c r="D117" s="513"/>
      <c r="E117" s="513"/>
      <c r="F117" s="513"/>
      <c r="G117" s="513"/>
      <c r="H117" s="513"/>
      <c r="I117" s="513"/>
      <c r="J117" s="513"/>
      <c r="K117" s="513"/>
      <c r="L117" s="513"/>
    </row>
    <row r="118" spans="1:12">
      <c r="A118" s="513"/>
      <c r="B118" s="513"/>
      <c r="C118" s="513"/>
      <c r="D118" s="513"/>
      <c r="E118" s="513"/>
      <c r="F118" s="513"/>
      <c r="G118" s="513"/>
      <c r="H118" s="513"/>
      <c r="I118" s="513"/>
      <c r="J118" s="513"/>
      <c r="K118" s="513"/>
      <c r="L118" s="513"/>
    </row>
    <row r="119" spans="1:12">
      <c r="A119" s="513"/>
      <c r="B119" s="513"/>
      <c r="C119" s="513"/>
      <c r="D119" s="513"/>
      <c r="E119" s="513"/>
      <c r="F119" s="513"/>
      <c r="G119" s="513"/>
      <c r="H119" s="513"/>
      <c r="I119" s="513"/>
      <c r="J119" s="513"/>
      <c r="K119" s="513"/>
      <c r="L119" s="513"/>
    </row>
    <row r="120" spans="1:12">
      <c r="A120" s="513"/>
      <c r="B120" s="513"/>
      <c r="C120" s="513"/>
      <c r="D120" s="513"/>
      <c r="E120" s="513"/>
      <c r="F120" s="513"/>
      <c r="G120" s="513"/>
      <c r="H120" s="513"/>
      <c r="I120" s="513"/>
      <c r="J120" s="513"/>
      <c r="K120" s="513"/>
      <c r="L120" s="513"/>
    </row>
    <row r="121" spans="1:12">
      <c r="A121" s="513"/>
      <c r="B121" s="513"/>
      <c r="C121" s="513"/>
      <c r="D121" s="513"/>
      <c r="E121" s="513"/>
      <c r="F121" s="513"/>
      <c r="G121" s="513"/>
      <c r="H121" s="513"/>
      <c r="I121" s="513"/>
      <c r="J121" s="513"/>
      <c r="K121" s="513"/>
      <c r="L121" s="513"/>
    </row>
    <row r="122" spans="1:12">
      <c r="A122" s="513"/>
      <c r="B122" s="513"/>
      <c r="C122" s="513"/>
      <c r="D122" s="513"/>
      <c r="E122" s="513"/>
      <c r="F122" s="513"/>
      <c r="G122" s="513"/>
      <c r="H122" s="513"/>
      <c r="I122" s="513"/>
      <c r="J122" s="513"/>
      <c r="K122" s="513"/>
      <c r="L122" s="513"/>
    </row>
    <row r="123" spans="1:12">
      <c r="A123" s="513"/>
      <c r="B123" s="513"/>
      <c r="C123" s="513"/>
      <c r="D123" s="513"/>
      <c r="E123" s="513"/>
      <c r="F123" s="513"/>
      <c r="G123" s="513"/>
      <c r="H123" s="513"/>
      <c r="I123" s="513"/>
      <c r="J123" s="513"/>
      <c r="K123" s="513"/>
      <c r="L123" s="513"/>
    </row>
    <row r="124" spans="1:12">
      <c r="A124" s="513"/>
      <c r="B124" s="513"/>
      <c r="C124" s="513"/>
      <c r="D124" s="513"/>
      <c r="E124" s="513"/>
      <c r="F124" s="513"/>
      <c r="G124" s="513"/>
      <c r="H124" s="513"/>
      <c r="I124" s="513"/>
      <c r="J124" s="513"/>
      <c r="K124" s="513"/>
      <c r="L124" s="513"/>
    </row>
    <row r="125" spans="1:12">
      <c r="A125" s="513"/>
      <c r="B125" s="513"/>
      <c r="C125" s="513"/>
      <c r="D125" s="513"/>
      <c r="E125" s="513"/>
      <c r="F125" s="513"/>
      <c r="G125" s="513"/>
      <c r="H125" s="513"/>
      <c r="I125" s="513"/>
      <c r="J125" s="513"/>
      <c r="K125" s="513"/>
      <c r="L125" s="513"/>
    </row>
    <row r="126" spans="1:12">
      <c r="A126" s="513"/>
      <c r="B126" s="513"/>
      <c r="C126" s="513"/>
      <c r="D126" s="513"/>
      <c r="E126" s="513"/>
      <c r="F126" s="513"/>
      <c r="G126" s="513"/>
      <c r="H126" s="513"/>
      <c r="I126" s="513"/>
      <c r="J126" s="513"/>
      <c r="K126" s="513"/>
      <c r="L126" s="513"/>
    </row>
    <row r="127" spans="1:12">
      <c r="A127" s="513"/>
      <c r="B127" s="513"/>
      <c r="C127" s="513"/>
      <c r="D127" s="513"/>
      <c r="E127" s="513"/>
      <c r="F127" s="513"/>
      <c r="G127" s="513"/>
      <c r="H127" s="513"/>
      <c r="I127" s="513"/>
      <c r="J127" s="513"/>
      <c r="K127" s="513"/>
      <c r="L127" s="513"/>
    </row>
    <row r="128" spans="1:12">
      <c r="A128" s="513"/>
      <c r="B128" s="513"/>
      <c r="C128" s="513"/>
      <c r="D128" s="513"/>
      <c r="E128" s="513"/>
      <c r="F128" s="513"/>
      <c r="G128" s="513"/>
      <c r="H128" s="513"/>
      <c r="I128" s="513"/>
      <c r="J128" s="513"/>
      <c r="K128" s="513"/>
      <c r="L128" s="513"/>
    </row>
    <row r="129" spans="1:12">
      <c r="A129" s="513"/>
      <c r="B129" s="513"/>
      <c r="C129" s="513"/>
      <c r="D129" s="513"/>
      <c r="E129" s="513"/>
      <c r="F129" s="513"/>
      <c r="G129" s="513"/>
      <c r="H129" s="513"/>
      <c r="I129" s="513"/>
      <c r="J129" s="513"/>
      <c r="K129" s="513"/>
      <c r="L129" s="513"/>
    </row>
    <row r="130" spans="1:12">
      <c r="A130" s="513"/>
      <c r="B130" s="513"/>
      <c r="C130" s="513"/>
      <c r="D130" s="513"/>
      <c r="E130" s="513"/>
      <c r="F130" s="513"/>
      <c r="G130" s="513"/>
      <c r="H130" s="513"/>
      <c r="I130" s="513"/>
      <c r="J130" s="513"/>
      <c r="K130" s="513"/>
      <c r="L130" s="513"/>
    </row>
    <row r="131" spans="1:12">
      <c r="A131" s="513"/>
      <c r="B131" s="513"/>
      <c r="C131" s="513"/>
      <c r="D131" s="513"/>
      <c r="E131" s="513"/>
      <c r="F131" s="513"/>
      <c r="G131" s="513"/>
      <c r="H131" s="513"/>
      <c r="I131" s="513"/>
      <c r="J131" s="513"/>
      <c r="K131" s="513"/>
      <c r="L131" s="513"/>
    </row>
    <row r="132" spans="1:12">
      <c r="A132" s="513"/>
      <c r="B132" s="513"/>
      <c r="C132" s="513"/>
      <c r="D132" s="513"/>
      <c r="E132" s="513"/>
      <c r="F132" s="513"/>
      <c r="G132" s="513"/>
      <c r="H132" s="513"/>
      <c r="I132" s="513"/>
      <c r="J132" s="513"/>
      <c r="K132" s="513"/>
      <c r="L132" s="513"/>
    </row>
    <row r="133" spans="1:12">
      <c r="A133" s="513"/>
      <c r="B133" s="513"/>
      <c r="C133" s="513"/>
      <c r="D133" s="513"/>
      <c r="E133" s="513"/>
      <c r="F133" s="513"/>
      <c r="G133" s="513"/>
      <c r="H133" s="513"/>
      <c r="I133" s="513"/>
      <c r="J133" s="513"/>
      <c r="K133" s="513"/>
      <c r="L133" s="513"/>
    </row>
    <row r="134" spans="1:12">
      <c r="A134" s="513"/>
      <c r="B134" s="513"/>
      <c r="C134" s="513"/>
      <c r="D134" s="513"/>
      <c r="E134" s="513"/>
      <c r="F134" s="513"/>
      <c r="G134" s="513"/>
      <c r="H134" s="513"/>
      <c r="I134" s="513"/>
      <c r="J134" s="513"/>
      <c r="K134" s="513"/>
      <c r="L134" s="513"/>
    </row>
    <row r="135" spans="1:12">
      <c r="A135" s="513"/>
      <c r="B135" s="513"/>
      <c r="C135" s="513"/>
      <c r="D135" s="513"/>
      <c r="E135" s="513"/>
      <c r="F135" s="513"/>
      <c r="G135" s="513"/>
      <c r="H135" s="513"/>
      <c r="I135" s="513"/>
      <c r="J135" s="513"/>
      <c r="K135" s="513"/>
      <c r="L135" s="513"/>
    </row>
    <row r="136" spans="1:12">
      <c r="A136" s="513"/>
      <c r="B136" s="513"/>
      <c r="C136" s="513"/>
      <c r="D136" s="513"/>
      <c r="E136" s="513"/>
      <c r="F136" s="513"/>
      <c r="G136" s="513"/>
      <c r="H136" s="513"/>
      <c r="I136" s="513"/>
      <c r="J136" s="513"/>
      <c r="K136" s="513"/>
      <c r="L136" s="513"/>
    </row>
    <row r="137" spans="1:12">
      <c r="A137" s="513"/>
      <c r="B137" s="513"/>
      <c r="C137" s="513"/>
      <c r="D137" s="513"/>
      <c r="E137" s="513"/>
      <c r="F137" s="513"/>
      <c r="G137" s="513"/>
      <c r="H137" s="513"/>
      <c r="I137" s="513"/>
      <c r="J137" s="513"/>
      <c r="K137" s="513"/>
      <c r="L137" s="513"/>
    </row>
    <row r="138" spans="1:12">
      <c r="A138" s="513"/>
      <c r="B138" s="513"/>
      <c r="C138" s="513"/>
      <c r="D138" s="513"/>
      <c r="E138" s="513"/>
      <c r="F138" s="513"/>
      <c r="G138" s="513"/>
      <c r="H138" s="513"/>
      <c r="I138" s="513"/>
      <c r="J138" s="513"/>
      <c r="K138" s="513"/>
      <c r="L138" s="513"/>
    </row>
    <row r="139" spans="1:12">
      <c r="A139" s="513"/>
      <c r="B139" s="513"/>
      <c r="C139" s="513"/>
      <c r="D139" s="513"/>
      <c r="E139" s="513"/>
      <c r="F139" s="513"/>
      <c r="G139" s="513"/>
      <c r="H139" s="513"/>
      <c r="I139" s="513"/>
      <c r="J139" s="513"/>
      <c r="K139" s="513"/>
      <c r="L139" s="513"/>
    </row>
    <row r="140" spans="1:12">
      <c r="A140" s="513"/>
      <c r="B140" s="513"/>
      <c r="C140" s="513"/>
      <c r="D140" s="513"/>
      <c r="E140" s="513"/>
      <c r="F140" s="513"/>
      <c r="G140" s="513"/>
      <c r="H140" s="513"/>
      <c r="I140" s="513"/>
      <c r="J140" s="513"/>
      <c r="K140" s="513"/>
      <c r="L140" s="513"/>
    </row>
    <row r="141" spans="1:12">
      <c r="A141" s="513"/>
      <c r="B141" s="513"/>
      <c r="C141" s="513"/>
      <c r="D141" s="513"/>
      <c r="E141" s="513"/>
      <c r="F141" s="513"/>
      <c r="G141" s="513"/>
      <c r="H141" s="513"/>
      <c r="I141" s="513"/>
      <c r="J141" s="513"/>
      <c r="K141" s="513"/>
      <c r="L141" s="513"/>
    </row>
    <row r="142" spans="1:12">
      <c r="A142" s="513"/>
      <c r="B142" s="513"/>
      <c r="C142" s="513"/>
      <c r="D142" s="513"/>
      <c r="E142" s="513"/>
      <c r="F142" s="513"/>
      <c r="G142" s="513"/>
      <c r="H142" s="513"/>
      <c r="I142" s="513"/>
      <c r="J142" s="513"/>
      <c r="K142" s="513"/>
      <c r="L142" s="513"/>
    </row>
    <row r="143" spans="1:12">
      <c r="A143" s="513"/>
      <c r="B143" s="513"/>
      <c r="C143" s="513"/>
      <c r="D143" s="513"/>
      <c r="E143" s="513"/>
      <c r="F143" s="513"/>
      <c r="G143" s="513"/>
      <c r="H143" s="513"/>
      <c r="I143" s="513"/>
      <c r="J143" s="513"/>
      <c r="K143" s="513"/>
      <c r="L143" s="513"/>
    </row>
    <row r="144" spans="1:12">
      <c r="A144" s="513"/>
      <c r="B144" s="513"/>
      <c r="C144" s="513"/>
      <c r="D144" s="513"/>
      <c r="E144" s="513"/>
      <c r="F144" s="513"/>
      <c r="G144" s="513"/>
      <c r="H144" s="513"/>
      <c r="I144" s="513"/>
      <c r="J144" s="513"/>
      <c r="K144" s="513"/>
      <c r="L144" s="513"/>
    </row>
    <row r="145" spans="1:12">
      <c r="A145" s="513"/>
      <c r="B145" s="513"/>
      <c r="C145" s="513"/>
      <c r="D145" s="513"/>
      <c r="E145" s="513"/>
      <c r="F145" s="513"/>
      <c r="G145" s="513"/>
      <c r="H145" s="513"/>
      <c r="I145" s="513"/>
      <c r="J145" s="513"/>
      <c r="K145" s="513"/>
      <c r="L145" s="513"/>
    </row>
    <row r="146" spans="1:12">
      <c r="A146" s="513"/>
      <c r="B146" s="513"/>
      <c r="C146" s="513"/>
      <c r="D146" s="513"/>
      <c r="E146" s="513"/>
      <c r="F146" s="513"/>
      <c r="G146" s="513"/>
      <c r="H146" s="513"/>
      <c r="I146" s="513"/>
      <c r="J146" s="513"/>
      <c r="K146" s="513"/>
      <c r="L146" s="513"/>
    </row>
    <row r="147" spans="1:12">
      <c r="A147" s="513"/>
      <c r="B147" s="513"/>
      <c r="C147" s="513"/>
      <c r="D147" s="513"/>
      <c r="E147" s="513"/>
      <c r="F147" s="513"/>
      <c r="G147" s="513"/>
      <c r="H147" s="513"/>
      <c r="I147" s="513"/>
      <c r="J147" s="513"/>
      <c r="K147" s="513"/>
      <c r="L147" s="513"/>
    </row>
    <row r="148" spans="1:12">
      <c r="A148" s="513"/>
      <c r="B148" s="513"/>
      <c r="C148" s="513"/>
      <c r="D148" s="513"/>
      <c r="E148" s="513"/>
      <c r="F148" s="513"/>
      <c r="G148" s="513"/>
      <c r="H148" s="513"/>
      <c r="I148" s="513"/>
      <c r="J148" s="513"/>
      <c r="K148" s="513"/>
      <c r="L148" s="513"/>
    </row>
    <row r="149" spans="1:12">
      <c r="A149" s="513"/>
      <c r="B149" s="513"/>
      <c r="C149" s="513"/>
      <c r="D149" s="513"/>
      <c r="E149" s="513"/>
      <c r="F149" s="513"/>
      <c r="G149" s="513"/>
      <c r="H149" s="513"/>
      <c r="I149" s="513"/>
      <c r="J149" s="513"/>
      <c r="K149" s="513"/>
      <c r="L149" s="513"/>
    </row>
    <row r="150" spans="1:12">
      <c r="A150" s="511"/>
      <c r="B150" s="511"/>
      <c r="C150" s="511"/>
      <c r="D150" s="511"/>
      <c r="E150" s="511"/>
      <c r="F150" s="511"/>
      <c r="G150" s="511"/>
      <c r="H150" s="511"/>
      <c r="I150" s="511"/>
      <c r="J150" s="511"/>
      <c r="K150" s="511"/>
      <c r="L150" s="511"/>
    </row>
    <row r="151" spans="1:12">
      <c r="A151" s="511"/>
      <c r="B151" s="511"/>
      <c r="C151" s="511"/>
      <c r="D151" s="511"/>
      <c r="E151" s="511"/>
      <c r="F151" s="511"/>
      <c r="G151" s="511"/>
      <c r="H151" s="511"/>
      <c r="I151" s="511"/>
      <c r="J151" s="511"/>
      <c r="K151" s="511"/>
      <c r="L151" s="511"/>
    </row>
    <row r="152" spans="1:12">
      <c r="A152" s="511"/>
      <c r="B152" s="511"/>
      <c r="C152" s="511"/>
      <c r="D152" s="511"/>
      <c r="E152" s="511"/>
      <c r="F152" s="511"/>
      <c r="G152" s="511"/>
      <c r="H152" s="511"/>
      <c r="I152" s="511"/>
      <c r="J152" s="511"/>
      <c r="K152" s="511"/>
      <c r="L152" s="511"/>
    </row>
    <row r="153" spans="1:12">
      <c r="A153" s="511"/>
      <c r="B153" s="511"/>
      <c r="C153" s="511"/>
      <c r="D153" s="511"/>
      <c r="E153" s="511"/>
      <c r="F153" s="511"/>
      <c r="G153" s="511"/>
      <c r="H153" s="511"/>
      <c r="I153" s="511"/>
      <c r="J153" s="511"/>
      <c r="K153" s="511"/>
      <c r="L153" s="511"/>
    </row>
    <row r="154" spans="1:12">
      <c r="A154" s="511"/>
      <c r="B154" s="511"/>
      <c r="C154" s="511"/>
      <c r="D154" s="511"/>
      <c r="E154" s="511"/>
      <c r="F154" s="511"/>
      <c r="G154" s="511"/>
      <c r="H154" s="511"/>
      <c r="I154" s="511"/>
      <c r="J154" s="511"/>
      <c r="K154" s="511"/>
      <c r="L154" s="511"/>
    </row>
    <row r="155" spans="1:12">
      <c r="A155" s="511"/>
      <c r="B155" s="511"/>
      <c r="C155" s="511"/>
      <c r="D155" s="511"/>
      <c r="E155" s="511"/>
      <c r="F155" s="511"/>
      <c r="G155" s="511"/>
      <c r="H155" s="511"/>
      <c r="I155" s="511"/>
      <c r="J155" s="511"/>
      <c r="K155" s="511"/>
      <c r="L155" s="511"/>
    </row>
    <row r="156" spans="1:12">
      <c r="A156" s="511"/>
      <c r="B156" s="511"/>
      <c r="C156" s="511"/>
      <c r="D156" s="511"/>
      <c r="E156" s="511"/>
      <c r="F156" s="511"/>
      <c r="G156" s="511"/>
      <c r="H156" s="511"/>
      <c r="I156" s="511"/>
      <c r="J156" s="511"/>
      <c r="K156" s="511"/>
      <c r="L156" s="511"/>
    </row>
    <row r="157" spans="1:12">
      <c r="A157" s="511"/>
      <c r="B157" s="511"/>
      <c r="C157" s="511"/>
      <c r="D157" s="511"/>
      <c r="E157" s="511"/>
      <c r="F157" s="511"/>
      <c r="G157" s="511"/>
      <c r="H157" s="511"/>
      <c r="I157" s="511"/>
      <c r="J157" s="511"/>
      <c r="K157" s="511"/>
      <c r="L157" s="511"/>
    </row>
    <row r="158" spans="1:12">
      <c r="A158" s="511"/>
      <c r="B158" s="511"/>
      <c r="C158" s="511"/>
      <c r="D158" s="511"/>
      <c r="E158" s="511"/>
      <c r="F158" s="511"/>
      <c r="G158" s="511"/>
      <c r="H158" s="511"/>
      <c r="I158" s="511"/>
      <c r="J158" s="511"/>
      <c r="K158" s="511"/>
      <c r="L158" s="511"/>
    </row>
    <row r="159" spans="1:12">
      <c r="A159" s="511"/>
      <c r="B159" s="511"/>
      <c r="C159" s="511"/>
      <c r="D159" s="511"/>
      <c r="E159" s="511"/>
      <c r="F159" s="511"/>
      <c r="G159" s="511"/>
      <c r="H159" s="511"/>
      <c r="I159" s="511"/>
      <c r="J159" s="511"/>
      <c r="K159" s="511"/>
      <c r="L159" s="511"/>
    </row>
    <row r="160" spans="1:12">
      <c r="A160" s="511"/>
      <c r="B160" s="511"/>
      <c r="C160" s="511"/>
      <c r="D160" s="511"/>
      <c r="E160" s="511"/>
      <c r="F160" s="511"/>
      <c r="G160" s="511"/>
      <c r="H160" s="511"/>
      <c r="I160" s="511"/>
      <c r="J160" s="511"/>
      <c r="K160" s="511"/>
      <c r="L160" s="511"/>
    </row>
    <row r="161" spans="1:12">
      <c r="A161" s="511"/>
      <c r="B161" s="511"/>
      <c r="C161" s="511"/>
      <c r="D161" s="511"/>
      <c r="E161" s="511"/>
      <c r="F161" s="511"/>
      <c r="G161" s="511"/>
      <c r="H161" s="511"/>
      <c r="I161" s="511"/>
      <c r="J161" s="511"/>
      <c r="K161" s="511"/>
      <c r="L161" s="511"/>
    </row>
    <row r="162" spans="1:12">
      <c r="A162" s="511"/>
      <c r="B162" s="511"/>
      <c r="C162" s="511"/>
      <c r="D162" s="511"/>
      <c r="E162" s="511"/>
      <c r="F162" s="511"/>
      <c r="G162" s="511"/>
      <c r="H162" s="511"/>
      <c r="I162" s="511"/>
      <c r="J162" s="511"/>
      <c r="K162" s="511"/>
      <c r="L162" s="511"/>
    </row>
    <row r="163" spans="1:12">
      <c r="A163" s="511"/>
      <c r="B163" s="511"/>
      <c r="C163" s="511"/>
      <c r="D163" s="511"/>
      <c r="E163" s="511"/>
      <c r="F163" s="511"/>
      <c r="G163" s="511"/>
      <c r="H163" s="511"/>
      <c r="I163" s="511"/>
      <c r="J163" s="511"/>
      <c r="K163" s="511"/>
      <c r="L163" s="511"/>
    </row>
    <row r="164" spans="1:12">
      <c r="A164" s="511"/>
      <c r="B164" s="511"/>
      <c r="C164" s="511"/>
      <c r="D164" s="511"/>
      <c r="E164" s="511"/>
      <c r="F164" s="511"/>
      <c r="G164" s="511"/>
      <c r="H164" s="511"/>
      <c r="I164" s="511"/>
      <c r="J164" s="511"/>
      <c r="K164" s="511"/>
      <c r="L164" s="511"/>
    </row>
    <row r="165" spans="1:12">
      <c r="A165" s="511"/>
      <c r="B165" s="511"/>
      <c r="C165" s="511"/>
      <c r="D165" s="511"/>
      <c r="E165" s="511"/>
      <c r="F165" s="511"/>
      <c r="G165" s="511"/>
      <c r="H165" s="511"/>
      <c r="I165" s="511"/>
      <c r="J165" s="511"/>
      <c r="K165" s="511"/>
      <c r="L165" s="511"/>
    </row>
    <row r="166" spans="1:12">
      <c r="A166" s="511"/>
      <c r="B166" s="511"/>
      <c r="C166" s="511"/>
      <c r="D166" s="511"/>
      <c r="E166" s="511"/>
      <c r="F166" s="511"/>
      <c r="G166" s="511"/>
      <c r="H166" s="511"/>
      <c r="I166" s="511"/>
      <c r="J166" s="511"/>
      <c r="K166" s="511"/>
      <c r="L166" s="511"/>
    </row>
    <row r="167" spans="1:12">
      <c r="A167" s="511"/>
      <c r="B167" s="511"/>
      <c r="C167" s="511"/>
      <c r="D167" s="511"/>
      <c r="E167" s="511"/>
      <c r="F167" s="511"/>
      <c r="G167" s="511"/>
      <c r="H167" s="511"/>
      <c r="I167" s="511"/>
      <c r="J167" s="511"/>
      <c r="K167" s="511"/>
      <c r="L167" s="511"/>
    </row>
    <row r="168" spans="1:12">
      <c r="A168" s="511"/>
      <c r="B168" s="511"/>
      <c r="C168" s="511"/>
      <c r="D168" s="511"/>
      <c r="E168" s="511"/>
      <c r="F168" s="511"/>
      <c r="G168" s="511"/>
      <c r="H168" s="511"/>
      <c r="I168" s="511"/>
      <c r="J168" s="511"/>
      <c r="K168" s="511"/>
      <c r="L168" s="511"/>
    </row>
    <row r="169" spans="1:12">
      <c r="A169" s="511"/>
      <c r="B169" s="511"/>
      <c r="C169" s="511"/>
      <c r="D169" s="511"/>
      <c r="E169" s="511"/>
      <c r="F169" s="511"/>
      <c r="G169" s="511"/>
      <c r="H169" s="511"/>
      <c r="I169" s="511"/>
      <c r="J169" s="511"/>
      <c r="K169" s="511"/>
      <c r="L169" s="511"/>
    </row>
    <row r="170" spans="1:12">
      <c r="A170" s="511"/>
      <c r="B170" s="511"/>
      <c r="C170" s="511"/>
      <c r="D170" s="511"/>
      <c r="E170" s="511"/>
      <c r="F170" s="511"/>
      <c r="G170" s="511"/>
      <c r="H170" s="511"/>
      <c r="I170" s="511"/>
      <c r="J170" s="511"/>
      <c r="K170" s="511"/>
      <c r="L170" s="511"/>
    </row>
  </sheetData>
  <mergeCells count="102">
    <mergeCell ref="A2:L2"/>
    <mergeCell ref="K3:L3"/>
    <mergeCell ref="C4:E4"/>
    <mergeCell ref="G4:L4"/>
    <mergeCell ref="A6:A7"/>
    <mergeCell ref="B6:C7"/>
    <mergeCell ref="D6:D7"/>
    <mergeCell ref="E6:G7"/>
    <mergeCell ref="H6:H7"/>
    <mergeCell ref="I6:J7"/>
    <mergeCell ref="L9:L10"/>
    <mergeCell ref="A11:A13"/>
    <mergeCell ref="B11:C13"/>
    <mergeCell ref="D11:D13"/>
    <mergeCell ref="E11:G13"/>
    <mergeCell ref="H11:H13"/>
    <mergeCell ref="K11:K13"/>
    <mergeCell ref="L12:L13"/>
    <mergeCell ref="K6:K7"/>
    <mergeCell ref="A8:A10"/>
    <mergeCell ref="B8:C10"/>
    <mergeCell ref="D8:D10"/>
    <mergeCell ref="E8:G10"/>
    <mergeCell ref="H8:H10"/>
    <mergeCell ref="K8:K10"/>
    <mergeCell ref="L15:L16"/>
    <mergeCell ref="A17:A19"/>
    <mergeCell ref="B17:C19"/>
    <mergeCell ref="D17:D19"/>
    <mergeCell ref="E17:G19"/>
    <mergeCell ref="H17:H19"/>
    <mergeCell ref="K17:K19"/>
    <mergeCell ref="L18:L19"/>
    <mergeCell ref="A14:A16"/>
    <mergeCell ref="B14:C16"/>
    <mergeCell ref="D14:D16"/>
    <mergeCell ref="E14:G16"/>
    <mergeCell ref="H14:H16"/>
    <mergeCell ref="K14:K16"/>
    <mergeCell ref="L21:L22"/>
    <mergeCell ref="A23:A25"/>
    <mergeCell ref="B23:C25"/>
    <mergeCell ref="D23:D25"/>
    <mergeCell ref="E23:G25"/>
    <mergeCell ref="H23:H25"/>
    <mergeCell ref="K23:K25"/>
    <mergeCell ref="L24:L25"/>
    <mergeCell ref="A20:A22"/>
    <mergeCell ref="B20:C22"/>
    <mergeCell ref="D20:D22"/>
    <mergeCell ref="E20:G22"/>
    <mergeCell ref="H20:H22"/>
    <mergeCell ref="K20:K22"/>
    <mergeCell ref="L27:L28"/>
    <mergeCell ref="A29:A31"/>
    <mergeCell ref="B29:C31"/>
    <mergeCell ref="D29:D31"/>
    <mergeCell ref="E29:G31"/>
    <mergeCell ref="H29:H31"/>
    <mergeCell ref="K29:K31"/>
    <mergeCell ref="L30:L31"/>
    <mergeCell ref="A26:A28"/>
    <mergeCell ref="B26:C28"/>
    <mergeCell ref="D26:D28"/>
    <mergeCell ref="E26:G28"/>
    <mergeCell ref="H26:H28"/>
    <mergeCell ref="K26:K28"/>
    <mergeCell ref="L33:L34"/>
    <mergeCell ref="A35:A37"/>
    <mergeCell ref="B35:C37"/>
    <mergeCell ref="D35:D37"/>
    <mergeCell ref="E35:G37"/>
    <mergeCell ref="H35:H37"/>
    <mergeCell ref="K35:K37"/>
    <mergeCell ref="L36:L37"/>
    <mergeCell ref="A32:A34"/>
    <mergeCell ref="B32:C34"/>
    <mergeCell ref="D32:D34"/>
    <mergeCell ref="E32:G34"/>
    <mergeCell ref="H32:H34"/>
    <mergeCell ref="K32:K34"/>
    <mergeCell ref="A45:L45"/>
    <mergeCell ref="A46:L46"/>
    <mergeCell ref="A47:L47"/>
    <mergeCell ref="A48:L48"/>
    <mergeCell ref="A49:L49"/>
    <mergeCell ref="A50:L50"/>
    <mergeCell ref="A39:L39"/>
    <mergeCell ref="A40:L40"/>
    <mergeCell ref="A41:L41"/>
    <mergeCell ref="A42:L42"/>
    <mergeCell ref="A43:L43"/>
    <mergeCell ref="A44:L44"/>
    <mergeCell ref="A57:L57"/>
    <mergeCell ref="A58:L58"/>
    <mergeCell ref="A59:L59"/>
    <mergeCell ref="A51:L51"/>
    <mergeCell ref="A52:L52"/>
    <mergeCell ref="A53:L53"/>
    <mergeCell ref="A54:L54"/>
    <mergeCell ref="A55:L55"/>
    <mergeCell ref="A56:L56"/>
  </mergeCells>
  <phoneticPr fontId="12"/>
  <conditionalFormatting sqref="K14:L14 K17:L17 K20:L20 K23:L23 K26:L26 K29:L29 K32:L32 K35:L35 H8:H37 K11:L11 K8:L9 K10 K12:K13 K15:K16 K18:K19 K21:K22 K24:K25 K27:K28 K30:K31 K33:K34 K36:K37">
    <cfRule type="cellIs" dxfId="339" priority="37" stopIfTrue="1" operator="notEqual">
      <formula>0</formula>
    </cfRule>
  </conditionalFormatting>
  <conditionalFormatting sqref="E8:H37 B8:C37 K8:K37">
    <cfRule type="cellIs" dxfId="338" priority="36" stopIfTrue="1" operator="equal">
      <formula>""</formula>
    </cfRule>
  </conditionalFormatting>
  <conditionalFormatting sqref="K14:L14 K17:L17 K20:L20 K23:L23 K26:L26 K29:L29 K32:L32 K35:L35 K11:L11 K8:L9 K10 K12:K13 K15:K16 K18:K19 K21:K22 K24:K25 K27:K28 K30:K31 K33:K34 K36:K37">
    <cfRule type="cellIs" dxfId="337" priority="35" stopIfTrue="1" operator="equal">
      <formula>""</formula>
    </cfRule>
  </conditionalFormatting>
  <conditionalFormatting sqref="I8:I10">
    <cfRule type="expression" dxfId="336" priority="32">
      <formula>IF($L$8="《省》",COUNTA($A$8:$L$10),)</formula>
    </cfRule>
  </conditionalFormatting>
  <conditionalFormatting sqref="I8:I37">
    <cfRule type="cellIs" dxfId="335" priority="33" stopIfTrue="1" operator="equal">
      <formula>""</formula>
    </cfRule>
  </conditionalFormatting>
  <conditionalFormatting sqref="D8:D10">
    <cfRule type="cellIs" dxfId="334" priority="34" operator="equal">
      <formula>""</formula>
    </cfRule>
  </conditionalFormatting>
  <conditionalFormatting sqref="D11:D37">
    <cfRule type="cellIs" dxfId="333" priority="31" operator="equal">
      <formula>""</formula>
    </cfRule>
  </conditionalFormatting>
  <conditionalFormatting sqref="L12">
    <cfRule type="cellIs" dxfId="332" priority="29" stopIfTrue="1" operator="equal">
      <formula>""</formula>
    </cfRule>
  </conditionalFormatting>
  <conditionalFormatting sqref="I11:I13">
    <cfRule type="expression" dxfId="331" priority="28">
      <formula>IF($L$11="《省》",COUNTA($A$8:$L$10),)</formula>
    </cfRule>
    <cfRule type="expression" dxfId="330" priority="30">
      <formula>IF($L$11="《省》",COUNTA($A$8:$L$10),)</formula>
    </cfRule>
  </conditionalFormatting>
  <conditionalFormatting sqref="L15">
    <cfRule type="cellIs" dxfId="329" priority="27" stopIfTrue="1" operator="equal">
      <formula>""</formula>
    </cfRule>
  </conditionalFormatting>
  <conditionalFormatting sqref="I14:I16">
    <cfRule type="expression" dxfId="328" priority="26">
      <formula>IF($L$14="《省》",COUNTA($A$8:$L$10),)</formula>
    </cfRule>
  </conditionalFormatting>
  <conditionalFormatting sqref="L18">
    <cfRule type="cellIs" dxfId="327" priority="25" stopIfTrue="1" operator="equal">
      <formula>""</formula>
    </cfRule>
  </conditionalFormatting>
  <conditionalFormatting sqref="I17:I19">
    <cfRule type="expression" dxfId="326" priority="24">
      <formula>IF($L$17="《省》",COUNTA($A$8:$L$10),)</formula>
    </cfRule>
  </conditionalFormatting>
  <conditionalFormatting sqref="L21">
    <cfRule type="cellIs" dxfId="325" priority="23" stopIfTrue="1" operator="equal">
      <formula>""</formula>
    </cfRule>
  </conditionalFormatting>
  <conditionalFormatting sqref="I20:I22">
    <cfRule type="expression" dxfId="324" priority="22">
      <formula>IF($L$20="《省》",COUNTA($A$8:$L$10),)</formula>
    </cfRule>
  </conditionalFormatting>
  <conditionalFormatting sqref="L24">
    <cfRule type="cellIs" dxfId="323" priority="21" stopIfTrue="1" operator="equal">
      <formula>""</formula>
    </cfRule>
  </conditionalFormatting>
  <conditionalFormatting sqref="I23:I25">
    <cfRule type="expression" dxfId="322" priority="20">
      <formula>IF($L$23="《省》",COUNTA($A$8:$L$10),)</formula>
    </cfRule>
  </conditionalFormatting>
  <conditionalFormatting sqref="L27">
    <cfRule type="cellIs" dxfId="321" priority="19" stopIfTrue="1" operator="equal">
      <formula>""</formula>
    </cfRule>
  </conditionalFormatting>
  <conditionalFormatting sqref="I26:I28">
    <cfRule type="expression" dxfId="320" priority="18">
      <formula>IF($L$26="《省》",COUNTA($A$8:$L$10),)</formula>
    </cfRule>
  </conditionalFormatting>
  <conditionalFormatting sqref="L30">
    <cfRule type="cellIs" dxfId="319" priority="17" stopIfTrue="1" operator="equal">
      <formula>""</formula>
    </cfRule>
  </conditionalFormatting>
  <conditionalFormatting sqref="I29:I31">
    <cfRule type="expression" dxfId="318" priority="16">
      <formula>IF($L$29="《省》",COUNTA($A$8:$L$10),)</formula>
    </cfRule>
  </conditionalFormatting>
  <conditionalFormatting sqref="L33">
    <cfRule type="cellIs" dxfId="317" priority="15" stopIfTrue="1" operator="equal">
      <formula>""</formula>
    </cfRule>
  </conditionalFormatting>
  <conditionalFormatting sqref="I32:I34">
    <cfRule type="expression" dxfId="316" priority="14">
      <formula>IF($L$32="《省》",COUNTA($A$8:$L$10),)</formula>
    </cfRule>
  </conditionalFormatting>
  <conditionalFormatting sqref="L36">
    <cfRule type="cellIs" dxfId="315" priority="13" stopIfTrue="1" operator="equal">
      <formula>""</formula>
    </cfRule>
  </conditionalFormatting>
  <conditionalFormatting sqref="I35:I37">
    <cfRule type="expression" dxfId="314" priority="12">
      <formula>IF($L$35="《省》",COUNTA($A$8:$L$10),)</formula>
    </cfRule>
  </conditionalFormatting>
  <conditionalFormatting sqref="J8:J10">
    <cfRule type="expression" dxfId="313" priority="11">
      <formula>IF($L$8="《省》",COUNTA($A$8:$L$10),)</formula>
    </cfRule>
  </conditionalFormatting>
  <conditionalFormatting sqref="J11:J13">
    <cfRule type="expression" dxfId="312" priority="9">
      <formula>IF($L$11="《省》",COUNTA($A$8:$L$10),)</formula>
    </cfRule>
    <cfRule type="expression" dxfId="311" priority="10">
      <formula>IF($L$11="《省》",COUNTA($A$8:$L$10),)</formula>
    </cfRule>
  </conditionalFormatting>
  <conditionalFormatting sqref="J14:J16">
    <cfRule type="expression" dxfId="310" priority="8">
      <formula>IF($L$14="《省》",COUNTA($A$8:$L$10),)</formula>
    </cfRule>
  </conditionalFormatting>
  <conditionalFormatting sqref="J17:J19">
    <cfRule type="expression" dxfId="309" priority="7">
      <formula>IF($L$17="《省》",COUNTA($A$8:$L$10),)</formula>
    </cfRule>
  </conditionalFormatting>
  <conditionalFormatting sqref="J20:J22">
    <cfRule type="expression" dxfId="308" priority="6">
      <formula>IF($L$20="《省》",COUNTA($A$8:$L$10),)</formula>
    </cfRule>
  </conditionalFormatting>
  <conditionalFormatting sqref="J23:J25">
    <cfRule type="expression" dxfId="307" priority="5">
      <formula>IF($L$23="《省》",COUNTA($A$8:$L$10),)</formula>
    </cfRule>
  </conditionalFormatting>
  <conditionalFormatting sqref="J26:J28">
    <cfRule type="expression" dxfId="306" priority="4">
      <formula>IF($L$26="《省》",COUNTA($A$8:$L$10),)</formula>
    </cfRule>
  </conditionalFormatting>
  <conditionalFormatting sqref="J29:J31">
    <cfRule type="expression" dxfId="305" priority="3">
      <formula>IF($L$29="《省》",COUNTA($A$8:$L$10),)</formula>
    </cfRule>
  </conditionalFormatting>
  <conditionalFormatting sqref="J32:J34">
    <cfRule type="expression" dxfId="304" priority="2">
      <formula>IF($L$32="《省》",COUNTA($A$8:$L$10),)</formula>
    </cfRule>
  </conditionalFormatting>
  <conditionalFormatting sqref="J35:J37">
    <cfRule type="expression" dxfId="303" priority="1">
      <formula>IF($L$35="《省》",COUNTA($A$8:$L$10),)</formula>
    </cfRule>
  </conditionalFormatting>
  <dataValidations count="4">
    <dataValidation type="list" allowBlank="1" showInputMessage="1" showErrorMessage="1" sqref="D8:D37">
      <formula1>"常勤,非常勤"</formula1>
    </dataValidation>
    <dataValidation type="list" allowBlank="1" showInputMessage="1" showErrorMessage="1" sqref="I8:I37 K8:K37">
      <formula1>"✔"</formula1>
    </dataValidation>
    <dataValidation type="list" allowBlank="1" showInputMessage="1" showErrorMessage="1" sqref="H8:H37">
      <formula1>"1, 2, 3, 4,"</formula1>
    </dataValidation>
    <dataValidation type="list" allowBlank="1" showInputMessage="1" showErrorMessage="1" sqref="L14 L17 L8 L11 L32 L29 L26 L23 L20 L35">
      <formula1>"《省》"</formula1>
    </dataValidation>
  </dataValidations>
  <pageMargins left="0.51181102362204722" right="0.51181102362204722" top="0.39370078740157483" bottom="0.15748031496062992" header="0.35433070866141736" footer="0.15748031496062992"/>
  <pageSetup paperSize="9" scale="56" orientation="portrait" horizontalDpi="300" verticalDpi="300" r:id="rId1"/>
  <headerFooter scaleWithDoc="0">
    <oddFooter>&amp;R&amp;10
&amp;K01+000
（令和６年１１月２９日以降に申請する訓練科から適用）　</oddFooter>
  </headerFooter>
  <rowBreaks count="1" manualBreakCount="1">
    <brk id="60" max="11" man="1"/>
  </rowBreaks>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0"/>
  <sheetViews>
    <sheetView view="pageBreakPreview" zoomScale="70" zoomScaleNormal="70" zoomScaleSheetLayoutView="70" workbookViewId="0">
      <selection activeCell="E6" sqref="E6:G7"/>
    </sheetView>
  </sheetViews>
  <sheetFormatPr defaultRowHeight="13.5"/>
  <cols>
    <col min="1" max="1" width="5.5" style="515" customWidth="1"/>
    <col min="2" max="3" width="12.625" style="515" customWidth="1"/>
    <col min="4" max="4" width="7.875" style="515" customWidth="1"/>
    <col min="5" max="7" width="19.625" style="515" customWidth="1"/>
    <col min="8" max="8" width="6" style="515" customWidth="1"/>
    <col min="9" max="9" width="5.625" style="515" customWidth="1"/>
    <col min="10" max="10" width="21.5" style="515" customWidth="1"/>
    <col min="11" max="11" width="5.75" style="515" customWidth="1"/>
    <col min="12" max="12" width="24.125" style="515" customWidth="1"/>
    <col min="13" max="18" width="13" style="515" customWidth="1"/>
    <col min="19" max="16384" width="9" style="515"/>
  </cols>
  <sheetData>
    <row r="1" spans="1:12" ht="20.100000000000001" customHeight="1">
      <c r="A1" s="73"/>
      <c r="B1" s="74"/>
      <c r="C1" s="74"/>
      <c r="D1" s="74"/>
      <c r="E1" s="74"/>
      <c r="F1" s="74"/>
      <c r="G1" s="74"/>
      <c r="H1" s="74"/>
      <c r="I1" s="74"/>
      <c r="J1" s="74"/>
      <c r="K1" s="75"/>
      <c r="L1" s="75" t="s">
        <v>614</v>
      </c>
    </row>
    <row r="2" spans="1:12" ht="20.100000000000001" customHeight="1">
      <c r="A2" s="2225" t="s">
        <v>645</v>
      </c>
      <c r="B2" s="2225"/>
      <c r="C2" s="2225"/>
      <c r="D2" s="2225"/>
      <c r="E2" s="2225"/>
      <c r="F2" s="2225"/>
      <c r="G2" s="2225"/>
      <c r="H2" s="2225"/>
      <c r="I2" s="2225"/>
      <c r="J2" s="2225"/>
      <c r="K2" s="2225"/>
      <c r="L2" s="2225"/>
    </row>
    <row r="3" spans="1:12" ht="20.100000000000001" customHeight="1">
      <c r="A3" s="73"/>
      <c r="B3" s="73"/>
      <c r="C3" s="73"/>
      <c r="D3" s="73"/>
      <c r="E3" s="73"/>
      <c r="F3" s="73"/>
      <c r="G3" s="73"/>
      <c r="H3" s="529"/>
      <c r="I3" s="529"/>
      <c r="J3" s="529"/>
      <c r="K3" s="2226"/>
      <c r="L3" s="2226"/>
    </row>
    <row r="4" spans="1:12" ht="21" customHeight="1">
      <c r="A4" s="530"/>
      <c r="B4" s="76" t="s">
        <v>160</v>
      </c>
      <c r="C4" s="2301" t="s">
        <v>1594</v>
      </c>
      <c r="D4" s="2301"/>
      <c r="E4" s="2301"/>
      <c r="F4" s="76" t="s">
        <v>194</v>
      </c>
      <c r="G4" s="2302" t="s">
        <v>1684</v>
      </c>
      <c r="H4" s="2302"/>
      <c r="I4" s="2302"/>
      <c r="J4" s="2302"/>
      <c r="K4" s="2302"/>
      <c r="L4" s="2302"/>
    </row>
    <row r="5" spans="1:12" ht="13.5" customHeight="1" thickBot="1">
      <c r="A5" s="73"/>
      <c r="B5" s="77"/>
      <c r="C5" s="77"/>
      <c r="D5" s="77"/>
      <c r="E5" s="77"/>
      <c r="F5" s="77"/>
      <c r="G5" s="77"/>
      <c r="H5" s="77"/>
      <c r="I5" s="77"/>
      <c r="J5" s="77"/>
      <c r="K5" s="77"/>
      <c r="L5" s="77"/>
    </row>
    <row r="6" spans="1:12" ht="32.25" customHeight="1">
      <c r="A6" s="2229" t="s">
        <v>646</v>
      </c>
      <c r="B6" s="2230" t="s">
        <v>195</v>
      </c>
      <c r="C6" s="2231"/>
      <c r="D6" s="2234" t="s">
        <v>619</v>
      </c>
      <c r="E6" s="2236" t="s">
        <v>196</v>
      </c>
      <c r="F6" s="2237"/>
      <c r="G6" s="2238"/>
      <c r="H6" s="2242" t="s">
        <v>197</v>
      </c>
      <c r="I6" s="2236" t="s">
        <v>616</v>
      </c>
      <c r="J6" s="2238"/>
      <c r="K6" s="2223" t="s">
        <v>1300</v>
      </c>
      <c r="L6" s="520" t="s">
        <v>560</v>
      </c>
    </row>
    <row r="7" spans="1:12" ht="32.25" customHeight="1">
      <c r="A7" s="2187"/>
      <c r="B7" s="2232"/>
      <c r="C7" s="2233"/>
      <c r="D7" s="2235"/>
      <c r="E7" s="2239"/>
      <c r="F7" s="2240"/>
      <c r="G7" s="2241"/>
      <c r="H7" s="1677"/>
      <c r="I7" s="2239"/>
      <c r="J7" s="2241"/>
      <c r="K7" s="2224"/>
      <c r="L7" s="521" t="s">
        <v>647</v>
      </c>
    </row>
    <row r="8" spans="1:12" ht="31.7" customHeight="1">
      <c r="A8" s="2187">
        <v>1</v>
      </c>
      <c r="B8" s="2262" t="s">
        <v>1595</v>
      </c>
      <c r="C8" s="2191"/>
      <c r="D8" s="2196" t="s">
        <v>1596</v>
      </c>
      <c r="E8" s="2253" t="s">
        <v>1597</v>
      </c>
      <c r="F8" s="2245"/>
      <c r="G8" s="2246"/>
      <c r="H8" s="2208">
        <v>3</v>
      </c>
      <c r="I8" s="531" t="s">
        <v>680</v>
      </c>
      <c r="J8" s="1358" t="s">
        <v>1660</v>
      </c>
      <c r="K8" s="2219"/>
      <c r="L8" s="1315"/>
    </row>
    <row r="9" spans="1:12" ht="31.7" customHeight="1">
      <c r="A9" s="2187"/>
      <c r="B9" s="2192"/>
      <c r="C9" s="2193"/>
      <c r="D9" s="2197"/>
      <c r="E9" s="2247"/>
      <c r="F9" s="2248"/>
      <c r="G9" s="2249"/>
      <c r="H9" s="2209"/>
      <c r="I9" s="516"/>
      <c r="J9" s="517" t="s">
        <v>617</v>
      </c>
      <c r="K9" s="2220"/>
      <c r="L9" s="2222"/>
    </row>
    <row r="10" spans="1:12" ht="31.7" customHeight="1">
      <c r="A10" s="2187"/>
      <c r="B10" s="2212"/>
      <c r="C10" s="2213"/>
      <c r="D10" s="2214"/>
      <c r="E10" s="2263"/>
      <c r="F10" s="2264"/>
      <c r="G10" s="2265"/>
      <c r="H10" s="2218"/>
      <c r="I10" s="532" t="s">
        <v>680</v>
      </c>
      <c r="J10" s="518" t="s">
        <v>618</v>
      </c>
      <c r="K10" s="2221"/>
      <c r="L10" s="2186"/>
    </row>
    <row r="11" spans="1:12" ht="31.7" customHeight="1">
      <c r="A11" s="2187">
        <v>2</v>
      </c>
      <c r="B11" s="2190"/>
      <c r="C11" s="2191"/>
      <c r="D11" s="2196"/>
      <c r="E11" s="2244"/>
      <c r="F11" s="2245"/>
      <c r="G11" s="2246"/>
      <c r="H11" s="2208"/>
      <c r="I11" s="531"/>
      <c r="J11" s="1358" t="s">
        <v>1660</v>
      </c>
      <c r="K11" s="2219"/>
      <c r="L11" s="1315"/>
    </row>
    <row r="12" spans="1:12" ht="31.7" customHeight="1">
      <c r="A12" s="2187"/>
      <c r="B12" s="2192"/>
      <c r="C12" s="2193"/>
      <c r="D12" s="2197"/>
      <c r="E12" s="2247"/>
      <c r="F12" s="2248"/>
      <c r="G12" s="2249"/>
      <c r="H12" s="2209"/>
      <c r="I12" s="516"/>
      <c r="J12" s="517" t="s">
        <v>617</v>
      </c>
      <c r="K12" s="2220"/>
      <c r="L12" s="2222"/>
    </row>
    <row r="13" spans="1:12" ht="31.7" customHeight="1">
      <c r="A13" s="2187"/>
      <c r="B13" s="2212"/>
      <c r="C13" s="2213"/>
      <c r="D13" s="2214"/>
      <c r="E13" s="2263"/>
      <c r="F13" s="2264"/>
      <c r="G13" s="2265"/>
      <c r="H13" s="2218"/>
      <c r="I13" s="532"/>
      <c r="J13" s="518" t="s">
        <v>618</v>
      </c>
      <c r="K13" s="2221"/>
      <c r="L13" s="2186"/>
    </row>
    <row r="14" spans="1:12" ht="31.7" customHeight="1">
      <c r="A14" s="2187">
        <v>3</v>
      </c>
      <c r="B14" s="2275" t="s">
        <v>1599</v>
      </c>
      <c r="C14" s="2276"/>
      <c r="D14" s="2281" t="s">
        <v>1596</v>
      </c>
      <c r="E14" s="2284" t="s">
        <v>1635</v>
      </c>
      <c r="F14" s="2293"/>
      <c r="G14" s="2294"/>
      <c r="H14" s="2208">
        <v>4</v>
      </c>
      <c r="I14" s="531" t="s">
        <v>680</v>
      </c>
      <c r="J14" s="1358" t="s">
        <v>1660</v>
      </c>
      <c r="K14" s="2219"/>
      <c r="L14" s="1315"/>
    </row>
    <row r="15" spans="1:12" ht="31.7" customHeight="1">
      <c r="A15" s="2187"/>
      <c r="B15" s="2277"/>
      <c r="C15" s="2278"/>
      <c r="D15" s="2282"/>
      <c r="E15" s="2295"/>
      <c r="F15" s="2296"/>
      <c r="G15" s="2297"/>
      <c r="H15" s="2209"/>
      <c r="I15" s="516" t="s">
        <v>680</v>
      </c>
      <c r="J15" s="517" t="s">
        <v>617</v>
      </c>
      <c r="K15" s="2220"/>
      <c r="L15" s="2222"/>
    </row>
    <row r="16" spans="1:12" ht="31.7" customHeight="1">
      <c r="A16" s="2187"/>
      <c r="B16" s="2279"/>
      <c r="C16" s="2280"/>
      <c r="D16" s="2283"/>
      <c r="E16" s="2298"/>
      <c r="F16" s="2299"/>
      <c r="G16" s="2300"/>
      <c r="H16" s="2218"/>
      <c r="I16" s="532"/>
      <c r="J16" s="518" t="s">
        <v>618</v>
      </c>
      <c r="K16" s="2221"/>
      <c r="L16" s="2186"/>
    </row>
    <row r="17" spans="1:12" ht="31.7" customHeight="1">
      <c r="A17" s="2187">
        <v>4</v>
      </c>
      <c r="B17" s="2275" t="s">
        <v>1600</v>
      </c>
      <c r="C17" s="2276"/>
      <c r="D17" s="2281" t="s">
        <v>1596</v>
      </c>
      <c r="E17" s="2284" t="s">
        <v>1636</v>
      </c>
      <c r="F17" s="2285"/>
      <c r="G17" s="2286"/>
      <c r="H17" s="2208">
        <v>3</v>
      </c>
      <c r="I17" s="531" t="s">
        <v>680</v>
      </c>
      <c r="J17" s="1358" t="s">
        <v>1660</v>
      </c>
      <c r="K17" s="2219"/>
      <c r="L17" s="1315"/>
    </row>
    <row r="18" spans="1:12" ht="31.7" customHeight="1">
      <c r="A18" s="2187"/>
      <c r="B18" s="2277"/>
      <c r="C18" s="2278"/>
      <c r="D18" s="2282"/>
      <c r="E18" s="2287"/>
      <c r="F18" s="2288"/>
      <c r="G18" s="2289"/>
      <c r="H18" s="2209"/>
      <c r="I18" s="516"/>
      <c r="J18" s="517" t="s">
        <v>617</v>
      </c>
      <c r="K18" s="2220"/>
      <c r="L18" s="2222"/>
    </row>
    <row r="19" spans="1:12" ht="31.7" customHeight="1">
      <c r="A19" s="2187"/>
      <c r="B19" s="2279"/>
      <c r="C19" s="2280"/>
      <c r="D19" s="2283"/>
      <c r="E19" s="2290"/>
      <c r="F19" s="2291"/>
      <c r="G19" s="2292"/>
      <c r="H19" s="2218"/>
      <c r="I19" s="532"/>
      <c r="J19" s="518" t="s">
        <v>618</v>
      </c>
      <c r="K19" s="2221"/>
      <c r="L19" s="2186"/>
    </row>
    <row r="20" spans="1:12" ht="31.7" customHeight="1">
      <c r="A20" s="2187">
        <v>5</v>
      </c>
      <c r="B20" s="2262" t="s">
        <v>1658</v>
      </c>
      <c r="C20" s="2191"/>
      <c r="D20" s="2196" t="s">
        <v>1596</v>
      </c>
      <c r="E20" s="2266" t="s">
        <v>1601</v>
      </c>
      <c r="F20" s="2267"/>
      <c r="G20" s="2268"/>
      <c r="H20" s="2208">
        <v>3</v>
      </c>
      <c r="I20" s="531" t="s">
        <v>680</v>
      </c>
      <c r="J20" s="1358" t="s">
        <v>1660</v>
      </c>
      <c r="K20" s="2219"/>
      <c r="L20" s="1315"/>
    </row>
    <row r="21" spans="1:12" ht="31.7" customHeight="1">
      <c r="A21" s="2187"/>
      <c r="B21" s="2192"/>
      <c r="C21" s="2193"/>
      <c r="D21" s="2197"/>
      <c r="E21" s="2269"/>
      <c r="F21" s="2270"/>
      <c r="G21" s="2271"/>
      <c r="H21" s="2209"/>
      <c r="I21" s="516"/>
      <c r="J21" s="517" t="s">
        <v>617</v>
      </c>
      <c r="K21" s="2220"/>
      <c r="L21" s="2222"/>
    </row>
    <row r="22" spans="1:12" ht="31.7" customHeight="1">
      <c r="A22" s="2187"/>
      <c r="B22" s="2212"/>
      <c r="C22" s="2213"/>
      <c r="D22" s="2214"/>
      <c r="E22" s="2272"/>
      <c r="F22" s="2273"/>
      <c r="G22" s="2274"/>
      <c r="H22" s="2218"/>
      <c r="I22" s="532"/>
      <c r="J22" s="518" t="s">
        <v>618</v>
      </c>
      <c r="K22" s="2221"/>
      <c r="L22" s="2186"/>
    </row>
    <row r="23" spans="1:12" ht="31.7" customHeight="1">
      <c r="A23" s="2187">
        <v>6</v>
      </c>
      <c r="B23" s="2262" t="s">
        <v>1637</v>
      </c>
      <c r="C23" s="2191"/>
      <c r="D23" s="2196" t="s">
        <v>1596</v>
      </c>
      <c r="E23" s="2253" t="s">
        <v>1659</v>
      </c>
      <c r="F23" s="2245"/>
      <c r="G23" s="2246"/>
      <c r="H23" s="2208">
        <v>4</v>
      </c>
      <c r="I23" s="531" t="s">
        <v>680</v>
      </c>
      <c r="J23" s="1358" t="s">
        <v>1660</v>
      </c>
      <c r="K23" s="2219"/>
      <c r="L23" s="1316"/>
    </row>
    <row r="24" spans="1:12" ht="31.7" customHeight="1">
      <c r="A24" s="2187"/>
      <c r="B24" s="2192"/>
      <c r="C24" s="2193"/>
      <c r="D24" s="2197"/>
      <c r="E24" s="2247"/>
      <c r="F24" s="2248"/>
      <c r="G24" s="2249"/>
      <c r="H24" s="2209"/>
      <c r="I24" s="516" t="s">
        <v>680</v>
      </c>
      <c r="J24" s="517" t="s">
        <v>617</v>
      </c>
      <c r="K24" s="2220"/>
      <c r="L24" s="2185"/>
    </row>
    <row r="25" spans="1:12" ht="31.7" customHeight="1">
      <c r="A25" s="2187"/>
      <c r="B25" s="2212"/>
      <c r="C25" s="2213"/>
      <c r="D25" s="2214"/>
      <c r="E25" s="2263"/>
      <c r="F25" s="2264"/>
      <c r="G25" s="2265"/>
      <c r="H25" s="2218"/>
      <c r="I25" s="532"/>
      <c r="J25" s="518" t="s">
        <v>618</v>
      </c>
      <c r="K25" s="2221"/>
      <c r="L25" s="2186"/>
    </row>
    <row r="26" spans="1:12" ht="31.7" customHeight="1">
      <c r="A26" s="2187">
        <v>7</v>
      </c>
      <c r="B26" s="2243" t="s">
        <v>1602</v>
      </c>
      <c r="C26" s="2243"/>
      <c r="D26" s="2196" t="s">
        <v>1603</v>
      </c>
      <c r="E26" s="2253" t="s">
        <v>1638</v>
      </c>
      <c r="F26" s="2254"/>
      <c r="G26" s="2255"/>
      <c r="H26" s="2208"/>
      <c r="I26" s="531"/>
      <c r="J26" s="1317" t="s">
        <v>1598</v>
      </c>
      <c r="K26" s="2219" t="s">
        <v>680</v>
      </c>
      <c r="L26" s="1316"/>
    </row>
    <row r="27" spans="1:12" ht="31.7" customHeight="1">
      <c r="A27" s="2187"/>
      <c r="B27" s="2243"/>
      <c r="C27" s="2243"/>
      <c r="D27" s="2197"/>
      <c r="E27" s="2256"/>
      <c r="F27" s="2257"/>
      <c r="G27" s="2258"/>
      <c r="H27" s="2209"/>
      <c r="I27" s="516"/>
      <c r="J27" s="517" t="s">
        <v>617</v>
      </c>
      <c r="K27" s="2220"/>
      <c r="L27" s="2185"/>
    </row>
    <row r="28" spans="1:12" ht="31.7" customHeight="1">
      <c r="A28" s="2187"/>
      <c r="B28" s="2243"/>
      <c r="C28" s="2243"/>
      <c r="D28" s="2214"/>
      <c r="E28" s="2259"/>
      <c r="F28" s="2260"/>
      <c r="G28" s="2261"/>
      <c r="H28" s="2218"/>
      <c r="I28" s="532"/>
      <c r="J28" s="518" t="s">
        <v>618</v>
      </c>
      <c r="K28" s="2221"/>
      <c r="L28" s="2186"/>
    </row>
    <row r="29" spans="1:12" ht="31.7" customHeight="1">
      <c r="A29" s="2187">
        <v>8</v>
      </c>
      <c r="B29" s="2243" t="s">
        <v>1602</v>
      </c>
      <c r="C29" s="2243"/>
      <c r="D29" s="2196" t="s">
        <v>1603</v>
      </c>
      <c r="E29" s="2253" t="s">
        <v>1639</v>
      </c>
      <c r="F29" s="2254"/>
      <c r="G29" s="2255"/>
      <c r="H29" s="2208">
        <v>3</v>
      </c>
      <c r="I29" s="531" t="s">
        <v>680</v>
      </c>
      <c r="J29" s="1358" t="s">
        <v>1660</v>
      </c>
      <c r="K29" s="2219"/>
      <c r="L29" s="1316"/>
    </row>
    <row r="30" spans="1:12" ht="31.7" customHeight="1">
      <c r="A30" s="2187"/>
      <c r="B30" s="2243"/>
      <c r="C30" s="2243"/>
      <c r="D30" s="2197"/>
      <c r="E30" s="2256"/>
      <c r="F30" s="2257"/>
      <c r="G30" s="2258"/>
      <c r="H30" s="2209"/>
      <c r="I30" s="516"/>
      <c r="J30" s="517" t="s">
        <v>617</v>
      </c>
      <c r="K30" s="2220"/>
      <c r="L30" s="2185"/>
    </row>
    <row r="31" spans="1:12" ht="31.7" customHeight="1">
      <c r="A31" s="2187"/>
      <c r="B31" s="2243"/>
      <c r="C31" s="2243"/>
      <c r="D31" s="2214"/>
      <c r="E31" s="2259"/>
      <c r="F31" s="2260"/>
      <c r="G31" s="2261"/>
      <c r="H31" s="2218"/>
      <c r="I31" s="532"/>
      <c r="J31" s="518" t="s">
        <v>618</v>
      </c>
      <c r="K31" s="2221"/>
      <c r="L31" s="2186"/>
    </row>
    <row r="32" spans="1:12" ht="31.7" customHeight="1">
      <c r="A32" s="2187">
        <v>9</v>
      </c>
      <c r="B32" s="2243" t="s">
        <v>1604</v>
      </c>
      <c r="C32" s="2243"/>
      <c r="D32" s="2196" t="s">
        <v>1603</v>
      </c>
      <c r="E32" s="2253" t="s">
        <v>1605</v>
      </c>
      <c r="F32" s="2254"/>
      <c r="G32" s="2255"/>
      <c r="H32" s="2208"/>
      <c r="I32" s="531"/>
      <c r="J32" s="1358" t="s">
        <v>1660</v>
      </c>
      <c r="K32" s="2219"/>
      <c r="L32" s="1316"/>
    </row>
    <row r="33" spans="1:12" ht="31.7" customHeight="1">
      <c r="A33" s="2187"/>
      <c r="B33" s="2243"/>
      <c r="C33" s="2243"/>
      <c r="D33" s="2197"/>
      <c r="E33" s="2256"/>
      <c r="F33" s="2257"/>
      <c r="G33" s="2258"/>
      <c r="H33" s="2209"/>
      <c r="I33" s="516"/>
      <c r="J33" s="517" t="s">
        <v>617</v>
      </c>
      <c r="K33" s="2220"/>
      <c r="L33" s="2185"/>
    </row>
    <row r="34" spans="1:12" ht="31.7" customHeight="1">
      <c r="A34" s="2187"/>
      <c r="B34" s="2243"/>
      <c r="C34" s="2243"/>
      <c r="D34" s="2214"/>
      <c r="E34" s="2259"/>
      <c r="F34" s="2260"/>
      <c r="G34" s="2261"/>
      <c r="H34" s="2218"/>
      <c r="I34" s="532"/>
      <c r="J34" s="518" t="s">
        <v>618</v>
      </c>
      <c r="K34" s="2221"/>
      <c r="L34" s="2186"/>
    </row>
    <row r="35" spans="1:12" ht="31.7" customHeight="1">
      <c r="A35" s="2187">
        <v>10</v>
      </c>
      <c r="B35" s="2243" t="s">
        <v>1606</v>
      </c>
      <c r="C35" s="2243"/>
      <c r="D35" s="2196"/>
      <c r="E35" s="2244"/>
      <c r="F35" s="2245"/>
      <c r="G35" s="2246"/>
      <c r="H35" s="2208">
        <v>3</v>
      </c>
      <c r="I35" s="531" t="s">
        <v>680</v>
      </c>
      <c r="J35" s="1362" t="s">
        <v>1662</v>
      </c>
      <c r="K35" s="2208"/>
      <c r="L35" s="1316" t="s">
        <v>1607</v>
      </c>
    </row>
    <row r="36" spans="1:12" ht="31.7" customHeight="1">
      <c r="A36" s="2188"/>
      <c r="B36" s="2243"/>
      <c r="C36" s="2243"/>
      <c r="D36" s="2197"/>
      <c r="E36" s="2247"/>
      <c r="F36" s="2248"/>
      <c r="G36" s="2249"/>
      <c r="H36" s="2209"/>
      <c r="I36" s="516"/>
      <c r="J36" s="517" t="s">
        <v>617</v>
      </c>
      <c r="K36" s="2209"/>
      <c r="L36" s="2185" t="s">
        <v>1608</v>
      </c>
    </row>
    <row r="37" spans="1:12" ht="31.7" customHeight="1" thickBot="1">
      <c r="A37" s="2189"/>
      <c r="B37" s="2243"/>
      <c r="C37" s="2243"/>
      <c r="D37" s="2198"/>
      <c r="E37" s="2250"/>
      <c r="F37" s="2251"/>
      <c r="G37" s="2252"/>
      <c r="H37" s="2210"/>
      <c r="I37" s="533"/>
      <c r="J37" s="519" t="s">
        <v>618</v>
      </c>
      <c r="K37" s="2210"/>
      <c r="L37" s="2211"/>
    </row>
    <row r="38" spans="1:12" ht="6.75" customHeight="1">
      <c r="A38" s="73"/>
      <c r="B38" s="267"/>
      <c r="C38" s="267"/>
      <c r="D38" s="79"/>
      <c r="E38" s="522" t="s">
        <v>622</v>
      </c>
      <c r="F38" s="79"/>
      <c r="G38" s="79"/>
      <c r="H38" s="79"/>
      <c r="I38" s="79"/>
      <c r="J38" s="79"/>
      <c r="K38" s="267"/>
      <c r="L38" s="267"/>
    </row>
    <row r="39" spans="1:12" ht="18" customHeight="1">
      <c r="A39" s="1605" t="s">
        <v>648</v>
      </c>
      <c r="B39" s="1605"/>
      <c r="C39" s="1605"/>
      <c r="D39" s="1605"/>
      <c r="E39" s="1605"/>
      <c r="F39" s="1605"/>
      <c r="G39" s="1605"/>
      <c r="H39" s="1605"/>
      <c r="I39" s="1605"/>
      <c r="J39" s="1605"/>
      <c r="K39" s="1605"/>
      <c r="L39" s="1605"/>
    </row>
    <row r="40" spans="1:12" ht="18" customHeight="1">
      <c r="A40" s="2184" t="s">
        <v>649</v>
      </c>
      <c r="B40" s="2184"/>
      <c r="C40" s="2184"/>
      <c r="D40" s="2184"/>
      <c r="E40" s="2184"/>
      <c r="F40" s="2184"/>
      <c r="G40" s="2184"/>
      <c r="H40" s="2184"/>
      <c r="I40" s="2184"/>
      <c r="J40" s="2184"/>
      <c r="K40" s="2184"/>
      <c r="L40" s="2184"/>
    </row>
    <row r="41" spans="1:12" ht="18" customHeight="1">
      <c r="A41" s="2184" t="s">
        <v>650</v>
      </c>
      <c r="B41" s="2184"/>
      <c r="C41" s="2184"/>
      <c r="D41" s="2184"/>
      <c r="E41" s="2184"/>
      <c r="F41" s="2184"/>
      <c r="G41" s="2184"/>
      <c r="H41" s="2184"/>
      <c r="I41" s="2184"/>
      <c r="J41" s="2184"/>
      <c r="K41" s="2184"/>
      <c r="L41" s="2184"/>
    </row>
    <row r="42" spans="1:12" s="534" customFormat="1" ht="18" customHeight="1">
      <c r="A42" s="2184" t="s">
        <v>651</v>
      </c>
      <c r="B42" s="2184"/>
      <c r="C42" s="2184"/>
      <c r="D42" s="2184"/>
      <c r="E42" s="2184"/>
      <c r="F42" s="2184"/>
      <c r="G42" s="2184"/>
      <c r="H42" s="2184"/>
      <c r="I42" s="2184"/>
      <c r="J42" s="2184"/>
      <c r="K42" s="2184"/>
      <c r="L42" s="2184"/>
    </row>
    <row r="43" spans="1:12" s="534" customFormat="1" ht="18" customHeight="1">
      <c r="A43" s="2184" t="s">
        <v>1591</v>
      </c>
      <c r="B43" s="2184"/>
      <c r="C43" s="2184"/>
      <c r="D43" s="2184"/>
      <c r="E43" s="2184"/>
      <c r="F43" s="2184"/>
      <c r="G43" s="2184"/>
      <c r="H43" s="2184"/>
      <c r="I43" s="2184"/>
      <c r="J43" s="2184"/>
      <c r="K43" s="2184"/>
      <c r="L43" s="2184"/>
    </row>
    <row r="44" spans="1:12" s="534" customFormat="1" ht="18" customHeight="1">
      <c r="A44" s="2184" t="s">
        <v>652</v>
      </c>
      <c r="B44" s="2184"/>
      <c r="C44" s="2184"/>
      <c r="D44" s="2184"/>
      <c r="E44" s="2184"/>
      <c r="F44" s="2184"/>
      <c r="G44" s="2184"/>
      <c r="H44" s="2184"/>
      <c r="I44" s="2184"/>
      <c r="J44" s="2184"/>
      <c r="K44" s="2184"/>
      <c r="L44" s="2184"/>
    </row>
    <row r="45" spans="1:12" s="534" customFormat="1" ht="18" customHeight="1">
      <c r="A45" s="2184" t="s">
        <v>653</v>
      </c>
      <c r="B45" s="2184"/>
      <c r="C45" s="2184"/>
      <c r="D45" s="2184"/>
      <c r="E45" s="2184"/>
      <c r="F45" s="2184"/>
      <c r="G45" s="2184"/>
      <c r="H45" s="2184"/>
      <c r="I45" s="2184"/>
      <c r="J45" s="2184"/>
      <c r="K45" s="2184"/>
      <c r="L45" s="2184"/>
    </row>
    <row r="46" spans="1:12" s="534" customFormat="1" ht="18" customHeight="1">
      <c r="A46" s="2184" t="s">
        <v>654</v>
      </c>
      <c r="B46" s="2184"/>
      <c r="C46" s="2184"/>
      <c r="D46" s="2184"/>
      <c r="E46" s="2184"/>
      <c r="F46" s="2184"/>
      <c r="G46" s="2184"/>
      <c r="H46" s="2184"/>
      <c r="I46" s="2184"/>
      <c r="J46" s="2184"/>
      <c r="K46" s="2184"/>
      <c r="L46" s="2184"/>
    </row>
    <row r="47" spans="1:12" s="534" customFormat="1" ht="18" customHeight="1">
      <c r="A47" s="2184" t="s">
        <v>655</v>
      </c>
      <c r="B47" s="2184"/>
      <c r="C47" s="2184"/>
      <c r="D47" s="2184"/>
      <c r="E47" s="2184"/>
      <c r="F47" s="2184"/>
      <c r="G47" s="2184"/>
      <c r="H47" s="2184"/>
      <c r="I47" s="2184"/>
      <c r="J47" s="2184"/>
      <c r="K47" s="2184"/>
      <c r="L47" s="2184"/>
    </row>
    <row r="48" spans="1:12" s="534" customFormat="1" ht="18" customHeight="1">
      <c r="A48" s="2184" t="s">
        <v>656</v>
      </c>
      <c r="B48" s="2184"/>
      <c r="C48" s="2184"/>
      <c r="D48" s="2184"/>
      <c r="E48" s="2184"/>
      <c r="F48" s="2184"/>
      <c r="G48" s="2184"/>
      <c r="H48" s="2184"/>
      <c r="I48" s="2184"/>
      <c r="J48" s="2184"/>
      <c r="K48" s="2184"/>
      <c r="L48" s="2184"/>
    </row>
    <row r="49" spans="1:12" ht="18" customHeight="1">
      <c r="A49" s="2184" t="s">
        <v>1363</v>
      </c>
      <c r="B49" s="2184"/>
      <c r="C49" s="2184"/>
      <c r="D49" s="2184"/>
      <c r="E49" s="2184"/>
      <c r="F49" s="2184"/>
      <c r="G49" s="2184"/>
      <c r="H49" s="2184"/>
      <c r="I49" s="2184"/>
      <c r="J49" s="2184"/>
      <c r="K49" s="2184"/>
      <c r="L49" s="2184"/>
    </row>
    <row r="50" spans="1:12" ht="18" customHeight="1">
      <c r="A50" s="2183" t="s">
        <v>1592</v>
      </c>
      <c r="B50" s="2183"/>
      <c r="C50" s="2183"/>
      <c r="D50" s="2183"/>
      <c r="E50" s="2183"/>
      <c r="F50" s="2183"/>
      <c r="G50" s="2183"/>
      <c r="H50" s="2183"/>
      <c r="I50" s="2183"/>
      <c r="J50" s="2183"/>
      <c r="K50" s="2183"/>
      <c r="L50" s="2183"/>
    </row>
    <row r="51" spans="1:12" ht="18" customHeight="1">
      <c r="A51" s="2184" t="s">
        <v>1593</v>
      </c>
      <c r="B51" s="2184"/>
      <c r="C51" s="2184"/>
      <c r="D51" s="2184"/>
      <c r="E51" s="2184"/>
      <c r="F51" s="2184"/>
      <c r="G51" s="2184"/>
      <c r="H51" s="2184"/>
      <c r="I51" s="2184"/>
      <c r="J51" s="2184"/>
      <c r="K51" s="2184"/>
      <c r="L51" s="2184"/>
    </row>
    <row r="52" spans="1:12" ht="18" customHeight="1">
      <c r="A52" s="2184" t="s">
        <v>1364</v>
      </c>
      <c r="B52" s="2184"/>
      <c r="C52" s="2184"/>
      <c r="D52" s="2184"/>
      <c r="E52" s="2184"/>
      <c r="F52" s="2184"/>
      <c r="G52" s="2184"/>
      <c r="H52" s="2184"/>
      <c r="I52" s="2184"/>
      <c r="J52" s="2184"/>
      <c r="K52" s="2184"/>
      <c r="L52" s="2184"/>
    </row>
    <row r="53" spans="1:12" ht="18" customHeight="1">
      <c r="A53" s="2184" t="s">
        <v>1365</v>
      </c>
      <c r="B53" s="2184"/>
      <c r="C53" s="2184"/>
      <c r="D53" s="2184"/>
      <c r="E53" s="2184"/>
      <c r="F53" s="2184"/>
      <c r="G53" s="2184"/>
      <c r="H53" s="2184"/>
      <c r="I53" s="2184"/>
      <c r="J53" s="2184"/>
      <c r="K53" s="2184"/>
      <c r="L53" s="2184"/>
    </row>
    <row r="54" spans="1:12" ht="18.75" customHeight="1">
      <c r="A54" s="2184"/>
      <c r="B54" s="2184"/>
      <c r="C54" s="2184"/>
      <c r="D54" s="2184"/>
      <c r="E54" s="2184"/>
      <c r="F54" s="2184"/>
      <c r="G54" s="2184"/>
      <c r="H54" s="2184"/>
      <c r="I54" s="2184"/>
      <c r="J54" s="2184"/>
      <c r="K54" s="2184"/>
      <c r="L54" s="2184"/>
    </row>
    <row r="55" spans="1:12" ht="15" customHeight="1">
      <c r="A55" s="2183" t="s">
        <v>657</v>
      </c>
      <c r="B55" s="2183"/>
      <c r="C55" s="2183"/>
      <c r="D55" s="2183"/>
      <c r="E55" s="2183"/>
      <c r="F55" s="2183"/>
      <c r="G55" s="2183"/>
      <c r="H55" s="2183"/>
      <c r="I55" s="2183"/>
      <c r="J55" s="2183"/>
      <c r="K55" s="2183"/>
      <c r="L55" s="2183"/>
    </row>
    <row r="56" spans="1:12" ht="15" customHeight="1">
      <c r="A56" s="2183" t="s">
        <v>658</v>
      </c>
      <c r="B56" s="2183"/>
      <c r="C56" s="2183"/>
      <c r="D56" s="2183"/>
      <c r="E56" s="2183"/>
      <c r="F56" s="2183"/>
      <c r="G56" s="2183"/>
      <c r="H56" s="2183"/>
      <c r="I56" s="2183"/>
      <c r="J56" s="2183"/>
      <c r="K56" s="2183"/>
      <c r="L56" s="2183"/>
    </row>
    <row r="57" spans="1:12" ht="15" customHeight="1">
      <c r="A57" s="2183" t="s">
        <v>659</v>
      </c>
      <c r="B57" s="2183"/>
      <c r="C57" s="2183"/>
      <c r="D57" s="2183"/>
      <c r="E57" s="2183"/>
      <c r="F57" s="2183"/>
      <c r="G57" s="2183"/>
      <c r="H57" s="2183"/>
      <c r="I57" s="2183"/>
      <c r="J57" s="2183"/>
      <c r="K57" s="2183"/>
      <c r="L57" s="2183"/>
    </row>
    <row r="58" spans="1:12" ht="15" customHeight="1">
      <c r="A58" s="2183" t="s">
        <v>660</v>
      </c>
      <c r="B58" s="2183"/>
      <c r="C58" s="2183"/>
      <c r="D58" s="2183"/>
      <c r="E58" s="2183"/>
      <c r="F58" s="2183"/>
      <c r="G58" s="2183"/>
      <c r="H58" s="2183"/>
      <c r="I58" s="2183"/>
      <c r="J58" s="2183"/>
      <c r="K58" s="2183"/>
      <c r="L58" s="2183"/>
    </row>
    <row r="59" spans="1:12" ht="15" customHeight="1">
      <c r="A59" s="2183"/>
      <c r="B59" s="2183"/>
      <c r="C59" s="2183"/>
      <c r="D59" s="2183"/>
      <c r="E59" s="2183"/>
      <c r="F59" s="2183"/>
      <c r="G59" s="2183"/>
      <c r="H59" s="2183"/>
      <c r="I59" s="2183"/>
      <c r="J59" s="2183"/>
      <c r="K59" s="2183"/>
      <c r="L59" s="2183"/>
    </row>
    <row r="60" spans="1:12" ht="15" customHeight="1">
      <c r="A60" s="535"/>
      <c r="B60" s="535"/>
      <c r="C60" s="535"/>
      <c r="D60" s="535"/>
      <c r="E60" s="535"/>
      <c r="F60" s="535"/>
      <c r="G60" s="535"/>
      <c r="H60" s="535"/>
      <c r="I60" s="535"/>
      <c r="J60" s="535"/>
      <c r="K60" s="535"/>
      <c r="L60" s="535"/>
    </row>
    <row r="61" spans="1:12" ht="15" customHeight="1">
      <c r="A61" s="535"/>
      <c r="B61" s="535"/>
      <c r="C61" s="535"/>
      <c r="D61" s="535"/>
      <c r="E61" s="535"/>
      <c r="F61" s="535"/>
      <c r="G61" s="535"/>
      <c r="H61" s="535"/>
      <c r="I61" s="535"/>
      <c r="J61" s="535"/>
      <c r="K61" s="535"/>
      <c r="L61" s="536"/>
    </row>
    <row r="62" spans="1:12">
      <c r="A62" s="513"/>
      <c r="B62" s="513"/>
      <c r="C62" s="513"/>
      <c r="D62" s="513"/>
      <c r="E62" s="513"/>
      <c r="F62" s="513"/>
      <c r="G62" s="513"/>
      <c r="H62" s="513"/>
      <c r="I62" s="513"/>
      <c r="J62" s="513"/>
      <c r="K62" s="513"/>
      <c r="L62" s="513"/>
    </row>
    <row r="63" spans="1:12">
      <c r="A63" s="513"/>
      <c r="B63" s="513"/>
      <c r="C63" s="513"/>
      <c r="D63" s="513"/>
      <c r="E63" s="513"/>
      <c r="F63" s="513"/>
      <c r="G63" s="513"/>
      <c r="H63" s="513"/>
      <c r="I63" s="513"/>
      <c r="J63" s="513"/>
      <c r="K63" s="513"/>
      <c r="L63" s="513"/>
    </row>
    <row r="64" spans="1:12">
      <c r="A64" s="513"/>
      <c r="B64" s="513"/>
      <c r="C64" s="513"/>
      <c r="D64" s="513"/>
      <c r="E64" s="513"/>
      <c r="F64" s="513"/>
      <c r="G64" s="513"/>
      <c r="H64" s="513"/>
      <c r="I64" s="513"/>
      <c r="J64" s="513"/>
      <c r="K64" s="513"/>
      <c r="L64" s="513"/>
    </row>
    <row r="65" spans="1:18">
      <c r="A65" s="513"/>
      <c r="B65" s="513"/>
      <c r="C65" s="513"/>
      <c r="D65" s="513"/>
      <c r="E65" s="513"/>
      <c r="F65" s="513"/>
      <c r="G65" s="513"/>
      <c r="H65" s="513"/>
      <c r="I65" s="513"/>
      <c r="J65" s="513"/>
      <c r="K65" s="513"/>
      <c r="L65" s="513"/>
    </row>
    <row r="66" spans="1:18">
      <c r="A66" s="513"/>
      <c r="B66" s="513"/>
      <c r="C66" s="513"/>
      <c r="D66" s="513"/>
      <c r="E66" s="513"/>
      <c r="F66" s="513"/>
      <c r="G66" s="513"/>
      <c r="H66" s="513"/>
      <c r="I66" s="513"/>
      <c r="J66" s="513"/>
      <c r="K66" s="513"/>
      <c r="L66" s="513"/>
    </row>
    <row r="67" spans="1:18">
      <c r="A67" s="513"/>
      <c r="B67" s="513"/>
      <c r="C67" s="513"/>
      <c r="D67" s="513"/>
      <c r="E67" s="513"/>
      <c r="F67" s="513"/>
      <c r="G67" s="513"/>
      <c r="H67" s="513"/>
      <c r="I67" s="513"/>
      <c r="J67" s="513"/>
      <c r="K67" s="513"/>
      <c r="L67" s="513"/>
      <c r="M67" s="513"/>
      <c r="N67" s="513"/>
      <c r="O67" s="513"/>
      <c r="P67" s="513"/>
      <c r="Q67" s="513"/>
      <c r="R67" s="513"/>
    </row>
    <row r="68" spans="1:18">
      <c r="A68" s="513"/>
      <c r="B68" s="513"/>
      <c r="C68" s="513"/>
      <c r="D68" s="513"/>
      <c r="E68" s="513"/>
      <c r="F68" s="513"/>
      <c r="G68" s="513"/>
      <c r="H68" s="513"/>
      <c r="I68" s="513"/>
      <c r="J68" s="513"/>
      <c r="K68" s="513"/>
      <c r="L68" s="513"/>
      <c r="M68" s="513"/>
      <c r="N68" s="513"/>
      <c r="O68" s="513"/>
      <c r="P68" s="513"/>
      <c r="Q68" s="513"/>
      <c r="R68" s="513"/>
    </row>
    <row r="69" spans="1:18">
      <c r="A69" s="513"/>
      <c r="B69" s="513"/>
      <c r="C69" s="513"/>
      <c r="D69" s="513"/>
      <c r="E69" s="513"/>
      <c r="F69" s="513"/>
      <c r="G69" s="513"/>
      <c r="H69" s="513"/>
      <c r="I69" s="513"/>
      <c r="J69" s="513"/>
      <c r="K69" s="513"/>
      <c r="L69" s="513"/>
      <c r="M69" s="513"/>
      <c r="N69" s="513"/>
      <c r="O69" s="513"/>
      <c r="P69" s="513"/>
      <c r="Q69" s="513"/>
      <c r="R69" s="513"/>
    </row>
    <row r="70" spans="1:18">
      <c r="A70" s="513"/>
      <c r="B70" s="513"/>
      <c r="C70" s="513"/>
      <c r="D70" s="513"/>
      <c r="E70" s="513"/>
      <c r="F70" s="513"/>
      <c r="G70" s="513"/>
      <c r="H70" s="513"/>
      <c r="I70" s="513"/>
      <c r="J70" s="513"/>
      <c r="K70" s="513"/>
      <c r="L70" s="513"/>
      <c r="M70" s="513"/>
      <c r="N70" s="513"/>
      <c r="O70" s="513"/>
      <c r="P70" s="513"/>
      <c r="Q70" s="513"/>
      <c r="R70" s="513"/>
    </row>
    <row r="71" spans="1:18">
      <c r="A71" s="513"/>
      <c r="B71" s="513"/>
      <c r="C71" s="513"/>
      <c r="D71" s="513"/>
      <c r="E71" s="513"/>
      <c r="F71" s="513"/>
      <c r="G71" s="513"/>
      <c r="H71" s="513"/>
      <c r="I71" s="513"/>
      <c r="J71" s="513"/>
      <c r="K71" s="513"/>
      <c r="L71" s="513"/>
      <c r="M71" s="513"/>
      <c r="N71" s="513"/>
      <c r="O71" s="513"/>
      <c r="P71" s="513"/>
      <c r="Q71" s="513"/>
      <c r="R71" s="513"/>
    </row>
    <row r="72" spans="1:18">
      <c r="A72" s="513"/>
      <c r="B72" s="513"/>
      <c r="C72" s="513"/>
      <c r="D72" s="513"/>
      <c r="E72" s="513"/>
      <c r="F72" s="513"/>
      <c r="G72" s="513"/>
      <c r="H72" s="513"/>
      <c r="I72" s="513"/>
      <c r="J72" s="513"/>
      <c r="K72" s="513"/>
      <c r="L72" s="513"/>
      <c r="M72" s="513"/>
      <c r="N72" s="513"/>
      <c r="O72" s="513"/>
      <c r="P72" s="513"/>
      <c r="Q72" s="513"/>
      <c r="R72" s="513"/>
    </row>
    <row r="73" spans="1:18">
      <c r="A73" s="513"/>
      <c r="B73" s="513"/>
      <c r="C73" s="513"/>
      <c r="D73" s="513"/>
      <c r="E73" s="513"/>
      <c r="F73" s="513"/>
      <c r="G73" s="513"/>
      <c r="H73" s="513"/>
      <c r="I73" s="513"/>
      <c r="J73" s="513"/>
      <c r="K73" s="513"/>
      <c r="L73" s="513"/>
      <c r="M73" s="513"/>
      <c r="N73" s="513"/>
      <c r="O73" s="513"/>
      <c r="P73" s="513"/>
      <c r="Q73" s="513"/>
      <c r="R73" s="513"/>
    </row>
    <row r="74" spans="1:18">
      <c r="A74" s="513"/>
      <c r="B74" s="513"/>
      <c r="C74" s="513"/>
      <c r="D74" s="513"/>
      <c r="E74" s="513"/>
      <c r="F74" s="513"/>
      <c r="G74" s="513"/>
      <c r="H74" s="513"/>
      <c r="I74" s="513"/>
      <c r="J74" s="513"/>
      <c r="K74" s="513"/>
      <c r="L74" s="513"/>
      <c r="M74" s="513"/>
      <c r="N74" s="513"/>
      <c r="O74" s="513"/>
      <c r="P74" s="513"/>
      <c r="Q74" s="513"/>
      <c r="R74" s="513"/>
    </row>
    <row r="75" spans="1:18">
      <c r="A75" s="513"/>
      <c r="B75" s="513"/>
      <c r="C75" s="513"/>
      <c r="D75" s="513"/>
      <c r="E75" s="513"/>
      <c r="F75" s="513"/>
      <c r="G75" s="513"/>
      <c r="H75" s="513"/>
      <c r="I75" s="513"/>
      <c r="J75" s="513"/>
      <c r="K75" s="513"/>
      <c r="L75" s="513"/>
      <c r="M75" s="513"/>
      <c r="N75" s="513"/>
      <c r="O75" s="513"/>
      <c r="P75" s="513"/>
      <c r="Q75" s="513"/>
      <c r="R75" s="513"/>
    </row>
    <row r="76" spans="1:18">
      <c r="A76" s="513"/>
      <c r="B76" s="513"/>
      <c r="C76" s="513"/>
      <c r="D76" s="513"/>
      <c r="E76" s="513"/>
      <c r="F76" s="513"/>
      <c r="G76" s="513"/>
      <c r="H76" s="513"/>
      <c r="I76" s="513"/>
      <c r="J76" s="513"/>
      <c r="K76" s="513"/>
      <c r="L76" s="513"/>
      <c r="M76" s="513"/>
      <c r="N76" s="513"/>
      <c r="O76" s="513"/>
      <c r="P76" s="513"/>
      <c r="Q76" s="513"/>
      <c r="R76" s="513"/>
    </row>
    <row r="77" spans="1:18">
      <c r="A77" s="513"/>
      <c r="B77" s="513"/>
      <c r="C77" s="513"/>
      <c r="D77" s="513"/>
      <c r="E77" s="513"/>
      <c r="F77" s="513"/>
      <c r="G77" s="513"/>
      <c r="H77" s="513"/>
      <c r="I77" s="513"/>
      <c r="J77" s="513"/>
      <c r="K77" s="513"/>
      <c r="L77" s="513"/>
      <c r="M77" s="513"/>
      <c r="N77" s="513"/>
      <c r="O77" s="513"/>
      <c r="P77" s="513"/>
      <c r="Q77" s="513"/>
      <c r="R77" s="513"/>
    </row>
    <row r="78" spans="1:18">
      <c r="A78" s="513"/>
      <c r="B78" s="513"/>
      <c r="C78" s="513"/>
      <c r="D78" s="513"/>
      <c r="E78" s="513"/>
      <c r="F78" s="513"/>
      <c r="G78" s="513"/>
      <c r="H78" s="513"/>
      <c r="I78" s="513"/>
      <c r="J78" s="513"/>
      <c r="K78" s="513"/>
      <c r="L78" s="513"/>
      <c r="M78" s="513"/>
      <c r="N78" s="513"/>
      <c r="O78" s="513"/>
      <c r="P78" s="513"/>
      <c r="Q78" s="513"/>
      <c r="R78" s="513"/>
    </row>
    <row r="79" spans="1:18">
      <c r="A79" s="513"/>
      <c r="B79" s="513"/>
      <c r="C79" s="513"/>
      <c r="D79" s="513"/>
      <c r="E79" s="513"/>
      <c r="F79" s="513"/>
      <c r="G79" s="513"/>
      <c r="H79" s="513"/>
      <c r="I79" s="513"/>
      <c r="J79" s="513"/>
      <c r="K79" s="513"/>
      <c r="L79" s="513"/>
      <c r="M79" s="513"/>
      <c r="N79" s="513"/>
      <c r="O79" s="513"/>
      <c r="P79" s="513"/>
      <c r="Q79" s="513"/>
      <c r="R79" s="513"/>
    </row>
    <row r="80" spans="1:18">
      <c r="A80" s="513"/>
      <c r="B80" s="513"/>
      <c r="C80" s="513"/>
      <c r="D80" s="513"/>
      <c r="E80" s="513"/>
      <c r="F80" s="513"/>
      <c r="G80" s="513"/>
      <c r="H80" s="513"/>
      <c r="I80" s="513"/>
      <c r="J80" s="513"/>
      <c r="K80" s="513"/>
      <c r="L80" s="513"/>
      <c r="M80" s="513"/>
      <c r="N80" s="513"/>
      <c r="O80" s="513"/>
      <c r="P80" s="513"/>
      <c r="Q80" s="513"/>
      <c r="R80" s="513"/>
    </row>
    <row r="81" spans="1:12">
      <c r="A81" s="513"/>
      <c r="B81" s="513"/>
      <c r="C81" s="513"/>
      <c r="D81" s="513"/>
      <c r="E81" s="513"/>
      <c r="F81" s="513"/>
      <c r="G81" s="513"/>
      <c r="H81" s="513"/>
      <c r="I81" s="513"/>
      <c r="J81" s="513"/>
      <c r="K81" s="513"/>
      <c r="L81" s="513"/>
    </row>
    <row r="82" spans="1:12">
      <c r="A82" s="513"/>
      <c r="B82" s="513"/>
      <c r="C82" s="513"/>
      <c r="D82" s="513"/>
      <c r="E82" s="513"/>
      <c r="F82" s="513"/>
      <c r="G82" s="513"/>
      <c r="H82" s="513"/>
      <c r="I82" s="513"/>
      <c r="J82" s="513"/>
      <c r="K82" s="513"/>
      <c r="L82" s="513"/>
    </row>
    <row r="83" spans="1:12">
      <c r="A83" s="513"/>
      <c r="B83" s="513"/>
      <c r="C83" s="513"/>
      <c r="D83" s="513"/>
      <c r="E83" s="513"/>
      <c r="F83" s="513"/>
      <c r="G83" s="513"/>
      <c r="H83" s="513"/>
      <c r="I83" s="513"/>
      <c r="J83" s="513"/>
      <c r="K83" s="513"/>
      <c r="L83" s="513"/>
    </row>
    <row r="84" spans="1:12">
      <c r="A84" s="513"/>
      <c r="B84" s="513"/>
      <c r="C84" s="513"/>
      <c r="D84" s="513"/>
      <c r="E84" s="513"/>
      <c r="F84" s="513"/>
      <c r="G84" s="513"/>
      <c r="H84" s="513"/>
      <c r="I84" s="513"/>
      <c r="J84" s="513"/>
      <c r="K84" s="513"/>
      <c r="L84" s="513"/>
    </row>
    <row r="85" spans="1:12">
      <c r="A85" s="513"/>
      <c r="B85" s="513"/>
      <c r="C85" s="513"/>
      <c r="D85" s="513"/>
      <c r="E85" s="513"/>
      <c r="F85" s="513"/>
      <c r="G85" s="513"/>
      <c r="H85" s="513"/>
      <c r="I85" s="513"/>
      <c r="J85" s="513"/>
      <c r="K85" s="513"/>
      <c r="L85" s="513"/>
    </row>
    <row r="86" spans="1:12">
      <c r="A86" s="513"/>
      <c r="B86" s="513"/>
      <c r="C86" s="513"/>
      <c r="D86" s="513"/>
      <c r="E86" s="513"/>
      <c r="F86" s="513"/>
      <c r="G86" s="513"/>
      <c r="H86" s="513"/>
      <c r="I86" s="513"/>
      <c r="J86" s="513"/>
      <c r="K86" s="513"/>
      <c r="L86" s="513"/>
    </row>
    <row r="87" spans="1:12">
      <c r="A87" s="513"/>
      <c r="B87" s="513"/>
      <c r="C87" s="513"/>
      <c r="D87" s="513"/>
      <c r="E87" s="513"/>
      <c r="F87" s="513"/>
      <c r="G87" s="513"/>
      <c r="H87" s="513"/>
      <c r="I87" s="513"/>
      <c r="J87" s="513"/>
      <c r="K87" s="513"/>
      <c r="L87" s="513"/>
    </row>
    <row r="88" spans="1:12">
      <c r="A88" s="513"/>
      <c r="B88" s="513"/>
      <c r="C88" s="513"/>
      <c r="D88" s="513"/>
      <c r="E88" s="513"/>
      <c r="F88" s="513"/>
      <c r="G88" s="513"/>
      <c r="H88" s="513"/>
      <c r="I88" s="513"/>
      <c r="J88" s="513"/>
      <c r="K88" s="513"/>
      <c r="L88" s="513"/>
    </row>
    <row r="89" spans="1:12">
      <c r="A89" s="513"/>
      <c r="B89" s="513"/>
      <c r="C89" s="513"/>
      <c r="D89" s="513"/>
      <c r="E89" s="513"/>
      <c r="F89" s="513"/>
      <c r="G89" s="513"/>
      <c r="H89" s="513"/>
      <c r="I89" s="513"/>
      <c r="J89" s="513"/>
      <c r="K89" s="513"/>
      <c r="L89" s="513"/>
    </row>
    <row r="90" spans="1:12">
      <c r="A90" s="513"/>
      <c r="B90" s="513"/>
      <c r="C90" s="513"/>
      <c r="D90" s="513"/>
      <c r="E90" s="513"/>
      <c r="F90" s="513"/>
      <c r="G90" s="513"/>
      <c r="H90" s="513"/>
      <c r="I90" s="513"/>
      <c r="J90" s="513"/>
      <c r="K90" s="513"/>
      <c r="L90" s="513"/>
    </row>
    <row r="91" spans="1:12">
      <c r="A91" s="513"/>
      <c r="B91" s="513"/>
      <c r="C91" s="513"/>
      <c r="D91" s="513"/>
      <c r="E91" s="513"/>
      <c r="F91" s="513"/>
      <c r="G91" s="513"/>
      <c r="H91" s="513"/>
      <c r="I91" s="513"/>
      <c r="J91" s="513"/>
      <c r="K91" s="513"/>
      <c r="L91" s="513"/>
    </row>
    <row r="92" spans="1:12">
      <c r="A92" s="513"/>
      <c r="B92" s="513"/>
      <c r="C92" s="513"/>
      <c r="D92" s="513"/>
      <c r="E92" s="513"/>
      <c r="F92" s="513"/>
      <c r="G92" s="513"/>
      <c r="H92" s="513"/>
      <c r="I92" s="513"/>
      <c r="J92" s="513"/>
      <c r="K92" s="513"/>
      <c r="L92" s="513"/>
    </row>
    <row r="93" spans="1:12">
      <c r="A93" s="513"/>
      <c r="B93" s="513"/>
      <c r="C93" s="513"/>
      <c r="D93" s="513"/>
      <c r="E93" s="513"/>
      <c r="F93" s="513"/>
      <c r="G93" s="513"/>
      <c r="H93" s="513"/>
      <c r="I93" s="513"/>
      <c r="J93" s="513"/>
      <c r="K93" s="513"/>
      <c r="L93" s="513"/>
    </row>
    <row r="94" spans="1:12">
      <c r="A94" s="513"/>
      <c r="B94" s="513"/>
      <c r="C94" s="513"/>
      <c r="D94" s="513"/>
      <c r="E94" s="513"/>
      <c r="F94" s="513"/>
      <c r="G94" s="513"/>
      <c r="H94" s="513"/>
      <c r="I94" s="513"/>
      <c r="J94" s="513"/>
      <c r="K94" s="513"/>
      <c r="L94" s="513"/>
    </row>
    <row r="95" spans="1:12">
      <c r="A95" s="513"/>
      <c r="B95" s="513"/>
      <c r="C95" s="513"/>
      <c r="D95" s="513"/>
      <c r="E95" s="513"/>
      <c r="F95" s="513"/>
      <c r="G95" s="513"/>
      <c r="H95" s="513"/>
      <c r="I95" s="513"/>
      <c r="J95" s="513"/>
      <c r="K95" s="513"/>
      <c r="L95" s="513"/>
    </row>
    <row r="96" spans="1:12">
      <c r="A96" s="513"/>
      <c r="B96" s="513"/>
      <c r="C96" s="513"/>
      <c r="D96" s="513"/>
      <c r="E96" s="513"/>
      <c r="F96" s="513"/>
      <c r="G96" s="513"/>
      <c r="H96" s="513"/>
      <c r="I96" s="513"/>
      <c r="J96" s="513"/>
      <c r="K96" s="513"/>
      <c r="L96" s="513"/>
    </row>
    <row r="97" spans="1:12">
      <c r="A97" s="513"/>
      <c r="B97" s="513"/>
      <c r="C97" s="513"/>
      <c r="D97" s="513"/>
      <c r="E97" s="513"/>
      <c r="F97" s="513"/>
      <c r="G97" s="513"/>
      <c r="H97" s="513"/>
      <c r="I97" s="513"/>
      <c r="J97" s="513"/>
      <c r="K97" s="513"/>
      <c r="L97" s="513"/>
    </row>
    <row r="98" spans="1:12">
      <c r="A98" s="513"/>
      <c r="B98" s="513"/>
      <c r="C98" s="513"/>
      <c r="D98" s="513"/>
      <c r="E98" s="513"/>
      <c r="F98" s="513"/>
      <c r="G98" s="513"/>
      <c r="H98" s="513"/>
      <c r="I98" s="513"/>
      <c r="J98" s="513"/>
      <c r="K98" s="513"/>
      <c r="L98" s="513"/>
    </row>
    <row r="99" spans="1:12">
      <c r="A99" s="513"/>
      <c r="B99" s="513"/>
      <c r="C99" s="513"/>
      <c r="D99" s="513"/>
      <c r="E99" s="513"/>
      <c r="F99" s="513"/>
      <c r="G99" s="513"/>
      <c r="H99" s="513"/>
      <c r="I99" s="513"/>
      <c r="J99" s="513"/>
      <c r="K99" s="513"/>
      <c r="L99" s="513"/>
    </row>
    <row r="100" spans="1:12">
      <c r="A100" s="513"/>
      <c r="B100" s="513"/>
      <c r="C100" s="513"/>
      <c r="D100" s="513"/>
      <c r="E100" s="513"/>
      <c r="F100" s="513"/>
      <c r="G100" s="513"/>
      <c r="H100" s="513"/>
      <c r="I100" s="513"/>
      <c r="J100" s="513"/>
      <c r="K100" s="513"/>
      <c r="L100" s="513"/>
    </row>
    <row r="101" spans="1:12">
      <c r="A101" s="513"/>
      <c r="B101" s="513"/>
      <c r="C101" s="513"/>
      <c r="D101" s="513"/>
      <c r="E101" s="513"/>
      <c r="F101" s="513"/>
      <c r="G101" s="513"/>
      <c r="H101" s="513"/>
      <c r="I101" s="513"/>
      <c r="J101" s="513"/>
      <c r="K101" s="513"/>
      <c r="L101" s="513"/>
    </row>
    <row r="102" spans="1:12">
      <c r="A102" s="513"/>
      <c r="B102" s="513"/>
      <c r="C102" s="513"/>
      <c r="D102" s="513"/>
      <c r="E102" s="513"/>
      <c r="F102" s="513"/>
      <c r="G102" s="513"/>
      <c r="H102" s="513"/>
      <c r="I102" s="513"/>
      <c r="J102" s="513"/>
      <c r="K102" s="513"/>
      <c r="L102" s="513"/>
    </row>
    <row r="103" spans="1:12">
      <c r="A103" s="513"/>
      <c r="B103" s="513"/>
      <c r="C103" s="513"/>
      <c r="D103" s="513"/>
      <c r="E103" s="513"/>
      <c r="F103" s="513"/>
      <c r="G103" s="513"/>
      <c r="H103" s="513"/>
      <c r="I103" s="513"/>
      <c r="J103" s="513"/>
      <c r="K103" s="513"/>
      <c r="L103" s="513"/>
    </row>
    <row r="104" spans="1:12">
      <c r="A104" s="513"/>
      <c r="B104" s="513"/>
      <c r="C104" s="513"/>
      <c r="D104" s="513"/>
      <c r="E104" s="513"/>
      <c r="F104" s="513"/>
      <c r="G104" s="513"/>
      <c r="H104" s="513"/>
      <c r="I104" s="513"/>
      <c r="J104" s="513"/>
      <c r="K104" s="513"/>
      <c r="L104" s="513"/>
    </row>
    <row r="105" spans="1:12">
      <c r="A105" s="513"/>
      <c r="B105" s="513"/>
      <c r="C105" s="513"/>
      <c r="D105" s="513"/>
      <c r="E105" s="513"/>
      <c r="F105" s="513"/>
      <c r="G105" s="513"/>
      <c r="H105" s="513"/>
      <c r="I105" s="513"/>
      <c r="J105" s="513"/>
      <c r="K105" s="513"/>
      <c r="L105" s="513"/>
    </row>
    <row r="106" spans="1:12">
      <c r="A106" s="513"/>
      <c r="B106" s="513"/>
      <c r="C106" s="513"/>
      <c r="D106" s="513"/>
      <c r="E106" s="513"/>
      <c r="F106" s="513"/>
      <c r="G106" s="513"/>
      <c r="H106" s="513"/>
      <c r="I106" s="513"/>
      <c r="J106" s="513"/>
      <c r="K106" s="513"/>
      <c r="L106" s="513"/>
    </row>
    <row r="107" spans="1:12">
      <c r="A107" s="513"/>
      <c r="B107" s="513"/>
      <c r="C107" s="513"/>
      <c r="D107" s="513"/>
      <c r="E107" s="513"/>
      <c r="F107" s="513"/>
      <c r="G107" s="513"/>
      <c r="H107" s="513"/>
      <c r="I107" s="513"/>
      <c r="J107" s="513"/>
      <c r="K107" s="513"/>
      <c r="L107" s="513"/>
    </row>
    <row r="108" spans="1:12">
      <c r="A108" s="513"/>
      <c r="B108" s="513"/>
      <c r="C108" s="513"/>
      <c r="D108" s="513"/>
      <c r="E108" s="513"/>
      <c r="F108" s="513"/>
      <c r="G108" s="513"/>
      <c r="H108" s="513"/>
      <c r="I108" s="513"/>
      <c r="J108" s="513"/>
      <c r="K108" s="513"/>
      <c r="L108" s="513"/>
    </row>
    <row r="109" spans="1:12">
      <c r="A109" s="513"/>
      <c r="B109" s="513"/>
      <c r="C109" s="513"/>
      <c r="D109" s="513"/>
      <c r="E109" s="513"/>
      <c r="F109" s="513"/>
      <c r="G109" s="513"/>
      <c r="H109" s="513"/>
      <c r="I109" s="513"/>
      <c r="J109" s="513"/>
      <c r="K109" s="513"/>
      <c r="L109" s="513"/>
    </row>
    <row r="110" spans="1:12">
      <c r="A110" s="513"/>
      <c r="B110" s="513"/>
      <c r="C110" s="513"/>
      <c r="D110" s="513"/>
      <c r="E110" s="513"/>
      <c r="F110" s="513"/>
      <c r="G110" s="513"/>
      <c r="H110" s="513"/>
      <c r="I110" s="513"/>
      <c r="J110" s="513"/>
      <c r="K110" s="513"/>
      <c r="L110" s="513"/>
    </row>
    <row r="111" spans="1:12">
      <c r="A111" s="513"/>
      <c r="B111" s="513"/>
      <c r="C111" s="513"/>
      <c r="D111" s="513"/>
      <c r="E111" s="513"/>
      <c r="F111" s="513"/>
      <c r="G111" s="513"/>
      <c r="H111" s="513"/>
      <c r="I111" s="513"/>
      <c r="J111" s="513"/>
      <c r="K111" s="513"/>
      <c r="L111" s="513"/>
    </row>
    <row r="112" spans="1:12">
      <c r="A112" s="513"/>
      <c r="B112" s="513"/>
      <c r="C112" s="513"/>
      <c r="D112" s="513"/>
      <c r="E112" s="513"/>
      <c r="F112" s="513"/>
      <c r="G112" s="513"/>
      <c r="H112" s="513"/>
      <c r="I112" s="513"/>
      <c r="J112" s="513"/>
      <c r="K112" s="513"/>
      <c r="L112" s="513"/>
    </row>
    <row r="113" spans="1:12">
      <c r="A113" s="513"/>
      <c r="B113" s="513"/>
      <c r="C113" s="513"/>
      <c r="D113" s="513"/>
      <c r="E113" s="513"/>
      <c r="F113" s="513"/>
      <c r="G113" s="513"/>
      <c r="H113" s="513"/>
      <c r="I113" s="513"/>
      <c r="J113" s="513"/>
      <c r="K113" s="513"/>
      <c r="L113" s="513"/>
    </row>
    <row r="114" spans="1:12">
      <c r="A114" s="513"/>
      <c r="B114" s="513"/>
      <c r="C114" s="513"/>
      <c r="D114" s="513"/>
      <c r="E114" s="513"/>
      <c r="F114" s="513"/>
      <c r="G114" s="513"/>
      <c r="H114" s="513"/>
      <c r="I114" s="513"/>
      <c r="J114" s="513"/>
      <c r="K114" s="513"/>
      <c r="L114" s="513"/>
    </row>
    <row r="115" spans="1:12">
      <c r="A115" s="513"/>
      <c r="B115" s="513"/>
      <c r="C115" s="513"/>
      <c r="D115" s="513"/>
      <c r="E115" s="513"/>
      <c r="F115" s="513"/>
      <c r="G115" s="513"/>
      <c r="H115" s="513"/>
      <c r="I115" s="513"/>
      <c r="J115" s="513"/>
      <c r="K115" s="513"/>
      <c r="L115" s="513"/>
    </row>
    <row r="116" spans="1:12">
      <c r="A116" s="513"/>
      <c r="B116" s="513"/>
      <c r="C116" s="513"/>
      <c r="D116" s="513"/>
      <c r="E116" s="513"/>
      <c r="F116" s="513"/>
      <c r="G116" s="513"/>
      <c r="H116" s="513"/>
      <c r="I116" s="513"/>
      <c r="J116" s="513"/>
      <c r="K116" s="513"/>
      <c r="L116" s="513"/>
    </row>
    <row r="117" spans="1:12">
      <c r="A117" s="513"/>
      <c r="B117" s="513"/>
      <c r="C117" s="513"/>
      <c r="D117" s="513"/>
      <c r="E117" s="513"/>
      <c r="F117" s="513"/>
      <c r="G117" s="513"/>
      <c r="H117" s="513"/>
      <c r="I117" s="513"/>
      <c r="J117" s="513"/>
      <c r="K117" s="513"/>
      <c r="L117" s="513"/>
    </row>
    <row r="118" spans="1:12">
      <c r="A118" s="513"/>
      <c r="B118" s="513"/>
      <c r="C118" s="513"/>
      <c r="D118" s="513"/>
      <c r="E118" s="513"/>
      <c r="F118" s="513"/>
      <c r="G118" s="513"/>
      <c r="H118" s="513"/>
      <c r="I118" s="513"/>
      <c r="J118" s="513"/>
      <c r="K118" s="513"/>
      <c r="L118" s="513"/>
    </row>
    <row r="119" spans="1:12">
      <c r="A119" s="513"/>
      <c r="B119" s="513"/>
      <c r="C119" s="513"/>
      <c r="D119" s="513"/>
      <c r="E119" s="513"/>
      <c r="F119" s="513"/>
      <c r="G119" s="513"/>
      <c r="H119" s="513"/>
      <c r="I119" s="513"/>
      <c r="J119" s="513"/>
      <c r="K119" s="513"/>
      <c r="L119" s="513"/>
    </row>
    <row r="120" spans="1:12">
      <c r="A120" s="513"/>
      <c r="B120" s="513"/>
      <c r="C120" s="513"/>
      <c r="D120" s="513"/>
      <c r="E120" s="513"/>
      <c r="F120" s="513"/>
      <c r="G120" s="513"/>
      <c r="H120" s="513"/>
      <c r="I120" s="513"/>
      <c r="J120" s="513"/>
      <c r="K120" s="513"/>
      <c r="L120" s="513"/>
    </row>
    <row r="121" spans="1:12">
      <c r="A121" s="513"/>
      <c r="B121" s="513"/>
      <c r="C121" s="513"/>
      <c r="D121" s="513"/>
      <c r="E121" s="513"/>
      <c r="F121" s="513"/>
      <c r="G121" s="513"/>
      <c r="H121" s="513"/>
      <c r="I121" s="513"/>
      <c r="J121" s="513"/>
      <c r="K121" s="513"/>
      <c r="L121" s="513"/>
    </row>
    <row r="122" spans="1:12">
      <c r="A122" s="513"/>
      <c r="B122" s="513"/>
      <c r="C122" s="513"/>
      <c r="D122" s="513"/>
      <c r="E122" s="513"/>
      <c r="F122" s="513"/>
      <c r="G122" s="513"/>
      <c r="H122" s="513"/>
      <c r="I122" s="513"/>
      <c r="J122" s="513"/>
      <c r="K122" s="513"/>
      <c r="L122" s="513"/>
    </row>
    <row r="123" spans="1:12">
      <c r="A123" s="513"/>
      <c r="B123" s="513"/>
      <c r="C123" s="513"/>
      <c r="D123" s="513"/>
      <c r="E123" s="513"/>
      <c r="F123" s="513"/>
      <c r="G123" s="513"/>
      <c r="H123" s="513"/>
      <c r="I123" s="513"/>
      <c r="J123" s="513"/>
      <c r="K123" s="513"/>
      <c r="L123" s="513"/>
    </row>
    <row r="124" spans="1:12">
      <c r="A124" s="513"/>
      <c r="B124" s="513"/>
      <c r="C124" s="513"/>
      <c r="D124" s="513"/>
      <c r="E124" s="513"/>
      <c r="F124" s="513"/>
      <c r="G124" s="513"/>
      <c r="H124" s="513"/>
      <c r="I124" s="513"/>
      <c r="J124" s="513"/>
      <c r="K124" s="513"/>
      <c r="L124" s="513"/>
    </row>
    <row r="125" spans="1:12">
      <c r="A125" s="513"/>
      <c r="B125" s="513"/>
      <c r="C125" s="513"/>
      <c r="D125" s="513"/>
      <c r="E125" s="513"/>
      <c r="F125" s="513"/>
      <c r="G125" s="513"/>
      <c r="H125" s="513"/>
      <c r="I125" s="513"/>
      <c r="J125" s="513"/>
      <c r="K125" s="513"/>
      <c r="L125" s="513"/>
    </row>
    <row r="126" spans="1:12">
      <c r="A126" s="513"/>
      <c r="B126" s="513"/>
      <c r="C126" s="513"/>
      <c r="D126" s="513"/>
      <c r="E126" s="513"/>
      <c r="F126" s="513"/>
      <c r="G126" s="513"/>
      <c r="H126" s="513"/>
      <c r="I126" s="513"/>
      <c r="J126" s="513"/>
      <c r="K126" s="513"/>
      <c r="L126" s="513"/>
    </row>
    <row r="127" spans="1:12">
      <c r="A127" s="513"/>
      <c r="B127" s="513"/>
      <c r="C127" s="513"/>
      <c r="D127" s="513"/>
      <c r="E127" s="513"/>
      <c r="F127" s="513"/>
      <c r="G127" s="513"/>
      <c r="H127" s="513"/>
      <c r="I127" s="513"/>
      <c r="J127" s="513"/>
      <c r="K127" s="513"/>
      <c r="L127" s="513"/>
    </row>
    <row r="128" spans="1:12">
      <c r="A128" s="513"/>
      <c r="B128" s="513"/>
      <c r="C128" s="513"/>
      <c r="D128" s="513"/>
      <c r="E128" s="513"/>
      <c r="F128" s="513"/>
      <c r="G128" s="513"/>
      <c r="H128" s="513"/>
      <c r="I128" s="513"/>
      <c r="J128" s="513"/>
      <c r="K128" s="513"/>
      <c r="L128" s="513"/>
    </row>
    <row r="129" spans="1:12">
      <c r="A129" s="513"/>
      <c r="B129" s="513"/>
      <c r="C129" s="513"/>
      <c r="D129" s="513"/>
      <c r="E129" s="513"/>
      <c r="F129" s="513"/>
      <c r="G129" s="513"/>
      <c r="H129" s="513"/>
      <c r="I129" s="513"/>
      <c r="J129" s="513"/>
      <c r="K129" s="513"/>
      <c r="L129" s="513"/>
    </row>
    <row r="130" spans="1:12">
      <c r="A130" s="513"/>
      <c r="B130" s="513"/>
      <c r="C130" s="513"/>
      <c r="D130" s="513"/>
      <c r="E130" s="513"/>
      <c r="F130" s="513"/>
      <c r="G130" s="513"/>
      <c r="H130" s="513"/>
      <c r="I130" s="513"/>
      <c r="J130" s="513"/>
      <c r="K130" s="513"/>
      <c r="L130" s="513"/>
    </row>
    <row r="131" spans="1:12">
      <c r="A131" s="513"/>
      <c r="B131" s="513"/>
      <c r="C131" s="513"/>
      <c r="D131" s="513"/>
      <c r="E131" s="513"/>
      <c r="F131" s="513"/>
      <c r="G131" s="513"/>
      <c r="H131" s="513"/>
      <c r="I131" s="513"/>
      <c r="J131" s="513"/>
      <c r="K131" s="513"/>
      <c r="L131" s="513"/>
    </row>
    <row r="132" spans="1:12">
      <c r="A132" s="513"/>
      <c r="B132" s="513"/>
      <c r="C132" s="513"/>
      <c r="D132" s="513"/>
      <c r="E132" s="513"/>
      <c r="F132" s="513"/>
      <c r="G132" s="513"/>
      <c r="H132" s="513"/>
      <c r="I132" s="513"/>
      <c r="J132" s="513"/>
      <c r="K132" s="513"/>
      <c r="L132" s="513"/>
    </row>
    <row r="133" spans="1:12">
      <c r="A133" s="513"/>
      <c r="B133" s="513"/>
      <c r="C133" s="513"/>
      <c r="D133" s="513"/>
      <c r="E133" s="513"/>
      <c r="F133" s="513"/>
      <c r="G133" s="513"/>
      <c r="H133" s="513"/>
      <c r="I133" s="513"/>
      <c r="J133" s="513"/>
      <c r="K133" s="513"/>
      <c r="L133" s="513"/>
    </row>
    <row r="134" spans="1:12">
      <c r="A134" s="513"/>
      <c r="B134" s="513"/>
      <c r="C134" s="513"/>
      <c r="D134" s="513"/>
      <c r="E134" s="513"/>
      <c r="F134" s="513"/>
      <c r="G134" s="513"/>
      <c r="H134" s="513"/>
      <c r="I134" s="513"/>
      <c r="J134" s="513"/>
      <c r="K134" s="513"/>
      <c r="L134" s="513"/>
    </row>
    <row r="135" spans="1:12">
      <c r="A135" s="513"/>
      <c r="B135" s="513"/>
      <c r="C135" s="513"/>
      <c r="D135" s="513"/>
      <c r="E135" s="513"/>
      <c r="F135" s="513"/>
      <c r="G135" s="513"/>
      <c r="H135" s="513"/>
      <c r="I135" s="513"/>
      <c r="J135" s="513"/>
      <c r="K135" s="513"/>
      <c r="L135" s="513"/>
    </row>
    <row r="136" spans="1:12">
      <c r="A136" s="513"/>
      <c r="B136" s="513"/>
      <c r="C136" s="513"/>
      <c r="D136" s="513"/>
      <c r="E136" s="513"/>
      <c r="F136" s="513"/>
      <c r="G136" s="513"/>
      <c r="H136" s="513"/>
      <c r="I136" s="513"/>
      <c r="J136" s="513"/>
      <c r="K136" s="513"/>
      <c r="L136" s="513"/>
    </row>
    <row r="137" spans="1:12">
      <c r="A137" s="513"/>
      <c r="B137" s="513"/>
      <c r="C137" s="513"/>
      <c r="D137" s="513"/>
      <c r="E137" s="513"/>
      <c r="F137" s="513"/>
      <c r="G137" s="513"/>
      <c r="H137" s="513"/>
      <c r="I137" s="513"/>
      <c r="J137" s="513"/>
      <c r="K137" s="513"/>
      <c r="L137" s="513"/>
    </row>
    <row r="138" spans="1:12">
      <c r="A138" s="513"/>
      <c r="B138" s="513"/>
      <c r="C138" s="513"/>
      <c r="D138" s="513"/>
      <c r="E138" s="513"/>
      <c r="F138" s="513"/>
      <c r="G138" s="513"/>
      <c r="H138" s="513"/>
      <c r="I138" s="513"/>
      <c r="J138" s="513"/>
      <c r="K138" s="513"/>
      <c r="L138" s="513"/>
    </row>
    <row r="139" spans="1:12">
      <c r="A139" s="513"/>
      <c r="B139" s="513"/>
      <c r="C139" s="513"/>
      <c r="D139" s="513"/>
      <c r="E139" s="513"/>
      <c r="F139" s="513"/>
      <c r="G139" s="513"/>
      <c r="H139" s="513"/>
      <c r="I139" s="513"/>
      <c r="J139" s="513"/>
      <c r="K139" s="513"/>
      <c r="L139" s="513"/>
    </row>
    <row r="140" spans="1:12">
      <c r="A140" s="513"/>
      <c r="B140" s="513"/>
      <c r="C140" s="513"/>
      <c r="D140" s="513"/>
      <c r="E140" s="513"/>
      <c r="F140" s="513"/>
      <c r="G140" s="513"/>
      <c r="H140" s="513"/>
      <c r="I140" s="513"/>
      <c r="J140" s="513"/>
      <c r="K140" s="513"/>
      <c r="L140" s="513"/>
    </row>
    <row r="141" spans="1:12">
      <c r="A141" s="513"/>
      <c r="B141" s="513"/>
      <c r="C141" s="513"/>
      <c r="D141" s="513"/>
      <c r="E141" s="513"/>
      <c r="F141" s="513"/>
      <c r="G141" s="513"/>
      <c r="H141" s="513"/>
      <c r="I141" s="513"/>
      <c r="J141" s="513"/>
      <c r="K141" s="513"/>
      <c r="L141" s="513"/>
    </row>
    <row r="142" spans="1:12">
      <c r="A142" s="513"/>
      <c r="B142" s="513"/>
      <c r="C142" s="513"/>
      <c r="D142" s="513"/>
      <c r="E142" s="513"/>
      <c r="F142" s="513"/>
      <c r="G142" s="513"/>
      <c r="H142" s="513"/>
      <c r="I142" s="513"/>
      <c r="J142" s="513"/>
      <c r="K142" s="513"/>
      <c r="L142" s="513"/>
    </row>
    <row r="143" spans="1:12">
      <c r="A143" s="513"/>
      <c r="B143" s="513"/>
      <c r="C143" s="513"/>
      <c r="D143" s="513"/>
      <c r="E143" s="513"/>
      <c r="F143" s="513"/>
      <c r="G143" s="513"/>
      <c r="H143" s="513"/>
      <c r="I143" s="513"/>
      <c r="J143" s="513"/>
      <c r="K143" s="513"/>
      <c r="L143" s="513"/>
    </row>
    <row r="144" spans="1:12">
      <c r="A144" s="513"/>
      <c r="B144" s="513"/>
      <c r="C144" s="513"/>
      <c r="D144" s="513"/>
      <c r="E144" s="513"/>
      <c r="F144" s="513"/>
      <c r="G144" s="513"/>
      <c r="H144" s="513"/>
      <c r="I144" s="513"/>
      <c r="J144" s="513"/>
      <c r="K144" s="513"/>
      <c r="L144" s="513"/>
    </row>
    <row r="145" spans="1:12">
      <c r="A145" s="513"/>
      <c r="B145" s="513"/>
      <c r="C145" s="513"/>
      <c r="D145" s="513"/>
      <c r="E145" s="513"/>
      <c r="F145" s="513"/>
      <c r="G145" s="513"/>
      <c r="H145" s="513"/>
      <c r="I145" s="513"/>
      <c r="J145" s="513"/>
      <c r="K145" s="513"/>
      <c r="L145" s="513"/>
    </row>
    <row r="146" spans="1:12">
      <c r="A146" s="513"/>
      <c r="B146" s="513"/>
      <c r="C146" s="513"/>
      <c r="D146" s="513"/>
      <c r="E146" s="513"/>
      <c r="F146" s="513"/>
      <c r="G146" s="513"/>
      <c r="H146" s="513"/>
      <c r="I146" s="513"/>
      <c r="J146" s="513"/>
      <c r="K146" s="513"/>
      <c r="L146" s="513"/>
    </row>
    <row r="147" spans="1:12">
      <c r="A147" s="513"/>
      <c r="B147" s="513"/>
      <c r="C147" s="513"/>
      <c r="D147" s="513"/>
      <c r="E147" s="513"/>
      <c r="F147" s="513"/>
      <c r="G147" s="513"/>
      <c r="H147" s="513"/>
      <c r="I147" s="513"/>
      <c r="J147" s="513"/>
      <c r="K147" s="513"/>
      <c r="L147" s="513"/>
    </row>
    <row r="148" spans="1:12">
      <c r="A148" s="513"/>
      <c r="B148" s="513"/>
      <c r="C148" s="513"/>
      <c r="D148" s="513"/>
      <c r="E148" s="513"/>
      <c r="F148" s="513"/>
      <c r="G148" s="513"/>
      <c r="H148" s="513"/>
      <c r="I148" s="513"/>
      <c r="J148" s="513"/>
      <c r="K148" s="513"/>
      <c r="L148" s="513"/>
    </row>
    <row r="149" spans="1:12">
      <c r="A149" s="513"/>
      <c r="B149" s="513"/>
      <c r="C149" s="513"/>
      <c r="D149" s="513"/>
      <c r="E149" s="513"/>
      <c r="F149" s="513"/>
      <c r="G149" s="513"/>
      <c r="H149" s="513"/>
      <c r="I149" s="513"/>
      <c r="J149" s="513"/>
      <c r="K149" s="513"/>
      <c r="L149" s="513"/>
    </row>
    <row r="150" spans="1:12">
      <c r="A150" s="511"/>
      <c r="B150" s="511"/>
      <c r="C150" s="511"/>
      <c r="D150" s="511"/>
      <c r="E150" s="511"/>
      <c r="F150" s="511"/>
      <c r="G150" s="511"/>
      <c r="H150" s="511"/>
      <c r="I150" s="511"/>
      <c r="J150" s="511"/>
      <c r="K150" s="511"/>
      <c r="L150" s="511"/>
    </row>
    <row r="151" spans="1:12">
      <c r="A151" s="511"/>
      <c r="B151" s="511"/>
      <c r="C151" s="511"/>
      <c r="D151" s="511"/>
      <c r="E151" s="511"/>
      <c r="F151" s="511"/>
      <c r="G151" s="511"/>
      <c r="H151" s="511"/>
      <c r="I151" s="511"/>
      <c r="J151" s="511"/>
      <c r="K151" s="511"/>
      <c r="L151" s="511"/>
    </row>
    <row r="152" spans="1:12">
      <c r="A152" s="511"/>
      <c r="B152" s="511"/>
      <c r="C152" s="511"/>
      <c r="D152" s="511"/>
      <c r="E152" s="511"/>
      <c r="F152" s="511"/>
      <c r="G152" s="511"/>
      <c r="H152" s="511"/>
      <c r="I152" s="511"/>
      <c r="J152" s="511"/>
      <c r="K152" s="511"/>
      <c r="L152" s="511"/>
    </row>
    <row r="153" spans="1:12">
      <c r="A153" s="511"/>
      <c r="B153" s="511"/>
      <c r="C153" s="511"/>
      <c r="D153" s="511"/>
      <c r="E153" s="511"/>
      <c r="F153" s="511"/>
      <c r="G153" s="511"/>
      <c r="H153" s="511"/>
      <c r="I153" s="511"/>
      <c r="J153" s="511"/>
      <c r="K153" s="511"/>
      <c r="L153" s="511"/>
    </row>
    <row r="154" spans="1:12">
      <c r="A154" s="511"/>
      <c r="B154" s="511"/>
      <c r="C154" s="511"/>
      <c r="D154" s="511"/>
      <c r="E154" s="511"/>
      <c r="F154" s="511"/>
      <c r="G154" s="511"/>
      <c r="H154" s="511"/>
      <c r="I154" s="511"/>
      <c r="J154" s="511"/>
      <c r="K154" s="511"/>
      <c r="L154" s="511"/>
    </row>
    <row r="155" spans="1:12">
      <c r="A155" s="511"/>
      <c r="B155" s="511"/>
      <c r="C155" s="511"/>
      <c r="D155" s="511"/>
      <c r="E155" s="511"/>
      <c r="F155" s="511"/>
      <c r="G155" s="511"/>
      <c r="H155" s="511"/>
      <c r="I155" s="511"/>
      <c r="J155" s="511"/>
      <c r="K155" s="511"/>
      <c r="L155" s="511"/>
    </row>
    <row r="156" spans="1:12">
      <c r="A156" s="511"/>
      <c r="B156" s="511"/>
      <c r="C156" s="511"/>
      <c r="D156" s="511"/>
      <c r="E156" s="511"/>
      <c r="F156" s="511"/>
      <c r="G156" s="511"/>
      <c r="H156" s="511"/>
      <c r="I156" s="511"/>
      <c r="J156" s="511"/>
      <c r="K156" s="511"/>
      <c r="L156" s="511"/>
    </row>
    <row r="157" spans="1:12">
      <c r="A157" s="511"/>
      <c r="B157" s="511"/>
      <c r="C157" s="511"/>
      <c r="D157" s="511"/>
      <c r="E157" s="511"/>
      <c r="F157" s="511"/>
      <c r="G157" s="511"/>
      <c r="H157" s="511"/>
      <c r="I157" s="511"/>
      <c r="J157" s="511"/>
      <c r="K157" s="511"/>
      <c r="L157" s="511"/>
    </row>
    <row r="158" spans="1:12">
      <c r="A158" s="511"/>
      <c r="B158" s="511"/>
      <c r="C158" s="511"/>
      <c r="D158" s="511"/>
      <c r="E158" s="511"/>
      <c r="F158" s="511"/>
      <c r="G158" s="511"/>
      <c r="H158" s="511"/>
      <c r="I158" s="511"/>
      <c r="J158" s="511"/>
      <c r="K158" s="511"/>
      <c r="L158" s="511"/>
    </row>
    <row r="159" spans="1:12">
      <c r="A159" s="511"/>
      <c r="B159" s="511"/>
      <c r="C159" s="511"/>
      <c r="D159" s="511"/>
      <c r="E159" s="511"/>
      <c r="F159" s="511"/>
      <c r="G159" s="511"/>
      <c r="H159" s="511"/>
      <c r="I159" s="511"/>
      <c r="J159" s="511"/>
      <c r="K159" s="511"/>
      <c r="L159" s="511"/>
    </row>
    <row r="160" spans="1:12">
      <c r="A160" s="511"/>
      <c r="B160" s="511"/>
      <c r="C160" s="511"/>
      <c r="D160" s="511"/>
      <c r="E160" s="511"/>
      <c r="F160" s="511"/>
      <c r="G160" s="511"/>
      <c r="H160" s="511"/>
      <c r="I160" s="511"/>
      <c r="J160" s="511"/>
      <c r="K160" s="511"/>
      <c r="L160" s="511"/>
    </row>
    <row r="161" spans="1:12">
      <c r="A161" s="511"/>
      <c r="B161" s="511"/>
      <c r="C161" s="511"/>
      <c r="D161" s="511"/>
      <c r="E161" s="511"/>
      <c r="F161" s="511"/>
      <c r="G161" s="511"/>
      <c r="H161" s="511"/>
      <c r="I161" s="511"/>
      <c r="J161" s="511"/>
      <c r="K161" s="511"/>
      <c r="L161" s="511"/>
    </row>
    <row r="162" spans="1:12">
      <c r="A162" s="511"/>
      <c r="B162" s="511"/>
      <c r="C162" s="511"/>
      <c r="D162" s="511"/>
      <c r="E162" s="511"/>
      <c r="F162" s="511"/>
      <c r="G162" s="511"/>
      <c r="H162" s="511"/>
      <c r="I162" s="511"/>
      <c r="J162" s="511"/>
      <c r="K162" s="511"/>
      <c r="L162" s="511"/>
    </row>
    <row r="163" spans="1:12">
      <c r="A163" s="511"/>
      <c r="B163" s="511"/>
      <c r="C163" s="511"/>
      <c r="D163" s="511"/>
      <c r="E163" s="511"/>
      <c r="F163" s="511"/>
      <c r="G163" s="511"/>
      <c r="H163" s="511"/>
      <c r="I163" s="511"/>
      <c r="J163" s="511"/>
      <c r="K163" s="511"/>
      <c r="L163" s="511"/>
    </row>
    <row r="164" spans="1:12">
      <c r="A164" s="511"/>
      <c r="B164" s="511"/>
      <c r="C164" s="511"/>
      <c r="D164" s="511"/>
      <c r="E164" s="511"/>
      <c r="F164" s="511"/>
      <c r="G164" s="511"/>
      <c r="H164" s="511"/>
      <c r="I164" s="511"/>
      <c r="J164" s="511"/>
      <c r="K164" s="511"/>
      <c r="L164" s="511"/>
    </row>
    <row r="165" spans="1:12">
      <c r="A165" s="511"/>
      <c r="B165" s="511"/>
      <c r="C165" s="511"/>
      <c r="D165" s="511"/>
      <c r="E165" s="511"/>
      <c r="F165" s="511"/>
      <c r="G165" s="511"/>
      <c r="H165" s="511"/>
      <c r="I165" s="511"/>
      <c r="J165" s="511"/>
      <c r="K165" s="511"/>
      <c r="L165" s="511"/>
    </row>
    <row r="166" spans="1:12">
      <c r="A166" s="511"/>
      <c r="B166" s="511"/>
      <c r="C166" s="511"/>
      <c r="D166" s="511"/>
      <c r="E166" s="511"/>
      <c r="F166" s="511"/>
      <c r="G166" s="511"/>
      <c r="H166" s="511"/>
      <c r="I166" s="511"/>
      <c r="J166" s="511"/>
      <c r="K166" s="511"/>
      <c r="L166" s="511"/>
    </row>
    <row r="167" spans="1:12">
      <c r="A167" s="511"/>
      <c r="B167" s="511"/>
      <c r="C167" s="511"/>
      <c r="D167" s="511"/>
      <c r="E167" s="511"/>
      <c r="F167" s="511"/>
      <c r="G167" s="511"/>
      <c r="H167" s="511"/>
      <c r="I167" s="511"/>
      <c r="J167" s="511"/>
      <c r="K167" s="511"/>
      <c r="L167" s="511"/>
    </row>
    <row r="168" spans="1:12">
      <c r="A168" s="511"/>
      <c r="B168" s="511"/>
      <c r="C168" s="511"/>
      <c r="D168" s="511"/>
      <c r="E168" s="511"/>
      <c r="F168" s="511"/>
      <c r="G168" s="511"/>
      <c r="H168" s="511"/>
      <c r="I168" s="511"/>
      <c r="J168" s="511"/>
      <c r="K168" s="511"/>
      <c r="L168" s="511"/>
    </row>
    <row r="169" spans="1:12">
      <c r="A169" s="511"/>
      <c r="B169" s="511"/>
      <c r="C169" s="511"/>
      <c r="D169" s="511"/>
      <c r="E169" s="511"/>
      <c r="F169" s="511"/>
      <c r="G169" s="511"/>
      <c r="H169" s="511"/>
      <c r="I169" s="511"/>
      <c r="J169" s="511"/>
      <c r="K169" s="511"/>
      <c r="L169" s="511"/>
    </row>
    <row r="170" spans="1:12">
      <c r="A170" s="511"/>
      <c r="B170" s="511"/>
      <c r="C170" s="511"/>
      <c r="D170" s="511"/>
      <c r="E170" s="511"/>
      <c r="F170" s="511"/>
      <c r="G170" s="511"/>
      <c r="H170" s="511"/>
      <c r="I170" s="511"/>
      <c r="J170" s="511"/>
      <c r="K170" s="511"/>
      <c r="L170" s="511"/>
    </row>
  </sheetData>
  <mergeCells count="102">
    <mergeCell ref="A2:L2"/>
    <mergeCell ref="K3:L3"/>
    <mergeCell ref="C4:E4"/>
    <mergeCell ref="G4:L4"/>
    <mergeCell ref="A6:A7"/>
    <mergeCell ref="B6:C7"/>
    <mergeCell ref="D6:D7"/>
    <mergeCell ref="E6:G7"/>
    <mergeCell ref="H6:H7"/>
    <mergeCell ref="I6:J7"/>
    <mergeCell ref="L9:L10"/>
    <mergeCell ref="A11:A13"/>
    <mergeCell ref="B11:C13"/>
    <mergeCell ref="D11:D13"/>
    <mergeCell ref="E11:G13"/>
    <mergeCell ref="H11:H13"/>
    <mergeCell ref="K11:K13"/>
    <mergeCell ref="L12:L13"/>
    <mergeCell ref="K6:K7"/>
    <mergeCell ref="A8:A10"/>
    <mergeCell ref="B8:C10"/>
    <mergeCell ref="D8:D10"/>
    <mergeCell ref="E8:G10"/>
    <mergeCell ref="H8:H10"/>
    <mergeCell ref="K8:K10"/>
    <mergeCell ref="L15:L16"/>
    <mergeCell ref="A17:A19"/>
    <mergeCell ref="B17:C19"/>
    <mergeCell ref="D17:D19"/>
    <mergeCell ref="E17:G19"/>
    <mergeCell ref="H17:H19"/>
    <mergeCell ref="K17:K19"/>
    <mergeCell ref="L18:L19"/>
    <mergeCell ref="A14:A16"/>
    <mergeCell ref="B14:C16"/>
    <mergeCell ref="D14:D16"/>
    <mergeCell ref="E14:G16"/>
    <mergeCell ref="H14:H16"/>
    <mergeCell ref="K14:K16"/>
    <mergeCell ref="L21:L22"/>
    <mergeCell ref="A23:A25"/>
    <mergeCell ref="B23:C25"/>
    <mergeCell ref="D23:D25"/>
    <mergeCell ref="E23:G25"/>
    <mergeCell ref="H23:H25"/>
    <mergeCell ref="K23:K25"/>
    <mergeCell ref="L24:L25"/>
    <mergeCell ref="A20:A22"/>
    <mergeCell ref="B20:C22"/>
    <mergeCell ref="D20:D22"/>
    <mergeCell ref="E20:G22"/>
    <mergeCell ref="H20:H22"/>
    <mergeCell ref="K20:K22"/>
    <mergeCell ref="L27:L28"/>
    <mergeCell ref="A29:A31"/>
    <mergeCell ref="B29:C31"/>
    <mergeCell ref="D29:D31"/>
    <mergeCell ref="E29:G31"/>
    <mergeCell ref="H29:H31"/>
    <mergeCell ref="K29:K31"/>
    <mergeCell ref="L30:L31"/>
    <mergeCell ref="A26:A28"/>
    <mergeCell ref="B26:C28"/>
    <mergeCell ref="D26:D28"/>
    <mergeCell ref="E26:G28"/>
    <mergeCell ref="H26:H28"/>
    <mergeCell ref="K26:K28"/>
    <mergeCell ref="L33:L34"/>
    <mergeCell ref="A35:A37"/>
    <mergeCell ref="B35:C37"/>
    <mergeCell ref="D35:D37"/>
    <mergeCell ref="E35:G37"/>
    <mergeCell ref="H35:H37"/>
    <mergeCell ref="K35:K37"/>
    <mergeCell ref="L36:L37"/>
    <mergeCell ref="A32:A34"/>
    <mergeCell ref="B32:C34"/>
    <mergeCell ref="D32:D34"/>
    <mergeCell ref="E32:G34"/>
    <mergeCell ref="H32:H34"/>
    <mergeCell ref="K32:K34"/>
    <mergeCell ref="A45:L45"/>
    <mergeCell ref="A46:L46"/>
    <mergeCell ref="A47:L47"/>
    <mergeCell ref="A48:L48"/>
    <mergeCell ref="A49:L49"/>
    <mergeCell ref="A50:L50"/>
    <mergeCell ref="A39:L39"/>
    <mergeCell ref="A40:L40"/>
    <mergeCell ref="A41:L41"/>
    <mergeCell ref="A42:L42"/>
    <mergeCell ref="A43:L43"/>
    <mergeCell ref="A44:L44"/>
    <mergeCell ref="A57:L57"/>
    <mergeCell ref="A58:L58"/>
    <mergeCell ref="A59:L59"/>
    <mergeCell ref="A51:L51"/>
    <mergeCell ref="A52:L52"/>
    <mergeCell ref="A53:L53"/>
    <mergeCell ref="A54:L54"/>
    <mergeCell ref="A55:L55"/>
    <mergeCell ref="A56:L56"/>
  </mergeCells>
  <phoneticPr fontId="12"/>
  <conditionalFormatting sqref="K14:L14 K17:L17 K20:L20 K23:L23 K26:L26 K29:L29 K32:L32 K35:L35 H8:H37 K11:L11 K8:L9 K10 K12:K13 K15:K16 K18:K19 K21:K22 K24:K25 K27:K28 K30:K31 K33:K34 K36:K37">
    <cfRule type="cellIs" dxfId="302" priority="45" stopIfTrue="1" operator="notEqual">
      <formula>0</formula>
    </cfRule>
  </conditionalFormatting>
  <conditionalFormatting sqref="B8:C25 K8:K37 E8:H37">
    <cfRule type="cellIs" dxfId="301" priority="44" stopIfTrue="1" operator="equal">
      <formula>""</formula>
    </cfRule>
  </conditionalFormatting>
  <conditionalFormatting sqref="K14:L14 K17:L17 K20:L20 K23:L23 K26:L26 K29:L29 K32:L32 K35:L35 K11:L11 K8:L9 K10 K12:K13 K15:K16 K18:K19 K21:K22 K24:K25 K27:K28 K30:K31 K33:K34 K36:K37">
    <cfRule type="cellIs" dxfId="300" priority="43" stopIfTrue="1" operator="equal">
      <formula>""</formula>
    </cfRule>
  </conditionalFormatting>
  <conditionalFormatting sqref="I9:J10 I8">
    <cfRule type="expression" dxfId="299" priority="40">
      <formula>IF($L$8="《省》",COUNTA($A$8:$L$10),)</formula>
    </cfRule>
  </conditionalFormatting>
  <conditionalFormatting sqref="I8:I37">
    <cfRule type="cellIs" dxfId="298" priority="41" stopIfTrue="1" operator="equal">
      <formula>""</formula>
    </cfRule>
  </conditionalFormatting>
  <conditionalFormatting sqref="D8:D10">
    <cfRule type="cellIs" dxfId="297" priority="42" operator="equal">
      <formula>""</formula>
    </cfRule>
  </conditionalFormatting>
  <conditionalFormatting sqref="D11:D37">
    <cfRule type="cellIs" dxfId="296" priority="39" operator="equal">
      <formula>""</formula>
    </cfRule>
  </conditionalFormatting>
  <conditionalFormatting sqref="L12">
    <cfRule type="cellIs" dxfId="295" priority="37" stopIfTrue="1" operator="equal">
      <formula>""</formula>
    </cfRule>
  </conditionalFormatting>
  <conditionalFormatting sqref="I12:J13 I11">
    <cfRule type="expression" dxfId="294" priority="36">
      <formula>IF($L$11="《省》",COUNTA($A$8:$L$10),)</formula>
    </cfRule>
    <cfRule type="expression" dxfId="293" priority="38">
      <formula>IF($L$11="《省》",COUNTA($A$8:$L$10),)</formula>
    </cfRule>
  </conditionalFormatting>
  <conditionalFormatting sqref="L15">
    <cfRule type="cellIs" dxfId="292" priority="35" stopIfTrue="1" operator="equal">
      <formula>""</formula>
    </cfRule>
  </conditionalFormatting>
  <conditionalFormatting sqref="I15:J16 I14">
    <cfRule type="expression" dxfId="291" priority="34">
      <formula>IF($L$14="《省》",COUNTA($A$8:$L$10),)</formula>
    </cfRule>
  </conditionalFormatting>
  <conditionalFormatting sqref="L18">
    <cfRule type="cellIs" dxfId="290" priority="33" stopIfTrue="1" operator="equal">
      <formula>""</formula>
    </cfRule>
  </conditionalFormatting>
  <conditionalFormatting sqref="I18:J19 I17">
    <cfRule type="expression" dxfId="289" priority="32">
      <formula>IF($L$17="《省》",COUNTA($A$8:$L$10),)</formula>
    </cfRule>
  </conditionalFormatting>
  <conditionalFormatting sqref="L21">
    <cfRule type="cellIs" dxfId="288" priority="31" stopIfTrue="1" operator="equal">
      <formula>""</formula>
    </cfRule>
  </conditionalFormatting>
  <conditionalFormatting sqref="I21:J22 I20">
    <cfRule type="expression" dxfId="287" priority="30">
      <formula>IF($L$20="《省》",COUNTA($A$8:$L$10),)</formula>
    </cfRule>
  </conditionalFormatting>
  <conditionalFormatting sqref="L24">
    <cfRule type="cellIs" dxfId="286" priority="29" stopIfTrue="1" operator="equal">
      <formula>""</formula>
    </cfRule>
  </conditionalFormatting>
  <conditionalFormatting sqref="I24:J25 I23">
    <cfRule type="expression" dxfId="285" priority="28">
      <formula>IF($L$23="《省》",COUNTA($A$8:$L$10),)</formula>
    </cfRule>
  </conditionalFormatting>
  <conditionalFormatting sqref="L27">
    <cfRule type="cellIs" dxfId="284" priority="27" stopIfTrue="1" operator="equal">
      <formula>""</formula>
    </cfRule>
  </conditionalFormatting>
  <conditionalFormatting sqref="I27:J28 I26">
    <cfRule type="expression" dxfId="283" priority="26">
      <formula>IF($L$26="《省》",COUNTA($A$8:$L$10),)</formula>
    </cfRule>
  </conditionalFormatting>
  <conditionalFormatting sqref="L30">
    <cfRule type="cellIs" dxfId="282" priority="25" stopIfTrue="1" operator="equal">
      <formula>""</formula>
    </cfRule>
  </conditionalFormatting>
  <conditionalFormatting sqref="I30:J31 I29">
    <cfRule type="expression" dxfId="281" priority="24">
      <formula>IF($L$29="《省》",COUNTA($A$8:$L$10),)</formula>
    </cfRule>
  </conditionalFormatting>
  <conditionalFormatting sqref="L33">
    <cfRule type="cellIs" dxfId="280" priority="23" stopIfTrue="1" operator="equal">
      <formula>""</formula>
    </cfRule>
  </conditionalFormatting>
  <conditionalFormatting sqref="I33:J34 I32">
    <cfRule type="expression" dxfId="279" priority="22">
      <formula>IF($L$32="《省》",COUNTA($A$8:$L$10),)</formula>
    </cfRule>
  </conditionalFormatting>
  <conditionalFormatting sqref="L36">
    <cfRule type="cellIs" dxfId="278" priority="21" stopIfTrue="1" operator="equal">
      <formula>""</formula>
    </cfRule>
  </conditionalFormatting>
  <conditionalFormatting sqref="I35:J37">
    <cfRule type="expression" dxfId="277" priority="20">
      <formula>IF($L$35="《省》",COUNTA($A$8:$L$10),)</formula>
    </cfRule>
  </conditionalFormatting>
  <conditionalFormatting sqref="B26:B27">
    <cfRule type="cellIs" dxfId="276" priority="18" stopIfTrue="1" operator="notEqual">
      <formula>0</formula>
    </cfRule>
  </conditionalFormatting>
  <conditionalFormatting sqref="B32:B33 B29:B30">
    <cfRule type="cellIs" dxfId="275" priority="19" stopIfTrue="1" operator="notEqual">
      <formula>0</formula>
    </cfRule>
  </conditionalFormatting>
  <conditionalFormatting sqref="J26">
    <cfRule type="expression" dxfId="274" priority="12">
      <formula>IF($L$8="《省》",COUNTA($A$8:$L$10),)</formula>
    </cfRule>
  </conditionalFormatting>
  <conditionalFormatting sqref="J35">
    <cfRule type="expression" dxfId="273" priority="9">
      <formula>IF($L$8="《省》",COUNTA($A$8:$L$10),)</formula>
    </cfRule>
  </conditionalFormatting>
  <conditionalFormatting sqref="J8">
    <cfRule type="expression" dxfId="272" priority="8">
      <formula>IF($L$8="《省》",COUNTA($A$8:$L$10),)</formula>
    </cfRule>
  </conditionalFormatting>
  <conditionalFormatting sqref="J11">
    <cfRule type="expression" dxfId="271" priority="7">
      <formula>IF($L$8="《省》",COUNTA($A$8:$L$10),)</formula>
    </cfRule>
  </conditionalFormatting>
  <conditionalFormatting sqref="J14">
    <cfRule type="expression" dxfId="270" priority="6">
      <formula>IF($L$8="《省》",COUNTA($A$8:$L$10),)</formula>
    </cfRule>
  </conditionalFormatting>
  <conditionalFormatting sqref="J17">
    <cfRule type="expression" dxfId="269" priority="5">
      <formula>IF($L$8="《省》",COUNTA($A$8:$L$10),)</formula>
    </cfRule>
  </conditionalFormatting>
  <conditionalFormatting sqref="J20">
    <cfRule type="expression" dxfId="268" priority="4">
      <formula>IF($L$8="《省》",COUNTA($A$8:$L$10),)</formula>
    </cfRule>
  </conditionalFormatting>
  <conditionalFormatting sqref="J23">
    <cfRule type="expression" dxfId="267" priority="3">
      <formula>IF($L$8="《省》",COUNTA($A$8:$L$10),)</formula>
    </cfRule>
  </conditionalFormatting>
  <conditionalFormatting sqref="J29">
    <cfRule type="expression" dxfId="266" priority="2">
      <formula>IF($L$8="《省》",COUNTA($A$8:$L$10),)</formula>
    </cfRule>
  </conditionalFormatting>
  <conditionalFormatting sqref="J32">
    <cfRule type="expression" dxfId="265" priority="1">
      <formula>IF($L$8="《省》",COUNTA($A$8:$L$10),)</formula>
    </cfRule>
  </conditionalFormatting>
  <dataValidations count="4">
    <dataValidation type="list" allowBlank="1" showInputMessage="1" showErrorMessage="1" sqref="D8:D37">
      <formula1>"常勤,非常勤"</formula1>
    </dataValidation>
    <dataValidation type="list" allowBlank="1" showInputMessage="1" showErrorMessage="1" sqref="I8:I37 K8:K37">
      <formula1>"✔"</formula1>
    </dataValidation>
    <dataValidation type="list" allowBlank="1" showInputMessage="1" showErrorMessage="1" sqref="H8:H37">
      <formula1>"1, 2, 3, 4,"</formula1>
    </dataValidation>
    <dataValidation type="list" allowBlank="1" showInputMessage="1" showErrorMessage="1" sqref="L14 L17 L8 L11 L32 L29 L26 L23 L20 L35">
      <formula1>"《省》"</formula1>
    </dataValidation>
  </dataValidations>
  <pageMargins left="0.51181102362204722" right="0.51181102362204722" top="0.39370078740157483" bottom="0.15748031496062992" header="0.35433070866141736" footer="0.15748031496062992"/>
  <pageSetup paperSize="9" scale="56" orientation="portrait" horizontalDpi="300" verticalDpi="300" r:id="rId1"/>
  <headerFooter scaleWithDoc="0"/>
  <rowBreaks count="1" manualBreakCount="1">
    <brk id="60" max="11"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23"/>
  <sheetViews>
    <sheetView view="pageBreakPreview" zoomScale="70" zoomScaleNormal="55" zoomScaleSheetLayoutView="70" workbookViewId="0">
      <selection activeCell="B17" sqref="B17:C17"/>
    </sheetView>
  </sheetViews>
  <sheetFormatPr defaultColWidth="9" defaultRowHeight="13.5"/>
  <cols>
    <col min="1" max="1" width="4.5" style="82" customWidth="1"/>
    <col min="2" max="2" width="15.625" style="82" customWidth="1"/>
    <col min="3" max="3" width="7.625" style="82" customWidth="1"/>
    <col min="4" max="4" width="19.75" style="82" customWidth="1"/>
    <col min="5" max="5" width="42.625" style="82" customWidth="1"/>
    <col min="6" max="6" width="34" style="82" customWidth="1"/>
    <col min="7" max="7" width="7.625" style="82" customWidth="1"/>
    <col min="8" max="8" width="5.5" style="82" customWidth="1"/>
    <col min="9" max="9" width="4.625" style="82" customWidth="1"/>
    <col min="10" max="10" width="5.5" style="82" customWidth="1"/>
    <col min="11" max="11" width="4.625" style="82" customWidth="1"/>
    <col min="12" max="12" width="5.625" style="82" customWidth="1"/>
    <col min="13" max="13" width="7.625" style="82" customWidth="1"/>
    <col min="14" max="14" width="5.5" style="82" customWidth="1"/>
    <col min="15" max="15" width="4.625" style="82" customWidth="1"/>
    <col min="16" max="16" width="5.5" style="82" customWidth="1"/>
    <col min="17" max="17" width="4.625" style="82" customWidth="1"/>
    <col min="18" max="18" width="5.5" style="82" customWidth="1"/>
    <col min="19" max="19" width="4.625" style="82" customWidth="1"/>
    <col min="20" max="20" width="5.5" style="82" customWidth="1"/>
    <col min="21" max="21" width="4.625" style="82" customWidth="1"/>
    <col min="22" max="22" width="5.5" style="82" customWidth="1"/>
    <col min="23" max="23" width="4.625" style="82" customWidth="1"/>
    <col min="24" max="24" width="5.5" style="82" customWidth="1"/>
    <col min="25" max="25" width="4.625" style="82" customWidth="1"/>
    <col min="26" max="16384" width="9" style="82"/>
  </cols>
  <sheetData>
    <row r="1" spans="1:27" ht="24.95" customHeight="1">
      <c r="A1" s="1318"/>
      <c r="B1" s="1318"/>
      <c r="C1" s="1318"/>
      <c r="D1" s="1318"/>
      <c r="E1" s="1318"/>
      <c r="F1" s="1318"/>
      <c r="G1" s="1318"/>
      <c r="H1" s="1318"/>
      <c r="I1" s="1318"/>
      <c r="J1" s="1318"/>
      <c r="K1" s="1318"/>
      <c r="L1" s="1318"/>
      <c r="M1" s="1318"/>
      <c r="N1" s="1318"/>
      <c r="O1" s="1318"/>
      <c r="P1" s="1318"/>
      <c r="Q1" s="1318"/>
      <c r="R1" s="1318"/>
      <c r="S1" s="1318"/>
      <c r="T1" s="1318"/>
      <c r="U1" s="1318"/>
      <c r="V1" s="1318"/>
      <c r="W1" s="1318"/>
      <c r="X1" s="1318"/>
      <c r="Y1" s="1319" t="s">
        <v>1268</v>
      </c>
    </row>
    <row r="2" spans="1:27" ht="29.25" customHeight="1">
      <c r="A2" s="2316" t="s">
        <v>198</v>
      </c>
      <c r="B2" s="2316"/>
      <c r="C2" s="2316"/>
      <c r="D2" s="2316"/>
      <c r="E2" s="2316"/>
      <c r="F2" s="2316"/>
      <c r="G2" s="2316"/>
      <c r="H2" s="2316"/>
      <c r="I2" s="2316"/>
      <c r="J2" s="2316"/>
      <c r="K2" s="2316"/>
      <c r="L2" s="2316"/>
      <c r="M2" s="2316"/>
      <c r="N2" s="2316"/>
      <c r="O2" s="2316"/>
      <c r="P2" s="2316"/>
      <c r="Q2" s="2316"/>
      <c r="R2" s="2316"/>
      <c r="S2" s="2316"/>
      <c r="T2" s="2316"/>
      <c r="U2" s="2316"/>
      <c r="V2" s="2316"/>
      <c r="W2" s="2316"/>
      <c r="X2" s="2316"/>
      <c r="Y2" s="2316"/>
    </row>
    <row r="3" spans="1:27">
      <c r="A3" s="1318"/>
      <c r="B3" s="1318"/>
      <c r="C3" s="1318"/>
      <c r="D3" s="1318"/>
      <c r="E3" s="1318"/>
      <c r="F3" s="1318"/>
      <c r="G3" s="2317"/>
      <c r="H3" s="2317"/>
      <c r="I3" s="2317"/>
      <c r="J3" s="2317"/>
      <c r="K3" s="2317"/>
      <c r="L3" s="2317"/>
      <c r="M3" s="2317"/>
      <c r="N3" s="2317"/>
      <c r="O3" s="2317"/>
      <c r="P3" s="2317"/>
      <c r="Q3" s="2317"/>
      <c r="R3" s="1320"/>
      <c r="S3" s="1320"/>
      <c r="T3" s="1320"/>
      <c r="U3" s="1320"/>
      <c r="V3" s="1320"/>
      <c r="W3" s="1320"/>
      <c r="X3" s="1320"/>
      <c r="Y3" s="1321" t="s">
        <v>643</v>
      </c>
    </row>
    <row r="4" spans="1:27" ht="22.5" customHeight="1">
      <c r="A4" s="2318" t="s">
        <v>199</v>
      </c>
      <c r="B4" s="2319"/>
      <c r="C4" s="2320"/>
      <c r="D4" s="2321"/>
      <c r="E4" s="2321"/>
      <c r="F4" s="2321"/>
      <c r="G4" s="2321"/>
      <c r="H4" s="2321"/>
      <c r="I4" s="2321"/>
      <c r="J4" s="2322"/>
      <c r="K4" s="1322"/>
      <c r="L4" s="1323"/>
      <c r="M4" s="1323"/>
      <c r="N4" s="1324"/>
      <c r="O4" s="1323"/>
      <c r="P4" s="1323"/>
      <c r="Q4" s="1323"/>
      <c r="R4" s="83"/>
      <c r="S4" s="84"/>
      <c r="T4" s="85"/>
      <c r="U4" s="85"/>
      <c r="V4" s="85"/>
      <c r="W4" s="85"/>
      <c r="X4" s="85"/>
      <c r="Y4" s="83"/>
    </row>
    <row r="5" spans="1:27" ht="15.75" customHeight="1">
      <c r="A5" s="2323" t="s">
        <v>200</v>
      </c>
      <c r="B5" s="2324"/>
      <c r="C5" s="2329"/>
      <c r="D5" s="2330"/>
      <c r="E5" s="2330"/>
      <c r="F5" s="2330"/>
      <c r="G5" s="2330"/>
      <c r="H5" s="2330"/>
      <c r="I5" s="2330"/>
      <c r="J5" s="2331"/>
      <c r="K5" s="2325" t="s">
        <v>201</v>
      </c>
      <c r="L5" s="2338"/>
      <c r="M5" s="2338"/>
      <c r="N5" s="2339"/>
      <c r="O5" s="2340"/>
      <c r="P5" s="2341"/>
      <c r="Q5" s="2338" t="s">
        <v>202</v>
      </c>
      <c r="R5" s="2326"/>
      <c r="S5" s="86"/>
      <c r="T5" s="87"/>
      <c r="U5" s="87"/>
      <c r="V5" s="87"/>
      <c r="W5" s="87"/>
      <c r="X5" s="87"/>
      <c r="Y5" s="88"/>
    </row>
    <row r="6" spans="1:27" ht="18" customHeight="1">
      <c r="A6" s="2325"/>
      <c r="B6" s="2326"/>
      <c r="C6" s="2332"/>
      <c r="D6" s="2333"/>
      <c r="E6" s="2333"/>
      <c r="F6" s="2333"/>
      <c r="G6" s="2333"/>
      <c r="H6" s="2333"/>
      <c r="I6" s="2333"/>
      <c r="J6" s="2334"/>
      <c r="K6" s="2325"/>
      <c r="L6" s="2338"/>
      <c r="M6" s="2338"/>
      <c r="N6" s="2339"/>
      <c r="O6" s="2340"/>
      <c r="P6" s="2341"/>
      <c r="Q6" s="2338"/>
      <c r="R6" s="2326"/>
      <c r="S6" s="86"/>
      <c r="T6" s="87"/>
      <c r="U6" s="87"/>
      <c r="V6" s="87"/>
      <c r="W6" s="87"/>
      <c r="X6" s="87"/>
      <c r="Y6" s="88"/>
    </row>
    <row r="7" spans="1:27" ht="6" customHeight="1">
      <c r="A7" s="2327"/>
      <c r="B7" s="2328"/>
      <c r="C7" s="2335"/>
      <c r="D7" s="2336"/>
      <c r="E7" s="2336"/>
      <c r="F7" s="2336"/>
      <c r="G7" s="2336"/>
      <c r="H7" s="2336"/>
      <c r="I7" s="2336"/>
      <c r="J7" s="2337"/>
      <c r="K7" s="1325"/>
      <c r="L7" s="1326"/>
      <c r="M7" s="1326"/>
      <c r="N7" s="1327"/>
      <c r="O7" s="1326"/>
      <c r="P7" s="1326"/>
      <c r="Q7" s="1326"/>
      <c r="R7" s="89"/>
      <c r="S7" s="90"/>
      <c r="T7" s="91"/>
      <c r="U7" s="91"/>
      <c r="V7" s="91"/>
      <c r="W7" s="91"/>
      <c r="X7" s="91"/>
      <c r="Y7" s="89"/>
    </row>
    <row r="8" spans="1:27" ht="34.5" customHeight="1">
      <c r="A8" s="994" t="s">
        <v>1355</v>
      </c>
      <c r="B8" s="1353"/>
      <c r="C8" s="1328"/>
      <c r="D8" s="1328"/>
      <c r="E8" s="1328"/>
      <c r="F8" s="1328"/>
      <c r="G8" s="1328"/>
      <c r="H8" s="1329"/>
      <c r="I8" s="1329"/>
      <c r="J8" s="1329"/>
      <c r="K8" s="1329"/>
      <c r="L8" s="1329"/>
      <c r="M8" s="1329"/>
      <c r="N8" s="1329"/>
      <c r="O8" s="1329"/>
      <c r="P8" s="1329"/>
      <c r="Q8" s="1329"/>
      <c r="R8" s="1329"/>
      <c r="S8" s="1329"/>
      <c r="T8" s="1329"/>
      <c r="U8" s="1329"/>
      <c r="V8" s="1329"/>
      <c r="W8" s="1329"/>
      <c r="X8" s="1329"/>
      <c r="Y8" s="1330"/>
    </row>
    <row r="9" spans="1:27" ht="34.5" customHeight="1">
      <c r="A9" s="1355"/>
      <c r="B9" s="2306" t="s">
        <v>1269</v>
      </c>
      <c r="C9" s="2307"/>
      <c r="D9" s="2307"/>
      <c r="E9" s="2307"/>
      <c r="F9" s="2307"/>
      <c r="G9" s="2305"/>
      <c r="H9" s="2306" t="s">
        <v>1270</v>
      </c>
      <c r="I9" s="2307"/>
      <c r="J9" s="2307"/>
      <c r="K9" s="2307"/>
      <c r="L9" s="2307"/>
      <c r="M9" s="2307"/>
      <c r="N9" s="2307"/>
      <c r="O9" s="2307"/>
      <c r="P9" s="2307"/>
      <c r="Q9" s="2307"/>
      <c r="R9" s="2307"/>
      <c r="S9" s="2307"/>
      <c r="T9" s="2307"/>
      <c r="U9" s="2307"/>
      <c r="V9" s="2307"/>
      <c r="W9" s="2307"/>
      <c r="X9" s="2307"/>
      <c r="Y9" s="2305"/>
    </row>
    <row r="10" spans="1:27" ht="52.5" customHeight="1">
      <c r="A10" s="1355"/>
      <c r="B10" s="2310"/>
      <c r="C10" s="2311"/>
      <c r="D10" s="2311"/>
      <c r="E10" s="2311"/>
      <c r="F10" s="2311"/>
      <c r="G10" s="2312"/>
      <c r="H10" s="2313"/>
      <c r="I10" s="2314"/>
      <c r="J10" s="2314"/>
      <c r="K10" s="2314"/>
      <c r="L10" s="2314"/>
      <c r="M10" s="2314"/>
      <c r="N10" s="2314"/>
      <c r="O10" s="2314"/>
      <c r="P10" s="2314"/>
      <c r="Q10" s="2314"/>
      <c r="R10" s="2314"/>
      <c r="S10" s="2314"/>
      <c r="T10" s="2314"/>
      <c r="U10" s="2314"/>
      <c r="V10" s="2314"/>
      <c r="W10" s="2314"/>
      <c r="X10" s="2314"/>
      <c r="Y10" s="2315"/>
    </row>
    <row r="11" spans="1:27" ht="52.5" customHeight="1">
      <c r="A11" s="1355"/>
      <c r="B11" s="2310"/>
      <c r="C11" s="2311"/>
      <c r="D11" s="2311"/>
      <c r="E11" s="2311"/>
      <c r="F11" s="2311"/>
      <c r="G11" s="2312"/>
      <c r="H11" s="2313"/>
      <c r="I11" s="2314"/>
      <c r="J11" s="2314"/>
      <c r="K11" s="2314"/>
      <c r="L11" s="2314"/>
      <c r="M11" s="2314"/>
      <c r="N11" s="2314"/>
      <c r="O11" s="2314"/>
      <c r="P11" s="2314"/>
      <c r="Q11" s="2314"/>
      <c r="R11" s="2314"/>
      <c r="S11" s="2314"/>
      <c r="T11" s="2314"/>
      <c r="U11" s="2314"/>
      <c r="V11" s="2314"/>
      <c r="W11" s="2314"/>
      <c r="X11" s="2314"/>
      <c r="Y11" s="2315"/>
    </row>
    <row r="12" spans="1:27" ht="40.5" customHeight="1">
      <c r="A12" s="994" t="s">
        <v>203</v>
      </c>
      <c r="B12" s="1353"/>
      <c r="C12" s="1328"/>
      <c r="D12" s="1328"/>
      <c r="E12" s="1328"/>
      <c r="F12" s="1328"/>
      <c r="G12" s="1328"/>
      <c r="H12" s="1329"/>
      <c r="I12" s="1329"/>
      <c r="J12" s="1329"/>
      <c r="K12" s="1329"/>
      <c r="L12" s="1329"/>
      <c r="M12" s="1329"/>
      <c r="N12" s="1329"/>
      <c r="O12" s="1329"/>
      <c r="P12" s="1329"/>
      <c r="Q12" s="1329"/>
      <c r="R12" s="1329"/>
      <c r="S12" s="1329"/>
      <c r="T12" s="1329"/>
      <c r="U12" s="1329"/>
      <c r="V12" s="1329"/>
      <c r="W12" s="1329"/>
      <c r="X12" s="1329"/>
      <c r="Y12" s="1330"/>
      <c r="AA12" s="87"/>
    </row>
    <row r="13" spans="1:27" ht="45" customHeight="1">
      <c r="A13" s="2303"/>
      <c r="B13" s="2304" t="s">
        <v>1609</v>
      </c>
      <c r="C13" s="2305"/>
      <c r="D13" s="1331" t="s">
        <v>1610</v>
      </c>
      <c r="E13" s="1332" t="s">
        <v>204</v>
      </c>
      <c r="F13" s="1351" t="s">
        <v>1270</v>
      </c>
      <c r="G13" s="2306" t="s">
        <v>205</v>
      </c>
      <c r="H13" s="2307"/>
      <c r="I13" s="2307"/>
      <c r="J13" s="2307"/>
      <c r="K13" s="2307"/>
      <c r="L13" s="2307"/>
      <c r="M13" s="2307"/>
      <c r="N13" s="2307"/>
      <c r="O13" s="2307"/>
      <c r="P13" s="2307"/>
      <c r="Q13" s="2305"/>
      <c r="R13" s="2306" t="s">
        <v>206</v>
      </c>
      <c r="S13" s="2307"/>
      <c r="T13" s="2307"/>
      <c r="U13" s="2305"/>
      <c r="V13" s="2306" t="s">
        <v>207</v>
      </c>
      <c r="W13" s="2307"/>
      <c r="X13" s="2307"/>
      <c r="Y13" s="2305"/>
    </row>
    <row r="14" spans="1:27" ht="69.95" customHeight="1">
      <c r="A14" s="2303"/>
      <c r="B14" s="2308"/>
      <c r="C14" s="2309"/>
      <c r="D14" s="1333"/>
      <c r="E14" s="1357"/>
      <c r="F14" s="1354"/>
      <c r="G14" s="1334"/>
      <c r="H14" s="1335"/>
      <c r="I14" s="1336" t="s">
        <v>115</v>
      </c>
      <c r="J14" s="1335"/>
      <c r="K14" s="1337" t="s">
        <v>208</v>
      </c>
      <c r="L14" s="1338" t="s">
        <v>55</v>
      </c>
      <c r="M14" s="1334"/>
      <c r="N14" s="1335"/>
      <c r="O14" s="1336" t="s">
        <v>115</v>
      </c>
      <c r="P14" s="1335"/>
      <c r="Q14" s="1339" t="s">
        <v>208</v>
      </c>
      <c r="R14" s="1335"/>
      <c r="S14" s="1353" t="s">
        <v>115</v>
      </c>
      <c r="T14" s="1335"/>
      <c r="U14" s="1352" t="s">
        <v>208</v>
      </c>
      <c r="V14" s="1335"/>
      <c r="W14" s="1353" t="s">
        <v>115</v>
      </c>
      <c r="X14" s="1335"/>
      <c r="Y14" s="1352" t="s">
        <v>208</v>
      </c>
    </row>
    <row r="15" spans="1:27" ht="69.95" customHeight="1">
      <c r="A15" s="2303"/>
      <c r="B15" s="2308"/>
      <c r="C15" s="2309"/>
      <c r="D15" s="1333"/>
      <c r="E15" s="1357"/>
      <c r="F15" s="1354"/>
      <c r="G15" s="1334"/>
      <c r="H15" s="1335"/>
      <c r="I15" s="1336" t="s">
        <v>115</v>
      </c>
      <c r="J15" s="1335"/>
      <c r="K15" s="1337" t="s">
        <v>208</v>
      </c>
      <c r="L15" s="1338" t="s">
        <v>55</v>
      </c>
      <c r="M15" s="1334"/>
      <c r="N15" s="1335"/>
      <c r="O15" s="1336" t="s">
        <v>115</v>
      </c>
      <c r="P15" s="1335"/>
      <c r="Q15" s="1339" t="s">
        <v>208</v>
      </c>
      <c r="R15" s="1335"/>
      <c r="S15" s="1353" t="s">
        <v>115</v>
      </c>
      <c r="T15" s="1335"/>
      <c r="U15" s="1352" t="s">
        <v>208</v>
      </c>
      <c r="V15" s="1335"/>
      <c r="W15" s="1353" t="s">
        <v>115</v>
      </c>
      <c r="X15" s="1335"/>
      <c r="Y15" s="1352" t="s">
        <v>208</v>
      </c>
    </row>
    <row r="16" spans="1:27" ht="69.95" customHeight="1">
      <c r="A16" s="2303"/>
      <c r="B16" s="2308"/>
      <c r="C16" s="2309"/>
      <c r="D16" s="1333"/>
      <c r="E16" s="1357"/>
      <c r="F16" s="1354"/>
      <c r="G16" s="1334"/>
      <c r="H16" s="1335"/>
      <c r="I16" s="1336" t="s">
        <v>115</v>
      </c>
      <c r="J16" s="1335"/>
      <c r="K16" s="1337" t="s">
        <v>193</v>
      </c>
      <c r="L16" s="1338" t="s">
        <v>55</v>
      </c>
      <c r="M16" s="1334"/>
      <c r="N16" s="1335"/>
      <c r="O16" s="1336" t="s">
        <v>115</v>
      </c>
      <c r="P16" s="1335"/>
      <c r="Q16" s="1339" t="s">
        <v>193</v>
      </c>
      <c r="R16" s="1335"/>
      <c r="S16" s="1353" t="s">
        <v>115</v>
      </c>
      <c r="T16" s="1335"/>
      <c r="U16" s="1352" t="s">
        <v>193</v>
      </c>
      <c r="V16" s="1335"/>
      <c r="W16" s="1353" t="s">
        <v>115</v>
      </c>
      <c r="X16" s="1335"/>
      <c r="Y16" s="1352" t="s">
        <v>193</v>
      </c>
    </row>
    <row r="17" spans="1:25" ht="69.95" customHeight="1">
      <c r="A17" s="2303"/>
      <c r="B17" s="2308"/>
      <c r="C17" s="2309"/>
      <c r="D17" s="1333"/>
      <c r="E17" s="1357"/>
      <c r="F17" s="1354"/>
      <c r="G17" s="1334"/>
      <c r="H17" s="1335"/>
      <c r="I17" s="1336" t="s">
        <v>115</v>
      </c>
      <c r="J17" s="1335"/>
      <c r="K17" s="1337" t="s">
        <v>193</v>
      </c>
      <c r="L17" s="1338" t="s">
        <v>55</v>
      </c>
      <c r="M17" s="1334"/>
      <c r="N17" s="1335"/>
      <c r="O17" s="1336" t="s">
        <v>115</v>
      </c>
      <c r="P17" s="1335"/>
      <c r="Q17" s="1339" t="s">
        <v>193</v>
      </c>
      <c r="R17" s="1335"/>
      <c r="S17" s="1353" t="s">
        <v>115</v>
      </c>
      <c r="T17" s="1335"/>
      <c r="U17" s="1352" t="s">
        <v>193</v>
      </c>
      <c r="V17" s="1335"/>
      <c r="W17" s="1353" t="s">
        <v>115</v>
      </c>
      <c r="X17" s="1335"/>
      <c r="Y17" s="1352" t="s">
        <v>193</v>
      </c>
    </row>
    <row r="18" spans="1:25">
      <c r="A18" s="1340"/>
      <c r="B18" s="1340"/>
      <c r="C18" s="1323"/>
      <c r="D18" s="1323"/>
      <c r="E18" s="1323"/>
      <c r="F18" s="1323"/>
      <c r="G18" s="1323"/>
      <c r="H18" s="1323"/>
      <c r="I18" s="1323"/>
      <c r="J18" s="1323"/>
      <c r="K18" s="1323"/>
      <c r="L18" s="1323"/>
      <c r="M18" s="1323"/>
      <c r="N18" s="1323"/>
      <c r="O18" s="1323"/>
      <c r="P18" s="1323"/>
      <c r="Q18" s="1323"/>
      <c r="R18" s="1323"/>
      <c r="S18" s="1323"/>
      <c r="T18" s="1341"/>
      <c r="U18" s="1323"/>
      <c r="V18" s="1323"/>
      <c r="W18" s="1323"/>
      <c r="X18" s="1323"/>
      <c r="Y18" s="1323"/>
    </row>
    <row r="19" spans="1:25" ht="18" customHeight="1">
      <c r="A19" s="1342" t="s">
        <v>1611</v>
      </c>
      <c r="B19" s="1356"/>
      <c r="C19" s="1320"/>
      <c r="D19" s="1320"/>
      <c r="E19" s="1320"/>
      <c r="F19" s="1320"/>
      <c r="G19" s="1320"/>
      <c r="H19" s="1320"/>
      <c r="I19" s="1320"/>
      <c r="J19" s="1320"/>
      <c r="K19" s="1320"/>
      <c r="L19" s="1320"/>
      <c r="M19" s="1320"/>
      <c r="N19" s="1320"/>
      <c r="O19" s="1320"/>
      <c r="P19" s="1320"/>
      <c r="Q19" s="1320"/>
      <c r="R19" s="1320"/>
      <c r="S19" s="1320"/>
      <c r="T19" s="1320"/>
      <c r="U19" s="1320"/>
      <c r="V19" s="1320"/>
      <c r="W19" s="1320"/>
      <c r="X19" s="1320"/>
      <c r="Y19" s="1320"/>
    </row>
    <row r="20" spans="1:25" ht="18" customHeight="1">
      <c r="A20" s="1320" t="s">
        <v>1612</v>
      </c>
      <c r="B20" s="1320"/>
      <c r="C20" s="1343"/>
      <c r="D20" s="1343"/>
      <c r="E20" s="1343"/>
      <c r="F20" s="1343"/>
      <c r="G20" s="1343"/>
      <c r="H20" s="1343"/>
      <c r="I20" s="1343"/>
      <c r="J20" s="1343"/>
      <c r="K20" s="1343"/>
      <c r="L20" s="1343"/>
      <c r="M20" s="1343"/>
      <c r="N20" s="1343"/>
      <c r="O20" s="1343"/>
      <c r="P20" s="1343"/>
      <c r="Q20" s="1343"/>
      <c r="R20" s="1320"/>
      <c r="S20" s="1320"/>
      <c r="T20" s="1320"/>
      <c r="U20" s="1320"/>
      <c r="V20" s="1320"/>
    </row>
    <row r="21" spans="1:25" ht="18" customHeight="1">
      <c r="A21" s="1344" t="s">
        <v>1613</v>
      </c>
      <c r="B21" s="1344"/>
      <c r="C21" s="1345"/>
      <c r="D21" s="1345"/>
      <c r="E21" s="1345"/>
      <c r="F21" s="1345"/>
      <c r="G21" s="1345"/>
      <c r="H21" s="1345"/>
      <c r="I21" s="1345"/>
      <c r="J21" s="1345"/>
      <c r="K21" s="1345"/>
      <c r="L21" s="1345"/>
      <c r="M21" s="1345"/>
      <c r="N21" s="1345"/>
      <c r="O21" s="1345"/>
      <c r="P21" s="1345"/>
      <c r="Q21" s="1345"/>
      <c r="R21" s="1345"/>
      <c r="S21" s="1345"/>
      <c r="T21" s="1345"/>
      <c r="U21" s="1345"/>
      <c r="V21" s="1345"/>
      <c r="W21" s="1345"/>
      <c r="X21" s="1345"/>
      <c r="Y21" s="1345"/>
    </row>
    <row r="22" spans="1:25" ht="18" customHeight="1">
      <c r="A22" s="1344" t="s">
        <v>209</v>
      </c>
      <c r="B22" s="1344"/>
      <c r="C22" s="1344"/>
      <c r="D22" s="1344"/>
      <c r="E22" s="1344"/>
      <c r="F22" s="1344"/>
      <c r="G22" s="1344"/>
      <c r="H22" s="1344"/>
      <c r="I22" s="1344"/>
      <c r="J22" s="1344"/>
      <c r="K22" s="1344"/>
      <c r="L22" s="1344"/>
      <c r="M22" s="1344"/>
      <c r="N22" s="1344"/>
      <c r="O22" s="1344"/>
      <c r="P22" s="1344"/>
      <c r="Q22" s="1344"/>
      <c r="R22" s="1344"/>
      <c r="S22" s="1344"/>
      <c r="T22" s="1344"/>
      <c r="U22" s="1344"/>
      <c r="V22" s="1344"/>
      <c r="W22" s="1344"/>
      <c r="X22" s="1344"/>
      <c r="Y22" s="1344"/>
    </row>
    <row r="23" spans="1:25" ht="18" customHeight="1">
      <c r="A23" s="1346" t="s">
        <v>1614</v>
      </c>
      <c r="Y23" s="87"/>
    </row>
  </sheetData>
  <mergeCells count="24">
    <mergeCell ref="A2:Y2"/>
    <mergeCell ref="G3:Q3"/>
    <mergeCell ref="A4:B4"/>
    <mergeCell ref="C4:J4"/>
    <mergeCell ref="A5:B7"/>
    <mergeCell ref="C5:J7"/>
    <mergeCell ref="K5:N6"/>
    <mergeCell ref="O5:P6"/>
    <mergeCell ref="Q5:R6"/>
    <mergeCell ref="B9:G9"/>
    <mergeCell ref="H9:Y9"/>
    <mergeCell ref="B10:G10"/>
    <mergeCell ref="H10:Y10"/>
    <mergeCell ref="B11:G11"/>
    <mergeCell ref="H11:Y11"/>
    <mergeCell ref="A13:A17"/>
    <mergeCell ref="B13:C13"/>
    <mergeCell ref="G13:Q13"/>
    <mergeCell ref="R13:U13"/>
    <mergeCell ref="V13:Y13"/>
    <mergeCell ref="B14:C14"/>
    <mergeCell ref="B15:C15"/>
    <mergeCell ref="B16:C16"/>
    <mergeCell ref="B17:C17"/>
  </mergeCells>
  <phoneticPr fontId="12"/>
  <conditionalFormatting sqref="O5:P6 C4:J7 J14:J17 P14:P17 R14:R17 T14:T17 V14:V17 X14:X17 B14:H17 M14:N17 B10:B11">
    <cfRule type="cellIs" dxfId="264" priority="2" stopIfTrue="1" operator="equal">
      <formula>""</formula>
    </cfRule>
  </conditionalFormatting>
  <conditionalFormatting sqref="C4:J7 O5">
    <cfRule type="containsBlanks" dxfId="263" priority="1">
      <formula>LEN(TRIM(C4))=0</formula>
    </cfRule>
  </conditionalFormatting>
  <dataValidations count="2">
    <dataValidation imeMode="fullKatakana" allowBlank="1" showInputMessage="1" showErrorMessage="1" sqref="C4:J4"/>
    <dataValidation type="list" allowBlank="1" showInputMessage="1" showErrorMessage="1" sqref="M14:M17 G14:G17">
      <formula1>"令和 , 平成 , 昭和"</formula1>
    </dataValidation>
  </dataValidations>
  <printOptions horizontalCentered="1"/>
  <pageMargins left="0.70866141732283472" right="0.70866141732283472" top="0.74803149606299213" bottom="0.74803149606299213" header="0.31496062992125984" footer="0.31496062992125984"/>
  <pageSetup paperSize="9" scale="59" orientation="landscape" horizontalDpi="300" verticalDpi="300" r:id="rId1"/>
  <headerFooter scaleWithDoc="0">
    <oddFooter>&amp;R&amp;10（令和７年４月１日以降に申請する訓練科から適用）</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W66"/>
  <sheetViews>
    <sheetView view="pageBreakPreview" zoomScale="55" zoomScaleNormal="40" zoomScaleSheetLayoutView="55" zoomScalePageLayoutView="55" workbookViewId="0">
      <selection activeCell="G36" sqref="G36:Q36"/>
    </sheetView>
  </sheetViews>
  <sheetFormatPr defaultColWidth="9" defaultRowHeight="26.1" customHeight="1"/>
  <cols>
    <col min="1" max="1" width="5.625" style="956" customWidth="1"/>
    <col min="2" max="2" width="4.625" style="956" customWidth="1"/>
    <col min="3" max="3" width="20.625" style="956" customWidth="1"/>
    <col min="4" max="4" width="5.125" style="956" customWidth="1"/>
    <col min="5" max="5" width="4.5" style="956" customWidth="1"/>
    <col min="6" max="6" width="9.625" style="956" customWidth="1"/>
    <col min="7" max="7" width="3.875" style="956" customWidth="1"/>
    <col min="8" max="9" width="10.625" style="956" customWidth="1"/>
    <col min="10" max="11" width="4.5" style="956" customWidth="1"/>
    <col min="12" max="14" width="9" style="956"/>
    <col min="15" max="15" width="4.625" style="956" customWidth="1"/>
    <col min="16" max="16" width="9" style="956"/>
    <col min="17" max="17" width="15.5" style="956" customWidth="1"/>
    <col min="18" max="18" width="11" style="956" customWidth="1"/>
    <col min="19" max="19" width="1.5" style="956" customWidth="1"/>
    <col min="20" max="20" width="9" style="956"/>
    <col min="21" max="21" width="9" style="954"/>
    <col min="22" max="24" width="9" style="956"/>
    <col min="25" max="25" width="9" style="956" customWidth="1"/>
    <col min="26" max="16384" width="9" style="956"/>
  </cols>
  <sheetData>
    <row r="1" spans="1:23" s="952" customFormat="1" ht="26.1" customHeight="1">
      <c r="B1" s="953"/>
      <c r="C1" s="953"/>
      <c r="D1" s="953"/>
      <c r="E1" s="1132"/>
      <c r="F1" s="1133"/>
      <c r="R1" s="1134" t="s">
        <v>15</v>
      </c>
      <c r="U1" s="954"/>
    </row>
    <row r="2" spans="1:23" s="952" customFormat="1" ht="12.75" customHeight="1">
      <c r="B2" s="953"/>
      <c r="C2" s="953"/>
      <c r="D2" s="953"/>
      <c r="E2" s="1132"/>
      <c r="F2" s="1133"/>
      <c r="R2" s="1135"/>
      <c r="U2" s="954"/>
    </row>
    <row r="3" spans="1:23" s="952" customFormat="1" ht="26.1" customHeight="1">
      <c r="O3" s="1450"/>
      <c r="P3" s="1450"/>
      <c r="Q3" s="1450"/>
      <c r="R3" s="1450"/>
      <c r="U3" s="954"/>
    </row>
    <row r="4" spans="1:23" ht="21.75" customHeight="1"/>
    <row r="5" spans="1:23" ht="32.25" customHeight="1">
      <c r="A5" s="1451" t="s">
        <v>16</v>
      </c>
      <c r="B5" s="1452"/>
      <c r="C5" s="1452"/>
      <c r="D5" s="1452"/>
      <c r="E5" s="1452"/>
      <c r="F5" s="1452"/>
      <c r="G5" s="1452"/>
      <c r="H5" s="1452"/>
      <c r="I5" s="1452"/>
      <c r="J5" s="1452"/>
      <c r="K5" s="1452"/>
      <c r="L5" s="1452"/>
    </row>
    <row r="6" spans="1:23" ht="9.75" customHeight="1">
      <c r="A6" s="1136"/>
      <c r="B6" s="1137"/>
      <c r="C6" s="1137"/>
      <c r="D6" s="1137"/>
      <c r="E6" s="1137"/>
      <c r="F6" s="1137"/>
      <c r="G6" s="1137"/>
      <c r="H6" s="1137"/>
      <c r="I6" s="1137"/>
      <c r="J6" s="1137"/>
      <c r="K6" s="1137"/>
      <c r="L6" s="1137"/>
      <c r="N6" s="1138"/>
      <c r="O6" s="1139"/>
    </row>
    <row r="7" spans="1:23" ht="26.1" customHeight="1">
      <c r="L7" s="952" t="s">
        <v>17</v>
      </c>
      <c r="M7" s="952"/>
      <c r="N7" s="952"/>
      <c r="O7" s="952"/>
      <c r="P7" s="952"/>
      <c r="Q7" s="952"/>
      <c r="R7" s="952"/>
    </row>
    <row r="8" spans="1:23" ht="19.5" customHeight="1">
      <c r="I8" s="1140" t="s">
        <v>18</v>
      </c>
      <c r="J8" s="1141" t="s">
        <v>19</v>
      </c>
      <c r="K8" s="1142"/>
      <c r="L8" s="1453"/>
      <c r="M8" s="1453"/>
      <c r="N8" s="1453"/>
      <c r="O8" s="1453"/>
      <c r="P8" s="1453"/>
      <c r="Q8" s="1453"/>
      <c r="R8" s="1453"/>
    </row>
    <row r="9" spans="1:23" ht="26.1" customHeight="1">
      <c r="I9" s="1143" t="s">
        <v>20</v>
      </c>
      <c r="J9" s="1454"/>
      <c r="K9" s="1454"/>
      <c r="L9" s="1455"/>
      <c r="M9" s="1455"/>
      <c r="N9" s="1455"/>
      <c r="O9" s="1455"/>
      <c r="P9" s="1455"/>
      <c r="Q9" s="1455"/>
      <c r="R9" s="1455"/>
    </row>
    <row r="10" spans="1:23" ht="21" customHeight="1">
      <c r="I10" s="1140" t="s">
        <v>18</v>
      </c>
      <c r="L10" s="1455"/>
      <c r="M10" s="1455"/>
      <c r="N10" s="1455"/>
      <c r="O10" s="1455"/>
      <c r="P10" s="1455"/>
      <c r="Q10" s="1455"/>
      <c r="R10" s="1455"/>
    </row>
    <row r="11" spans="1:23" ht="26.1" customHeight="1">
      <c r="C11" s="1144"/>
      <c r="D11" s="1145"/>
      <c r="E11" s="1145"/>
      <c r="F11" s="1146"/>
      <c r="I11" s="952" t="s">
        <v>21</v>
      </c>
      <c r="K11" s="952"/>
      <c r="L11" s="1455"/>
      <c r="M11" s="1455"/>
      <c r="N11" s="1455"/>
      <c r="O11" s="1455"/>
      <c r="P11" s="1455"/>
      <c r="Q11" s="1455"/>
      <c r="R11" s="1455"/>
    </row>
    <row r="12" spans="1:23" ht="21" customHeight="1">
      <c r="C12" s="1145"/>
      <c r="D12" s="1145"/>
      <c r="E12" s="1145"/>
      <c r="F12" s="1146"/>
      <c r="I12" s="1140" t="s">
        <v>18</v>
      </c>
      <c r="L12" s="1455"/>
      <c r="M12" s="1455"/>
      <c r="N12" s="1455"/>
      <c r="O12" s="1455"/>
      <c r="P12" s="1455"/>
      <c r="Q12" s="1455"/>
      <c r="R12" s="1455"/>
    </row>
    <row r="13" spans="1:23" s="1147" customFormat="1" ht="26.1" customHeight="1">
      <c r="A13" s="956"/>
      <c r="B13" s="956"/>
      <c r="C13" s="956"/>
      <c r="D13" s="956"/>
      <c r="E13" s="956"/>
      <c r="F13" s="956"/>
      <c r="G13" s="956"/>
      <c r="I13" s="1148" t="s">
        <v>22</v>
      </c>
      <c r="K13" s="1143"/>
      <c r="L13" s="1143"/>
      <c r="M13" s="1453"/>
      <c r="N13" s="1453"/>
      <c r="O13" s="1453"/>
      <c r="P13" s="1453"/>
      <c r="Q13" s="1453"/>
      <c r="R13" s="1149"/>
      <c r="U13" s="1150"/>
    </row>
    <row r="14" spans="1:23" s="1141" customFormat="1" ht="17.25" customHeight="1">
      <c r="A14" s="1147"/>
      <c r="B14" s="1147"/>
      <c r="C14" s="1147"/>
      <c r="D14" s="1147"/>
      <c r="E14" s="1147"/>
      <c r="F14" s="1147"/>
      <c r="G14" s="956"/>
      <c r="H14" s="956"/>
      <c r="I14" s="956"/>
      <c r="J14" s="956"/>
      <c r="M14" s="1151"/>
      <c r="N14" s="1151"/>
      <c r="O14" s="1151"/>
      <c r="P14" s="1151"/>
      <c r="Q14" s="1151"/>
      <c r="R14" s="1151"/>
      <c r="U14" s="1150"/>
    </row>
    <row r="15" spans="1:23" s="1152" customFormat="1" ht="39" customHeight="1">
      <c r="A15" s="1456" t="s">
        <v>7</v>
      </c>
      <c r="B15" s="1456"/>
      <c r="C15" s="1456"/>
      <c r="D15" s="1456"/>
      <c r="E15" s="1456"/>
      <c r="F15" s="1456"/>
      <c r="G15" s="1456"/>
      <c r="H15" s="1456"/>
      <c r="I15" s="1456"/>
      <c r="J15" s="1456"/>
      <c r="K15" s="1457"/>
      <c r="L15" s="1457"/>
      <c r="M15" s="1457"/>
      <c r="N15" s="1457"/>
      <c r="O15" s="1457"/>
      <c r="P15" s="1457"/>
      <c r="Q15" s="1457"/>
      <c r="R15" s="1457"/>
      <c r="U15" s="1153"/>
      <c r="W15" s="1154"/>
    </row>
    <row r="16" spans="1:23" ht="21" customHeight="1">
      <c r="A16" s="1152"/>
      <c r="B16" s="1152"/>
      <c r="C16" s="1152"/>
      <c r="D16" s="1152"/>
      <c r="E16" s="1152"/>
      <c r="F16" s="1152"/>
      <c r="P16" s="1141"/>
    </row>
    <row r="17" spans="1:21" s="952" customFormat="1" ht="65.099999999999994" customHeight="1">
      <c r="A17" s="956"/>
      <c r="B17" s="1155"/>
      <c r="C17" s="1458" t="s">
        <v>644</v>
      </c>
      <c r="D17" s="1458"/>
      <c r="E17" s="1458"/>
      <c r="F17" s="1458"/>
      <c r="G17" s="1458"/>
      <c r="H17" s="1458"/>
      <c r="I17" s="1458"/>
      <c r="J17" s="1458"/>
      <c r="K17" s="1458"/>
      <c r="L17" s="1458"/>
      <c r="M17" s="1458"/>
      <c r="N17" s="1458"/>
      <c r="O17" s="1458"/>
      <c r="P17" s="1458"/>
      <c r="Q17" s="1458"/>
      <c r="R17" s="1155"/>
      <c r="U17" s="954"/>
    </row>
    <row r="18" spans="1:21" ht="14.25" customHeight="1"/>
    <row r="19" spans="1:21" s="952" customFormat="1" ht="26.1" customHeight="1">
      <c r="A19" s="1449" t="s">
        <v>23</v>
      </c>
      <c r="B19" s="1449"/>
      <c r="C19" s="1449"/>
      <c r="D19" s="1449"/>
      <c r="E19" s="1449"/>
      <c r="F19" s="1449"/>
      <c r="G19" s="1449"/>
      <c r="H19" s="1449"/>
      <c r="I19" s="1449"/>
      <c r="J19" s="1449"/>
      <c r="K19" s="1449"/>
      <c r="L19" s="1449"/>
      <c r="M19" s="1449"/>
      <c r="N19" s="1449"/>
      <c r="O19" s="1449"/>
      <c r="P19" s="1449"/>
      <c r="Q19" s="1449"/>
      <c r="R19" s="1449"/>
      <c r="U19" s="954"/>
    </row>
    <row r="20" spans="1:21" s="952" customFormat="1" ht="26.1" customHeight="1">
      <c r="B20" s="1445" t="s">
        <v>24</v>
      </c>
      <c r="C20" s="1445"/>
      <c r="D20" s="1133" t="s">
        <v>25</v>
      </c>
      <c r="E20" s="1156"/>
      <c r="F20" s="952" t="s">
        <v>26</v>
      </c>
      <c r="U20" s="954"/>
    </row>
    <row r="21" spans="1:21" s="1103" customFormat="1" ht="26.1" customHeight="1">
      <c r="B21" s="952"/>
      <c r="C21" s="952"/>
      <c r="D21" s="1133" t="s">
        <v>25</v>
      </c>
      <c r="E21" s="1156" t="s">
        <v>424</v>
      </c>
      <c r="F21" s="952" t="s">
        <v>27</v>
      </c>
      <c r="G21" s="952"/>
      <c r="H21" s="952"/>
      <c r="I21" s="952"/>
      <c r="J21" s="952"/>
      <c r="K21" s="952"/>
      <c r="L21" s="1157"/>
      <c r="M21" s="1157"/>
      <c r="N21" s="964"/>
      <c r="O21" s="952"/>
      <c r="P21" s="952"/>
      <c r="Q21" s="952"/>
      <c r="U21" s="1158"/>
    </row>
    <row r="22" spans="1:21" s="952" customFormat="1" ht="17.25" customHeight="1">
      <c r="B22" s="1103"/>
      <c r="C22" s="1103"/>
      <c r="D22" s="1103"/>
      <c r="E22" s="1103"/>
      <c r="G22" s="956"/>
      <c r="H22" s="957"/>
      <c r="I22" s="957"/>
      <c r="J22" s="957"/>
      <c r="U22" s="954"/>
    </row>
    <row r="23" spans="1:21" s="952" customFormat="1" ht="26.1" customHeight="1">
      <c r="B23" s="1445" t="s">
        <v>379</v>
      </c>
      <c r="C23" s="1445"/>
      <c r="D23" s="1445"/>
      <c r="E23" s="1446"/>
      <c r="F23" s="1446"/>
      <c r="G23" s="1446"/>
      <c r="H23" s="1447"/>
      <c r="I23" s="1447"/>
      <c r="J23" s="1447"/>
      <c r="K23" s="1447"/>
      <c r="L23" s="1447"/>
      <c r="N23" s="1448" t="s">
        <v>28</v>
      </c>
      <c r="O23" s="1448"/>
      <c r="P23" s="1448"/>
      <c r="Q23" s="1448"/>
      <c r="R23" s="1448"/>
      <c r="U23" s="954"/>
    </row>
    <row r="24" spans="1:21" ht="18" customHeight="1">
      <c r="B24" s="565"/>
      <c r="C24" s="1436" t="s">
        <v>29</v>
      </c>
      <c r="D24" s="1437"/>
      <c r="E24" s="565"/>
      <c r="F24" s="1431" t="s">
        <v>30</v>
      </c>
      <c r="G24" s="1433"/>
      <c r="H24" s="1433"/>
      <c r="I24" s="1433"/>
      <c r="J24" s="1433"/>
      <c r="K24" s="565"/>
      <c r="L24" s="1431" t="s">
        <v>31</v>
      </c>
      <c r="M24" s="1433"/>
      <c r="N24" s="1432"/>
      <c r="O24" s="565"/>
      <c r="P24" s="1434" t="s">
        <v>32</v>
      </c>
      <c r="Q24" s="1435"/>
      <c r="R24" s="1435"/>
    </row>
    <row r="25" spans="1:21" ht="18" customHeight="1">
      <c r="B25" s="565"/>
      <c r="C25" s="1431" t="s">
        <v>33</v>
      </c>
      <c r="D25" s="1433"/>
      <c r="E25" s="565"/>
      <c r="F25" s="1431" t="s">
        <v>34</v>
      </c>
      <c r="G25" s="1433"/>
      <c r="H25" s="1433"/>
      <c r="I25" s="1433"/>
      <c r="J25" s="1433"/>
      <c r="K25" s="565"/>
      <c r="L25" s="1431" t="s">
        <v>35</v>
      </c>
      <c r="M25" s="1433"/>
      <c r="N25" s="1432"/>
      <c r="O25" s="565"/>
      <c r="P25" s="1434" t="s">
        <v>36</v>
      </c>
      <c r="Q25" s="1435"/>
      <c r="R25" s="1435"/>
    </row>
    <row r="26" spans="1:21" ht="18" customHeight="1">
      <c r="B26" s="565"/>
      <c r="C26" s="1436" t="s">
        <v>37</v>
      </c>
      <c r="D26" s="1437"/>
      <c r="E26" s="565"/>
      <c r="F26" s="1431" t="s">
        <v>38</v>
      </c>
      <c r="G26" s="1433"/>
      <c r="H26" s="1433"/>
      <c r="I26" s="1433"/>
      <c r="J26" s="1433"/>
      <c r="K26" s="565"/>
      <c r="L26" s="1431" t="s">
        <v>39</v>
      </c>
      <c r="M26" s="1433"/>
      <c r="N26" s="1432"/>
      <c r="O26" s="565"/>
      <c r="P26" s="1434" t="s">
        <v>40</v>
      </c>
      <c r="Q26" s="1435"/>
      <c r="R26" s="1435"/>
    </row>
    <row r="27" spans="1:21" ht="18" customHeight="1">
      <c r="B27" s="565"/>
      <c r="C27" s="1431" t="s">
        <v>671</v>
      </c>
      <c r="D27" s="1432"/>
      <c r="E27" s="565"/>
      <c r="F27" s="1431" t="s">
        <v>41</v>
      </c>
      <c r="G27" s="1433"/>
      <c r="H27" s="1433"/>
      <c r="I27" s="1433"/>
      <c r="J27" s="1433"/>
      <c r="K27" s="565"/>
      <c r="L27" s="1431" t="s">
        <v>42</v>
      </c>
      <c r="M27" s="1433"/>
      <c r="N27" s="1432"/>
      <c r="O27" s="565"/>
      <c r="P27" s="1434" t="s">
        <v>43</v>
      </c>
      <c r="Q27" s="1435"/>
      <c r="R27" s="1435"/>
    </row>
    <row r="28" spans="1:21" ht="18" customHeight="1">
      <c r="B28" s="565"/>
      <c r="C28" s="1436" t="s">
        <v>44</v>
      </c>
      <c r="D28" s="1437"/>
      <c r="E28" s="565"/>
      <c r="F28" s="1431" t="s">
        <v>45</v>
      </c>
      <c r="G28" s="1433"/>
      <c r="H28" s="1433"/>
      <c r="I28" s="1433"/>
      <c r="J28" s="1433"/>
      <c r="K28" s="565"/>
      <c r="L28" s="1431" t="s">
        <v>46</v>
      </c>
      <c r="M28" s="1433"/>
      <c r="N28" s="1438"/>
      <c r="O28" s="1159" t="s">
        <v>47</v>
      </c>
      <c r="P28" s="1438"/>
      <c r="Q28" s="1433"/>
      <c r="R28" s="1433"/>
      <c r="S28" s="1160" t="s">
        <v>48</v>
      </c>
    </row>
    <row r="29" spans="1:21" ht="14.25" customHeight="1">
      <c r="E29" s="1439"/>
      <c r="F29" s="1439"/>
      <c r="G29" s="1439"/>
      <c r="H29" s="1439"/>
      <c r="I29" s="1439"/>
      <c r="J29" s="1439"/>
      <c r="K29" s="1439"/>
      <c r="L29" s="1439"/>
      <c r="M29" s="1439"/>
      <c r="N29" s="1439"/>
      <c r="O29" s="1439"/>
      <c r="P29" s="1439"/>
      <c r="Q29" s="1439"/>
    </row>
    <row r="30" spans="1:21" s="952" customFormat="1" ht="26.25" customHeight="1">
      <c r="C30" s="1155" t="s">
        <v>49</v>
      </c>
      <c r="D30" s="1161"/>
      <c r="E30" s="1440" t="s">
        <v>50</v>
      </c>
      <c r="F30" s="1440"/>
      <c r="G30" s="1440"/>
      <c r="H30" s="1440"/>
      <c r="I30" s="1440"/>
      <c r="J30" s="1440"/>
      <c r="K30" s="1440"/>
      <c r="L30" s="1440"/>
      <c r="M30" s="1440"/>
      <c r="N30" s="1440"/>
      <c r="O30" s="1440"/>
      <c r="P30" s="1440"/>
      <c r="Q30" s="1440"/>
      <c r="R30" s="1440"/>
      <c r="U30" s="954"/>
    </row>
    <row r="31" spans="1:21" s="952" customFormat="1" ht="12.75" customHeight="1">
      <c r="C31" s="1155"/>
      <c r="D31" s="1162"/>
      <c r="E31" s="1101"/>
      <c r="F31" s="1101"/>
      <c r="G31" s="1101"/>
      <c r="H31" s="1101"/>
      <c r="I31" s="1101"/>
      <c r="J31" s="1101"/>
      <c r="K31" s="1101"/>
      <c r="L31" s="1101"/>
      <c r="M31" s="1101"/>
      <c r="N31" s="1101"/>
      <c r="O31" s="1101"/>
      <c r="P31" s="1101"/>
      <c r="Q31" s="1101"/>
      <c r="R31" s="1101"/>
      <c r="U31" s="954"/>
    </row>
    <row r="32" spans="1:21" s="952" customFormat="1" ht="26.25" customHeight="1">
      <c r="C32" s="1163" t="s">
        <v>51</v>
      </c>
      <c r="D32" s="1161"/>
      <c r="E32" s="1441" t="s">
        <v>1399</v>
      </c>
      <c r="F32" s="1441"/>
      <c r="G32" s="1441"/>
      <c r="H32" s="1441"/>
      <c r="I32" s="1441"/>
      <c r="J32" s="1441"/>
      <c r="K32" s="1441"/>
      <c r="L32" s="1441"/>
      <c r="M32" s="1441"/>
      <c r="N32" s="1441"/>
      <c r="O32" s="1441"/>
      <c r="P32" s="1441"/>
      <c r="Q32" s="1441"/>
      <c r="R32" s="1441"/>
      <c r="U32" s="954"/>
    </row>
    <row r="33" spans="1:21" s="952" customFormat="1" ht="171" customHeight="1">
      <c r="C33" s="1163"/>
      <c r="D33" s="1155"/>
      <c r="E33" s="1441"/>
      <c r="F33" s="1441"/>
      <c r="G33" s="1441"/>
      <c r="H33" s="1441"/>
      <c r="I33" s="1441"/>
      <c r="J33" s="1441"/>
      <c r="K33" s="1441"/>
      <c r="L33" s="1441"/>
      <c r="M33" s="1441"/>
      <c r="N33" s="1441"/>
      <c r="O33" s="1441"/>
      <c r="P33" s="1441"/>
      <c r="Q33" s="1441"/>
      <c r="R33" s="1441"/>
      <c r="U33" s="954"/>
    </row>
    <row r="34" spans="1:21" s="952" customFormat="1" ht="19.5" customHeight="1">
      <c r="C34" s="953"/>
      <c r="D34" s="953"/>
      <c r="E34" s="953"/>
      <c r="F34" s="953"/>
      <c r="G34" s="953"/>
      <c r="H34" s="953"/>
      <c r="I34" s="953"/>
      <c r="J34" s="953"/>
      <c r="K34" s="953"/>
      <c r="L34" s="953"/>
      <c r="M34" s="953"/>
      <c r="N34" s="953"/>
      <c r="O34" s="953"/>
      <c r="P34" s="953"/>
      <c r="Q34" s="953"/>
      <c r="R34" s="953"/>
      <c r="U34" s="954"/>
    </row>
    <row r="35" spans="1:21" s="952" customFormat="1" ht="26.1" customHeight="1">
      <c r="B35" s="952" t="s">
        <v>52</v>
      </c>
      <c r="U35" s="954"/>
    </row>
    <row r="36" spans="1:21" s="952" customFormat="1" ht="30.75" customHeight="1">
      <c r="C36" s="952" t="s">
        <v>53</v>
      </c>
      <c r="G36" s="1442"/>
      <c r="H36" s="1442"/>
      <c r="I36" s="1442"/>
      <c r="J36" s="1442"/>
      <c r="K36" s="1442"/>
      <c r="L36" s="1442"/>
      <c r="M36" s="1442"/>
      <c r="N36" s="1442"/>
      <c r="O36" s="1442"/>
      <c r="P36" s="1442"/>
      <c r="Q36" s="1442"/>
      <c r="R36" s="1164"/>
      <c r="U36" s="954"/>
    </row>
    <row r="37" spans="1:21" s="952" customFormat="1" ht="30" customHeight="1">
      <c r="C37" s="952" t="s">
        <v>54</v>
      </c>
      <c r="F37" s="1443"/>
      <c r="G37" s="1443"/>
      <c r="H37" s="1443"/>
      <c r="I37" s="1443"/>
      <c r="J37" s="1165" t="s">
        <v>55</v>
      </c>
      <c r="K37" s="1444"/>
      <c r="L37" s="1444"/>
      <c r="M37" s="1444"/>
      <c r="N37" s="1444"/>
      <c r="O37" s="1166" t="s">
        <v>56</v>
      </c>
      <c r="P37" s="1164"/>
      <c r="Q37" s="1164" t="s">
        <v>57</v>
      </c>
      <c r="U37" s="954"/>
    </row>
    <row r="38" spans="1:21" s="952" customFormat="1" ht="30" customHeight="1">
      <c r="C38" s="952" t="s">
        <v>58</v>
      </c>
      <c r="F38" s="1167"/>
      <c r="G38" s="1168" t="s">
        <v>59</v>
      </c>
      <c r="U38" s="954"/>
    </row>
    <row r="39" spans="1:21" s="952" customFormat="1" ht="11.25" customHeight="1">
      <c r="H39" s="964"/>
      <c r="U39" s="954"/>
    </row>
    <row r="40" spans="1:21" s="952" customFormat="1" ht="37.5" customHeight="1">
      <c r="B40" s="952" t="s">
        <v>672</v>
      </c>
      <c r="C40" s="952" t="s">
        <v>674</v>
      </c>
      <c r="F40" s="1406"/>
      <c r="G40" s="1406"/>
      <c r="H40" s="1406"/>
      <c r="I40" s="1406"/>
      <c r="J40" s="1406"/>
      <c r="K40" s="1406"/>
      <c r="L40" s="1406"/>
      <c r="M40" s="1406"/>
      <c r="N40" s="1406"/>
      <c r="O40" s="1406"/>
      <c r="P40" s="1406"/>
      <c r="Q40" s="1406"/>
      <c r="R40" s="1406"/>
      <c r="U40" s="954"/>
    </row>
    <row r="41" spans="1:21" s="952" customFormat="1" ht="18.75">
      <c r="B41" s="1402" t="s">
        <v>60</v>
      </c>
      <c r="C41" s="1402"/>
      <c r="D41" s="1402"/>
      <c r="E41" s="1169" t="s">
        <v>19</v>
      </c>
      <c r="F41" s="1403"/>
      <c r="G41" s="963"/>
      <c r="H41" s="1405"/>
      <c r="I41" s="1405"/>
      <c r="J41" s="1405"/>
      <c r="K41" s="1405"/>
      <c r="L41" s="1405"/>
      <c r="M41" s="1405"/>
      <c r="N41" s="1405"/>
      <c r="O41" s="1405"/>
      <c r="P41" s="1405"/>
      <c r="Q41" s="1405"/>
      <c r="R41" s="1405"/>
      <c r="T41" s="1170" t="str">
        <f>LEN(H41)&amp;"文字(最大23文字)"</f>
        <v>0文字(最大23文字)</v>
      </c>
      <c r="U41" s="954"/>
    </row>
    <row r="42" spans="1:21" s="952" customFormat="1" ht="18.75">
      <c r="B42" s="1402"/>
      <c r="C42" s="1402"/>
      <c r="D42" s="1402"/>
      <c r="E42" s="1169"/>
      <c r="F42" s="1404"/>
      <c r="G42" s="1164"/>
      <c r="H42" s="1406"/>
      <c r="I42" s="1406"/>
      <c r="J42" s="1406"/>
      <c r="K42" s="1406"/>
      <c r="L42" s="1406"/>
      <c r="M42" s="1406"/>
      <c r="N42" s="1406"/>
      <c r="O42" s="1406"/>
      <c r="P42" s="1406"/>
      <c r="Q42" s="1406"/>
      <c r="R42" s="1406"/>
      <c r="T42" s="1170" t="str">
        <f>LEN(H42)&amp;"文字(最大23文字)"</f>
        <v>0文字(最大23文字)</v>
      </c>
      <c r="U42" s="954"/>
    </row>
    <row r="43" spans="1:21" s="952" customFormat="1" ht="13.5" customHeight="1">
      <c r="F43" s="963"/>
      <c r="G43" s="963"/>
      <c r="H43" s="963"/>
      <c r="I43" s="963"/>
      <c r="J43" s="963"/>
      <c r="K43" s="963"/>
      <c r="L43" s="963"/>
      <c r="M43" s="963"/>
      <c r="N43" s="963"/>
      <c r="O43" s="963"/>
      <c r="P43" s="963"/>
      <c r="Q43" s="963"/>
      <c r="R43" s="963"/>
      <c r="U43" s="954"/>
    </row>
    <row r="44" spans="1:21" s="952" customFormat="1" ht="30" customHeight="1">
      <c r="A44" s="952" t="s">
        <v>652</v>
      </c>
      <c r="B44" s="952" t="s">
        <v>61</v>
      </c>
      <c r="F44" s="1430"/>
      <c r="G44" s="1430"/>
      <c r="H44" s="1430"/>
      <c r="I44" s="1430"/>
      <c r="J44" s="1171"/>
      <c r="K44" s="964"/>
      <c r="L44" s="1172"/>
      <c r="M44" s="964"/>
      <c r="N44" s="964"/>
      <c r="O44" s="964"/>
      <c r="P44" s="964"/>
      <c r="Q44" s="964"/>
      <c r="R44" s="964"/>
      <c r="U44" s="954"/>
    </row>
    <row r="45" spans="1:21" ht="13.5" customHeight="1"/>
    <row r="46" spans="1:21" s="952" customFormat="1" ht="30" customHeight="1">
      <c r="B46" s="952" t="s">
        <v>378</v>
      </c>
      <c r="F46" s="1430"/>
      <c r="G46" s="1430"/>
      <c r="H46" s="1430"/>
      <c r="I46" s="1430"/>
      <c r="J46" s="1171"/>
      <c r="K46" s="964"/>
      <c r="L46" s="1172"/>
      <c r="M46" s="964"/>
      <c r="N46" s="964"/>
      <c r="O46" s="964"/>
      <c r="P46" s="964"/>
      <c r="Q46" s="964"/>
      <c r="R46" s="964"/>
      <c r="U46" s="954"/>
    </row>
    <row r="47" spans="1:21" ht="13.5" customHeight="1"/>
    <row r="48" spans="1:21" ht="36.75" customHeight="1">
      <c r="B48" s="1410" t="s">
        <v>62</v>
      </c>
      <c r="C48" s="1411"/>
      <c r="D48" s="1414" t="s">
        <v>63</v>
      </c>
      <c r="E48" s="1415"/>
      <c r="F48" s="1415"/>
      <c r="G48" s="1415"/>
      <c r="H48" s="1415"/>
      <c r="I48" s="1416"/>
      <c r="J48" s="1417" t="s">
        <v>64</v>
      </c>
      <c r="K48" s="1418"/>
      <c r="L48" s="1418"/>
      <c r="M48" s="1418"/>
      <c r="N48" s="1419"/>
      <c r="O48" s="1417" t="s">
        <v>65</v>
      </c>
      <c r="P48" s="1418"/>
      <c r="Q48" s="1418"/>
      <c r="R48" s="1419"/>
    </row>
    <row r="49" spans="1:21" ht="46.5" customHeight="1">
      <c r="A49" s="956" t="s">
        <v>958</v>
      </c>
      <c r="B49" s="1412"/>
      <c r="C49" s="1413"/>
      <c r="D49" s="1420"/>
      <c r="E49" s="1421"/>
      <c r="F49" s="1421"/>
      <c r="G49" s="1421"/>
      <c r="H49" s="1421"/>
      <c r="I49" s="1422"/>
      <c r="J49" s="1423"/>
      <c r="K49" s="1424"/>
      <c r="L49" s="1424"/>
      <c r="M49" s="1424"/>
      <c r="N49" s="1425"/>
      <c r="O49" s="1426"/>
      <c r="P49" s="1427"/>
      <c r="Q49" s="1428"/>
      <c r="R49" s="1429"/>
    </row>
    <row r="50" spans="1:21" s="952" customFormat="1" ht="15.75" customHeight="1">
      <c r="U50" s="954"/>
    </row>
    <row r="51" spans="1:21" s="952" customFormat="1" ht="26.1" customHeight="1">
      <c r="A51" s="952" t="s">
        <v>217</v>
      </c>
      <c r="B51" s="952" t="s">
        <v>66</v>
      </c>
      <c r="U51" s="954"/>
    </row>
    <row r="52" spans="1:21" s="952" customFormat="1" ht="22.5" customHeight="1">
      <c r="B52" s="1173" t="s">
        <v>67</v>
      </c>
      <c r="C52" s="963"/>
      <c r="D52" s="963"/>
      <c r="E52" s="963"/>
      <c r="F52" s="963"/>
      <c r="G52" s="963" t="s">
        <v>68</v>
      </c>
      <c r="H52" s="963"/>
      <c r="I52" s="963"/>
      <c r="J52" s="963"/>
      <c r="K52" s="963"/>
      <c r="L52" s="963"/>
      <c r="M52" s="963" t="s">
        <v>69</v>
      </c>
      <c r="N52" s="963" t="s">
        <v>70</v>
      </c>
      <c r="O52" s="963"/>
      <c r="P52" s="963"/>
      <c r="Q52" s="963"/>
      <c r="R52" s="1174"/>
      <c r="U52" s="954"/>
    </row>
    <row r="53" spans="1:21" s="952" customFormat="1" ht="22.5" customHeight="1">
      <c r="B53" s="1175"/>
      <c r="C53" s="964"/>
      <c r="D53" s="964"/>
      <c r="E53" s="964"/>
      <c r="F53" s="964"/>
      <c r="G53" s="964"/>
      <c r="H53" s="964"/>
      <c r="I53" s="964"/>
      <c r="J53" s="964"/>
      <c r="K53" s="964"/>
      <c r="L53" s="964"/>
      <c r="M53" s="964"/>
      <c r="N53" s="964"/>
      <c r="O53" s="964"/>
      <c r="P53" s="964"/>
      <c r="Q53" s="964"/>
      <c r="R53" s="1176"/>
      <c r="U53" s="954"/>
    </row>
    <row r="54" spans="1:21" s="952" customFormat="1" ht="22.5" customHeight="1">
      <c r="B54" s="1175" t="s">
        <v>71</v>
      </c>
      <c r="C54" s="964"/>
      <c r="D54" s="964"/>
      <c r="E54" s="964"/>
      <c r="F54" s="964"/>
      <c r="G54" s="964"/>
      <c r="H54" s="964"/>
      <c r="I54" s="964"/>
      <c r="J54" s="964"/>
      <c r="K54" s="964"/>
      <c r="L54" s="964"/>
      <c r="M54" s="964"/>
      <c r="N54" s="964"/>
      <c r="O54" s="964"/>
      <c r="P54" s="964"/>
      <c r="Q54" s="964"/>
      <c r="R54" s="1176"/>
      <c r="U54" s="954"/>
    </row>
    <row r="55" spans="1:21" s="952" customFormat="1" ht="22.5" customHeight="1">
      <c r="B55" s="1177"/>
      <c r="C55" s="1164"/>
      <c r="D55" s="1164"/>
      <c r="E55" s="1164"/>
      <c r="F55" s="1164"/>
      <c r="G55" s="1164"/>
      <c r="H55" s="1164"/>
      <c r="I55" s="1164"/>
      <c r="J55" s="1164"/>
      <c r="K55" s="1164"/>
      <c r="L55" s="1164"/>
      <c r="M55" s="1164"/>
      <c r="N55" s="1164"/>
      <c r="O55" s="1164"/>
      <c r="P55" s="1164"/>
      <c r="Q55" s="1164"/>
      <c r="R55" s="1178"/>
      <c r="U55" s="954"/>
    </row>
    <row r="56" spans="1:21" s="952" customFormat="1" ht="26.1" customHeight="1">
      <c r="P56" s="956"/>
      <c r="Q56" s="956"/>
      <c r="R56" s="1134" t="s">
        <v>72</v>
      </c>
      <c r="S56" s="1102"/>
      <c r="U56" s="954"/>
    </row>
    <row r="57" spans="1:21" ht="14.25" customHeight="1">
      <c r="A57" s="952"/>
      <c r="B57" s="952"/>
      <c r="C57" s="952"/>
      <c r="D57" s="952"/>
      <c r="E57" s="952"/>
    </row>
    <row r="58" spans="1:21" ht="26.1" customHeight="1">
      <c r="A58" s="956" t="s">
        <v>73</v>
      </c>
    </row>
    <row r="59" spans="1:21" ht="58.5" customHeight="1">
      <c r="C59" s="1407" t="s">
        <v>524</v>
      </c>
      <c r="D59" s="1407"/>
      <c r="E59" s="1408"/>
      <c r="F59" s="1408"/>
      <c r="G59" s="1408"/>
      <c r="H59" s="1408"/>
      <c r="I59" s="1408"/>
      <c r="J59" s="1408"/>
      <c r="K59" s="1408"/>
      <c r="L59" s="1408"/>
      <c r="M59" s="1408"/>
      <c r="N59" s="1408"/>
      <c r="O59" s="1408"/>
      <c r="P59" s="1408"/>
      <c r="Q59" s="1408"/>
      <c r="R59" s="1408"/>
    </row>
    <row r="60" spans="1:21" ht="29.25" customHeight="1">
      <c r="C60" s="1409"/>
      <c r="D60" s="1409"/>
      <c r="E60" s="1409"/>
      <c r="F60" s="1409"/>
      <c r="G60" s="1409"/>
      <c r="H60" s="1409"/>
      <c r="I60" s="1409"/>
      <c r="J60" s="1409"/>
      <c r="K60" s="1409"/>
      <c r="L60" s="1409"/>
      <c r="M60" s="1409"/>
      <c r="N60" s="1409"/>
      <c r="O60" s="1409"/>
      <c r="P60" s="1409"/>
      <c r="Q60" s="1409"/>
      <c r="R60" s="1409"/>
    </row>
    <row r="61" spans="1:21" ht="24.75" customHeight="1">
      <c r="C61" s="1409"/>
      <c r="D61" s="1409"/>
      <c r="E61" s="1409"/>
      <c r="F61" s="1409"/>
      <c r="G61" s="1409"/>
      <c r="H61" s="1409"/>
      <c r="I61" s="1409"/>
      <c r="J61" s="1409"/>
      <c r="K61" s="1409"/>
      <c r="L61" s="1409"/>
      <c r="M61" s="1409"/>
      <c r="N61" s="1409"/>
      <c r="O61" s="1409"/>
      <c r="P61" s="1409"/>
      <c r="Q61" s="1409"/>
      <c r="R61" s="1409"/>
    </row>
    <row r="62" spans="1:21" ht="68.25" customHeight="1">
      <c r="C62" s="1409"/>
      <c r="D62" s="1409"/>
      <c r="E62" s="1409"/>
      <c r="F62" s="1409"/>
      <c r="G62" s="1409"/>
      <c r="H62" s="1409"/>
      <c r="I62" s="1409"/>
      <c r="J62" s="1409"/>
      <c r="K62" s="1409"/>
      <c r="L62" s="1409"/>
      <c r="M62" s="1409"/>
      <c r="N62" s="1409"/>
      <c r="O62" s="1409"/>
      <c r="P62" s="1409"/>
      <c r="Q62" s="1409"/>
      <c r="R62" s="1409"/>
    </row>
    <row r="63" spans="1:21" ht="26.1" customHeight="1">
      <c r="C63" s="1409"/>
      <c r="D63" s="1409"/>
      <c r="E63" s="1409"/>
      <c r="F63" s="1409"/>
      <c r="G63" s="1409"/>
      <c r="H63" s="1409"/>
      <c r="I63" s="1409"/>
      <c r="J63" s="1409"/>
      <c r="K63" s="1409"/>
      <c r="L63" s="1409"/>
      <c r="M63" s="1409"/>
      <c r="N63" s="1409"/>
      <c r="O63" s="1409"/>
      <c r="P63" s="1409"/>
      <c r="Q63" s="1409"/>
      <c r="R63" s="1409"/>
    </row>
    <row r="64" spans="1:21" ht="26.1" customHeight="1">
      <c r="C64" s="1409"/>
      <c r="D64" s="1409"/>
      <c r="E64" s="1409"/>
      <c r="F64" s="1409"/>
      <c r="G64" s="1409"/>
      <c r="H64" s="1409"/>
      <c r="I64" s="1409"/>
      <c r="J64" s="1409"/>
      <c r="K64" s="1409"/>
      <c r="L64" s="1409"/>
      <c r="M64" s="1409"/>
      <c r="N64" s="1409"/>
      <c r="O64" s="1409"/>
      <c r="P64" s="1409"/>
      <c r="Q64" s="1409"/>
      <c r="R64" s="1409"/>
    </row>
    <row r="65" spans="3:18" ht="26.1" customHeight="1">
      <c r="C65" s="1409"/>
      <c r="D65" s="1409"/>
      <c r="E65" s="1409"/>
      <c r="F65" s="1409"/>
      <c r="G65" s="1409"/>
      <c r="H65" s="1409"/>
      <c r="I65" s="1409"/>
      <c r="J65" s="1409"/>
      <c r="K65" s="1409"/>
      <c r="L65" s="1409"/>
      <c r="M65" s="1409"/>
      <c r="N65" s="1409"/>
      <c r="O65" s="1409"/>
      <c r="P65" s="1409"/>
      <c r="Q65" s="1409"/>
      <c r="R65" s="1409"/>
    </row>
    <row r="66" spans="3:18" ht="26.1" customHeight="1">
      <c r="C66" s="966"/>
    </row>
  </sheetData>
  <mergeCells count="56">
    <mergeCell ref="A19:R19"/>
    <mergeCell ref="O3:R3"/>
    <mergeCell ref="A5:L5"/>
    <mergeCell ref="L8:R8"/>
    <mergeCell ref="J9:K9"/>
    <mergeCell ref="L9:R9"/>
    <mergeCell ref="L10:R10"/>
    <mergeCell ref="L11:R11"/>
    <mergeCell ref="L12:R12"/>
    <mergeCell ref="M13:Q13"/>
    <mergeCell ref="A15:R15"/>
    <mergeCell ref="C17:Q17"/>
    <mergeCell ref="B20:C20"/>
    <mergeCell ref="B23:L23"/>
    <mergeCell ref="N23:R23"/>
    <mergeCell ref="C24:D24"/>
    <mergeCell ref="F24:J24"/>
    <mergeCell ref="L24:N24"/>
    <mergeCell ref="P24:R24"/>
    <mergeCell ref="C25:D25"/>
    <mergeCell ref="F25:J25"/>
    <mergeCell ref="L25:N25"/>
    <mergeCell ref="P25:R25"/>
    <mergeCell ref="C26:D26"/>
    <mergeCell ref="F26:J26"/>
    <mergeCell ref="L26:N26"/>
    <mergeCell ref="P26:R26"/>
    <mergeCell ref="F40:R40"/>
    <mergeCell ref="C27:D27"/>
    <mergeCell ref="F27:J27"/>
    <mergeCell ref="L27:N27"/>
    <mergeCell ref="P27:R27"/>
    <mergeCell ref="C28:D28"/>
    <mergeCell ref="F28:J28"/>
    <mergeCell ref="L28:N28"/>
    <mergeCell ref="P28:R28"/>
    <mergeCell ref="E29:Q29"/>
    <mergeCell ref="E30:R30"/>
    <mergeCell ref="E32:R33"/>
    <mergeCell ref="G36:Q36"/>
    <mergeCell ref="F37:I37"/>
    <mergeCell ref="K37:N37"/>
    <mergeCell ref="B41:D42"/>
    <mergeCell ref="F41:F42"/>
    <mergeCell ref="H41:R41"/>
    <mergeCell ref="H42:R42"/>
    <mergeCell ref="C59:R65"/>
    <mergeCell ref="B48:C49"/>
    <mergeCell ref="D48:I48"/>
    <mergeCell ref="J48:N48"/>
    <mergeCell ref="O48:R48"/>
    <mergeCell ref="D49:I49"/>
    <mergeCell ref="J49:N49"/>
    <mergeCell ref="O49:R49"/>
    <mergeCell ref="F44:I44"/>
    <mergeCell ref="F46:I46"/>
  </mergeCells>
  <phoneticPr fontId="12"/>
  <conditionalFormatting sqref="F46:I46 J9:K9 L8:R12 M13:Q13 G36:Q36 F37:I37 K37:N37 P37 F38 F40:R40 F41:F42 H41:R42 O3">
    <cfRule type="containsBlanks" dxfId="602" priority="9">
      <formula>LEN(TRIM(F3))=0</formula>
    </cfRule>
  </conditionalFormatting>
  <conditionalFormatting sqref="B24:B28 E24:E28 K24:K28 O24:O27">
    <cfRule type="expression" dxfId="601" priority="8">
      <formula>COUNTA($B$24:$B$28,$E$24:$E$28,$K$24:$K$28,$O$24:$O$27)=0</formula>
    </cfRule>
  </conditionalFormatting>
  <conditionalFormatting sqref="P28:R28">
    <cfRule type="expression" dxfId="600" priority="7">
      <formula>AND($O$27="✔",$P$28="")</formula>
    </cfRule>
  </conditionalFormatting>
  <conditionalFormatting sqref="D30 D32">
    <cfRule type="expression" dxfId="599" priority="6">
      <formula>COUNTA($D$30,$D$32)=0</formula>
    </cfRule>
  </conditionalFormatting>
  <conditionalFormatting sqref="G36:Q36">
    <cfRule type="expression" dxfId="598" priority="5">
      <formula>LEN(G36)&gt;40</formula>
    </cfRule>
  </conditionalFormatting>
  <conditionalFormatting sqref="H41:R41">
    <cfRule type="expression" dxfId="597" priority="4">
      <formula>LEN(H41)&gt;23</formula>
    </cfRule>
  </conditionalFormatting>
  <conditionalFormatting sqref="H42:R42">
    <cfRule type="expression" dxfId="596" priority="3">
      <formula>LEN(H42)&gt;23</formula>
    </cfRule>
  </conditionalFormatting>
  <conditionalFormatting sqref="F44:I44">
    <cfRule type="containsBlanks" dxfId="595" priority="2">
      <formula>LEN(TRIM(F44))=0</formula>
    </cfRule>
  </conditionalFormatting>
  <conditionalFormatting sqref="D49:R49">
    <cfRule type="containsBlanks" dxfId="594" priority="1">
      <formula>LEN(TRIM(D49))=0</formula>
    </cfRule>
  </conditionalFormatting>
  <dataValidations count="5">
    <dataValidation imeMode="fullKatakana" allowBlank="1" showInputMessage="1" showErrorMessage="1" sqref="L10:R10 L8:R8 L12:R12"/>
    <dataValidation imeMode="hiragana" allowBlank="1" showInputMessage="1" showErrorMessage="1" sqref="G41:R42 F40:R40 G36:Q36 P28:R28"/>
    <dataValidation type="list" allowBlank="1" showInputMessage="1" showErrorMessage="1" sqref="B24:B28 E24:E28 K24:K28 O24:O27 D30 D32">
      <formula1>"✔"</formula1>
    </dataValidation>
    <dataValidation type="list" allowBlank="1" showInputMessage="1" showErrorMessage="1" sqref="E20:E21">
      <formula1>"○"</formula1>
    </dataValidation>
    <dataValidation imeMode="off" allowBlank="1" showInputMessage="1" showErrorMessage="1" sqref="J9 F41 F37:I37 K37 F38 P37"/>
  </dataValidations>
  <printOptions horizontalCentered="1"/>
  <pageMargins left="0.62992125984251968" right="0.62992125984251968" top="0.39370078740157483" bottom="0.39370078740157483" header="0" footer="0.19685039370078741"/>
  <pageSetup paperSize="9" scale="47" orientation="portrait" r:id="rId1"/>
  <headerFooter scaleWithDoc="0">
    <oddFooter>&amp;R令和６年１０月１日以降に申請する訓練科から適用</oddFooter>
  </headerFooter>
  <rowBreaks count="1" manualBreakCount="1">
    <brk id="55" max="16383"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23"/>
  <sheetViews>
    <sheetView view="pageBreakPreview" zoomScale="70" zoomScaleNormal="55" zoomScaleSheetLayoutView="70" workbookViewId="0">
      <selection activeCell="G16" sqref="G16"/>
    </sheetView>
  </sheetViews>
  <sheetFormatPr defaultColWidth="9" defaultRowHeight="13.5"/>
  <cols>
    <col min="1" max="1" width="4.5" style="82" customWidth="1"/>
    <col min="2" max="2" width="12" style="82" customWidth="1"/>
    <col min="3" max="3" width="7.625" style="82" customWidth="1"/>
    <col min="4" max="4" width="19.875" style="82" customWidth="1"/>
    <col min="5" max="5" width="42.625" style="82" customWidth="1"/>
    <col min="6" max="6" width="33.75" style="82" customWidth="1"/>
    <col min="7" max="7" width="7.625" style="82" customWidth="1"/>
    <col min="8" max="8" width="5.5" style="82" customWidth="1"/>
    <col min="9" max="9" width="4.625" style="82" customWidth="1"/>
    <col min="10" max="10" width="5.5" style="82" customWidth="1"/>
    <col min="11" max="11" width="4.625" style="82" customWidth="1"/>
    <col min="12" max="12" width="5.625" style="82" customWidth="1"/>
    <col min="13" max="13" width="7.625" style="82" customWidth="1"/>
    <col min="14" max="14" width="5.5" style="82" customWidth="1"/>
    <col min="15" max="15" width="4.625" style="82" customWidth="1"/>
    <col min="16" max="16" width="5.5" style="82" customWidth="1"/>
    <col min="17" max="17" width="4.625" style="82" customWidth="1"/>
    <col min="18" max="18" width="5.5" style="82" customWidth="1"/>
    <col min="19" max="19" width="4.625" style="82" customWidth="1"/>
    <col min="20" max="20" width="5.5" style="82" customWidth="1"/>
    <col min="21" max="21" width="4.625" style="82" customWidth="1"/>
    <col min="22" max="22" width="5.5" style="82" customWidth="1"/>
    <col min="23" max="23" width="4.625" style="82" customWidth="1"/>
    <col min="24" max="24" width="5.5" style="82" customWidth="1"/>
    <col min="25" max="25" width="4.625" style="82" customWidth="1"/>
    <col min="26" max="16384" width="9" style="82"/>
  </cols>
  <sheetData>
    <row r="1" spans="1:27" ht="24.95" customHeight="1">
      <c r="A1" s="1318"/>
      <c r="B1" s="1318"/>
      <c r="C1" s="1318"/>
      <c r="D1" s="1318"/>
      <c r="E1" s="1318"/>
      <c r="F1" s="1318"/>
      <c r="G1" s="1318"/>
      <c r="H1" s="1318"/>
      <c r="I1" s="1318"/>
      <c r="J1" s="1318"/>
      <c r="K1" s="1318"/>
      <c r="L1" s="1318"/>
      <c r="M1" s="1318"/>
      <c r="N1" s="1318"/>
      <c r="O1" s="1318"/>
      <c r="P1" s="1318"/>
      <c r="Q1" s="1318"/>
      <c r="R1" s="1318"/>
      <c r="S1" s="1318"/>
      <c r="T1" s="1318"/>
      <c r="U1" s="1318"/>
      <c r="V1" s="1318"/>
      <c r="W1" s="1318"/>
      <c r="X1" s="1318"/>
      <c r="Y1" s="1319" t="s">
        <v>1268</v>
      </c>
    </row>
    <row r="2" spans="1:27" ht="29.25" customHeight="1">
      <c r="A2" s="2316" t="s">
        <v>198</v>
      </c>
      <c r="B2" s="2316"/>
      <c r="C2" s="2316"/>
      <c r="D2" s="2316"/>
      <c r="E2" s="2316"/>
      <c r="F2" s="2316"/>
      <c r="G2" s="2316"/>
      <c r="H2" s="2316"/>
      <c r="I2" s="2316"/>
      <c r="J2" s="2316"/>
      <c r="K2" s="2316"/>
      <c r="L2" s="2316"/>
      <c r="M2" s="2316"/>
      <c r="N2" s="2316"/>
      <c r="O2" s="2316"/>
      <c r="P2" s="2316"/>
      <c r="Q2" s="2316"/>
      <c r="R2" s="2316"/>
      <c r="S2" s="2316"/>
      <c r="T2" s="2316"/>
      <c r="U2" s="2316"/>
      <c r="V2" s="2316"/>
      <c r="W2" s="2316"/>
      <c r="X2" s="2316"/>
      <c r="Y2" s="2316"/>
    </row>
    <row r="3" spans="1:27">
      <c r="A3" s="1318"/>
      <c r="B3" s="1318"/>
      <c r="C3" s="1318"/>
      <c r="D3" s="1318"/>
      <c r="E3" s="1318"/>
      <c r="F3" s="1318"/>
      <c r="G3" s="2317"/>
      <c r="H3" s="2317"/>
      <c r="I3" s="2317"/>
      <c r="J3" s="2317"/>
      <c r="K3" s="2317"/>
      <c r="L3" s="2317"/>
      <c r="M3" s="2317"/>
      <c r="N3" s="2317"/>
      <c r="O3" s="2317"/>
      <c r="P3" s="2317"/>
      <c r="Q3" s="2317"/>
      <c r="R3" s="1320"/>
      <c r="S3" s="1320"/>
      <c r="T3" s="1320"/>
      <c r="U3" s="1320"/>
      <c r="V3" s="1320"/>
      <c r="W3" s="1320"/>
      <c r="X3" s="1320"/>
      <c r="Y3" s="1321" t="s">
        <v>1615</v>
      </c>
    </row>
    <row r="4" spans="1:27" ht="22.5" customHeight="1">
      <c r="A4" s="2318" t="s">
        <v>199</v>
      </c>
      <c r="B4" s="2319"/>
      <c r="C4" s="2320" t="s">
        <v>1616</v>
      </c>
      <c r="D4" s="2321"/>
      <c r="E4" s="2321"/>
      <c r="F4" s="2321"/>
      <c r="G4" s="2321"/>
      <c r="H4" s="2321"/>
      <c r="I4" s="2321"/>
      <c r="J4" s="2322"/>
      <c r="K4" s="1322"/>
      <c r="L4" s="1323"/>
      <c r="M4" s="1323"/>
      <c r="N4" s="1324"/>
      <c r="O4" s="1323"/>
      <c r="P4" s="1323"/>
      <c r="Q4" s="1323"/>
      <c r="R4" s="83"/>
      <c r="S4" s="84"/>
      <c r="T4" s="85"/>
      <c r="U4" s="85"/>
      <c r="V4" s="85"/>
      <c r="W4" s="85"/>
      <c r="X4" s="85"/>
      <c r="Y4" s="83"/>
    </row>
    <row r="5" spans="1:27" ht="15.75" customHeight="1">
      <c r="A5" s="2323" t="s">
        <v>200</v>
      </c>
      <c r="B5" s="2324"/>
      <c r="C5" s="2343" t="s">
        <v>1617</v>
      </c>
      <c r="D5" s="2344"/>
      <c r="E5" s="2330"/>
      <c r="F5" s="2330"/>
      <c r="G5" s="2330"/>
      <c r="H5" s="2330"/>
      <c r="I5" s="2330"/>
      <c r="J5" s="2331"/>
      <c r="K5" s="2325" t="s">
        <v>201</v>
      </c>
      <c r="L5" s="2338"/>
      <c r="M5" s="2338"/>
      <c r="N5" s="2339"/>
      <c r="O5" s="2340">
        <v>37</v>
      </c>
      <c r="P5" s="2341"/>
      <c r="Q5" s="2338" t="s">
        <v>202</v>
      </c>
      <c r="R5" s="2326"/>
      <c r="S5" s="86"/>
      <c r="T5" s="87"/>
      <c r="U5" s="87"/>
      <c r="V5" s="87"/>
      <c r="W5" s="87"/>
      <c r="X5" s="87"/>
      <c r="Y5" s="88"/>
    </row>
    <row r="6" spans="1:27" ht="18" customHeight="1">
      <c r="A6" s="2325"/>
      <c r="B6" s="2326"/>
      <c r="C6" s="2332"/>
      <c r="D6" s="2333"/>
      <c r="E6" s="2333"/>
      <c r="F6" s="2333"/>
      <c r="G6" s="2333"/>
      <c r="H6" s="2333"/>
      <c r="I6" s="2333"/>
      <c r="J6" s="2334"/>
      <c r="K6" s="2325"/>
      <c r="L6" s="2338"/>
      <c r="M6" s="2338"/>
      <c r="N6" s="2339"/>
      <c r="O6" s="2340"/>
      <c r="P6" s="2341"/>
      <c r="Q6" s="2338"/>
      <c r="R6" s="2326"/>
      <c r="S6" s="86"/>
      <c r="T6" s="87"/>
      <c r="U6" s="87"/>
      <c r="V6" s="87"/>
      <c r="W6" s="87"/>
      <c r="X6" s="87"/>
      <c r="Y6" s="88"/>
    </row>
    <row r="7" spans="1:27" ht="6" customHeight="1">
      <c r="A7" s="2327"/>
      <c r="B7" s="2328"/>
      <c r="C7" s="2335"/>
      <c r="D7" s="2336"/>
      <c r="E7" s="2336"/>
      <c r="F7" s="2336"/>
      <c r="G7" s="2336"/>
      <c r="H7" s="2336"/>
      <c r="I7" s="2336"/>
      <c r="J7" s="2337"/>
      <c r="K7" s="1325"/>
      <c r="L7" s="1326"/>
      <c r="M7" s="1326"/>
      <c r="N7" s="1327"/>
      <c r="O7" s="1326"/>
      <c r="P7" s="1326"/>
      <c r="Q7" s="1326"/>
      <c r="R7" s="89"/>
      <c r="S7" s="90"/>
      <c r="T7" s="91"/>
      <c r="U7" s="91"/>
      <c r="V7" s="91"/>
      <c r="W7" s="91"/>
      <c r="X7" s="91"/>
      <c r="Y7" s="89"/>
    </row>
    <row r="8" spans="1:27" ht="34.5" customHeight="1">
      <c r="A8" s="994" t="s">
        <v>1355</v>
      </c>
      <c r="B8" s="1353"/>
      <c r="C8" s="1328"/>
      <c r="D8" s="1328"/>
      <c r="E8" s="1328"/>
      <c r="F8" s="1328"/>
      <c r="G8" s="1328"/>
      <c r="H8" s="1329"/>
      <c r="I8" s="1329"/>
      <c r="J8" s="1329"/>
      <c r="K8" s="1329"/>
      <c r="L8" s="1329"/>
      <c r="M8" s="1329"/>
      <c r="N8" s="1329"/>
      <c r="O8" s="1329"/>
      <c r="P8" s="1329"/>
      <c r="Q8" s="1329"/>
      <c r="R8" s="1329"/>
      <c r="S8" s="1329"/>
      <c r="T8" s="1329"/>
      <c r="U8" s="1329"/>
      <c r="V8" s="1329"/>
      <c r="W8" s="1329"/>
      <c r="X8" s="1329"/>
      <c r="Y8" s="1330"/>
    </row>
    <row r="9" spans="1:27" ht="34.5" customHeight="1">
      <c r="A9" s="1355"/>
      <c r="B9" s="2306" t="s">
        <v>1269</v>
      </c>
      <c r="C9" s="2307"/>
      <c r="D9" s="2307"/>
      <c r="E9" s="2307"/>
      <c r="F9" s="2307"/>
      <c r="G9" s="2305"/>
      <c r="H9" s="2306" t="s">
        <v>1270</v>
      </c>
      <c r="I9" s="2307"/>
      <c r="J9" s="2307"/>
      <c r="K9" s="2307"/>
      <c r="L9" s="2307"/>
      <c r="M9" s="2307"/>
      <c r="N9" s="2307"/>
      <c r="O9" s="2307"/>
      <c r="P9" s="2307"/>
      <c r="Q9" s="2307"/>
      <c r="R9" s="2307"/>
      <c r="S9" s="2307"/>
      <c r="T9" s="2307"/>
      <c r="U9" s="2307"/>
      <c r="V9" s="2307"/>
      <c r="W9" s="2307"/>
      <c r="X9" s="2307"/>
      <c r="Y9" s="2305"/>
    </row>
    <row r="10" spans="1:27" ht="52.5" customHeight="1">
      <c r="A10" s="1355"/>
      <c r="B10" s="2308" t="s">
        <v>1640</v>
      </c>
      <c r="C10" s="2342"/>
      <c r="D10" s="2342"/>
      <c r="E10" s="2342"/>
      <c r="F10" s="2342"/>
      <c r="G10" s="2309"/>
      <c r="H10" s="2308" t="s">
        <v>1635</v>
      </c>
      <c r="I10" s="2342"/>
      <c r="J10" s="2342"/>
      <c r="K10" s="2342"/>
      <c r="L10" s="2342"/>
      <c r="M10" s="2342"/>
      <c r="N10" s="2342"/>
      <c r="O10" s="2342"/>
      <c r="P10" s="2342"/>
      <c r="Q10" s="2342"/>
      <c r="R10" s="2342"/>
      <c r="S10" s="2342"/>
      <c r="T10" s="2342"/>
      <c r="U10" s="2342"/>
      <c r="V10" s="2342"/>
      <c r="W10" s="2342"/>
      <c r="X10" s="2342"/>
      <c r="Y10" s="2309"/>
    </row>
    <row r="11" spans="1:27" ht="52.5" customHeight="1">
      <c r="A11" s="1355"/>
      <c r="B11" s="2308"/>
      <c r="C11" s="2342"/>
      <c r="D11" s="2342"/>
      <c r="E11" s="2342"/>
      <c r="F11" s="2342"/>
      <c r="G11" s="2309"/>
      <c r="H11" s="2308"/>
      <c r="I11" s="2342"/>
      <c r="J11" s="2342"/>
      <c r="K11" s="2342"/>
      <c r="L11" s="2342"/>
      <c r="M11" s="2342"/>
      <c r="N11" s="2342"/>
      <c r="O11" s="2342"/>
      <c r="P11" s="2342"/>
      <c r="Q11" s="2342"/>
      <c r="R11" s="2342"/>
      <c r="S11" s="2342"/>
      <c r="T11" s="2342"/>
      <c r="U11" s="2342"/>
      <c r="V11" s="2342"/>
      <c r="W11" s="2342"/>
      <c r="X11" s="2342"/>
      <c r="Y11" s="2309"/>
    </row>
    <row r="12" spans="1:27" ht="40.5" customHeight="1">
      <c r="A12" s="994" t="s">
        <v>203</v>
      </c>
      <c r="B12" s="1353"/>
      <c r="C12" s="1328"/>
      <c r="D12" s="1328"/>
      <c r="E12" s="1328"/>
      <c r="F12" s="1328"/>
      <c r="G12" s="1328"/>
      <c r="H12" s="1329"/>
      <c r="I12" s="1329"/>
      <c r="J12" s="1329"/>
      <c r="K12" s="1329"/>
      <c r="L12" s="1329"/>
      <c r="M12" s="1329"/>
      <c r="N12" s="1329"/>
      <c r="O12" s="1329"/>
      <c r="P12" s="1329"/>
      <c r="Q12" s="1329"/>
      <c r="R12" s="1329"/>
      <c r="S12" s="1329"/>
      <c r="T12" s="1329"/>
      <c r="U12" s="1329"/>
      <c r="V12" s="1329"/>
      <c r="W12" s="1329"/>
      <c r="X12" s="1329"/>
      <c r="Y12" s="1330"/>
      <c r="AA12" s="87"/>
    </row>
    <row r="13" spans="1:27" ht="45" customHeight="1">
      <c r="A13" s="2303"/>
      <c r="B13" s="2306" t="s">
        <v>1609</v>
      </c>
      <c r="C13" s="2305"/>
      <c r="D13" s="1331" t="s">
        <v>1610</v>
      </c>
      <c r="E13" s="1332" t="s">
        <v>204</v>
      </c>
      <c r="F13" s="1351" t="s">
        <v>1270</v>
      </c>
      <c r="G13" s="2306" t="s">
        <v>205</v>
      </c>
      <c r="H13" s="2307"/>
      <c r="I13" s="2307"/>
      <c r="J13" s="2307"/>
      <c r="K13" s="2307"/>
      <c r="L13" s="2307"/>
      <c r="M13" s="2307"/>
      <c r="N13" s="2307"/>
      <c r="O13" s="2307"/>
      <c r="P13" s="2307"/>
      <c r="Q13" s="2305"/>
      <c r="R13" s="2306" t="s">
        <v>206</v>
      </c>
      <c r="S13" s="2307"/>
      <c r="T13" s="2307"/>
      <c r="U13" s="2305"/>
      <c r="V13" s="2306" t="s">
        <v>207</v>
      </c>
      <c r="W13" s="2307"/>
      <c r="X13" s="2307"/>
      <c r="Y13" s="2305"/>
    </row>
    <row r="14" spans="1:27" ht="69.95" customHeight="1">
      <c r="A14" s="2303"/>
      <c r="B14" s="2308" t="s">
        <v>1641</v>
      </c>
      <c r="C14" s="2309"/>
      <c r="D14" s="1333" t="s">
        <v>1618</v>
      </c>
      <c r="E14" s="1357" t="s">
        <v>1642</v>
      </c>
      <c r="F14" s="1354" t="s">
        <v>1635</v>
      </c>
      <c r="G14" s="1334" t="s">
        <v>1619</v>
      </c>
      <c r="H14" s="1335">
        <v>22</v>
      </c>
      <c r="I14" s="1336" t="s">
        <v>115</v>
      </c>
      <c r="J14" s="1335">
        <v>4</v>
      </c>
      <c r="K14" s="1337" t="s">
        <v>208</v>
      </c>
      <c r="L14" s="1338" t="s">
        <v>1620</v>
      </c>
      <c r="M14" s="1334" t="s">
        <v>1619</v>
      </c>
      <c r="N14" s="1335">
        <v>25</v>
      </c>
      <c r="O14" s="1336" t="s">
        <v>115</v>
      </c>
      <c r="P14" s="1335">
        <v>3</v>
      </c>
      <c r="Q14" s="1339" t="s">
        <v>208</v>
      </c>
      <c r="R14" s="1335">
        <v>3</v>
      </c>
      <c r="S14" s="1353" t="s">
        <v>115</v>
      </c>
      <c r="T14" s="1335">
        <v>0</v>
      </c>
      <c r="U14" s="1352" t="s">
        <v>208</v>
      </c>
      <c r="V14" s="1335"/>
      <c r="W14" s="1353" t="s">
        <v>115</v>
      </c>
      <c r="X14" s="1335"/>
      <c r="Y14" s="1352" t="s">
        <v>208</v>
      </c>
    </row>
    <row r="15" spans="1:27" ht="69.95" customHeight="1">
      <c r="A15" s="2303"/>
      <c r="B15" s="2308" t="s">
        <v>1643</v>
      </c>
      <c r="C15" s="2309"/>
      <c r="D15" s="1333" t="s">
        <v>1618</v>
      </c>
      <c r="E15" s="1357" t="s">
        <v>1693</v>
      </c>
      <c r="F15" s="1354" t="s">
        <v>1644</v>
      </c>
      <c r="G15" s="1334" t="s">
        <v>1619</v>
      </c>
      <c r="H15" s="1335">
        <v>25</v>
      </c>
      <c r="I15" s="1336" t="s">
        <v>115</v>
      </c>
      <c r="J15" s="1335">
        <v>4</v>
      </c>
      <c r="K15" s="1337" t="s">
        <v>208</v>
      </c>
      <c r="L15" s="1338" t="s">
        <v>1620</v>
      </c>
      <c r="M15" s="1334" t="s">
        <v>1619</v>
      </c>
      <c r="N15" s="1335">
        <v>30</v>
      </c>
      <c r="O15" s="1336" t="s">
        <v>115</v>
      </c>
      <c r="P15" s="1335">
        <v>3</v>
      </c>
      <c r="Q15" s="1339" t="s">
        <v>208</v>
      </c>
      <c r="R15" s="1335">
        <v>5</v>
      </c>
      <c r="S15" s="1353" t="s">
        <v>115</v>
      </c>
      <c r="T15" s="1335">
        <v>0</v>
      </c>
      <c r="U15" s="1352" t="s">
        <v>208</v>
      </c>
      <c r="V15" s="1335">
        <v>1</v>
      </c>
      <c r="W15" s="1353" t="s">
        <v>115</v>
      </c>
      <c r="X15" s="1335">
        <v>0</v>
      </c>
      <c r="Y15" s="1352" t="s">
        <v>208</v>
      </c>
    </row>
    <row r="16" spans="1:27" ht="69.95" customHeight="1">
      <c r="A16" s="2303"/>
      <c r="B16" s="2308" t="s">
        <v>1645</v>
      </c>
      <c r="C16" s="2309"/>
      <c r="D16" s="1333" t="s">
        <v>1621</v>
      </c>
      <c r="E16" s="1357" t="s">
        <v>1646</v>
      </c>
      <c r="F16" s="1354" t="s">
        <v>1647</v>
      </c>
      <c r="G16" s="1334" t="s">
        <v>1622</v>
      </c>
      <c r="H16" s="1335">
        <v>2</v>
      </c>
      <c r="I16" s="1336" t="s">
        <v>115</v>
      </c>
      <c r="J16" s="1335">
        <v>4</v>
      </c>
      <c r="K16" s="1337" t="s">
        <v>193</v>
      </c>
      <c r="L16" s="1338" t="s">
        <v>1620</v>
      </c>
      <c r="M16" s="1334" t="s">
        <v>1622</v>
      </c>
      <c r="N16" s="1335">
        <v>5</v>
      </c>
      <c r="O16" s="1336" t="s">
        <v>115</v>
      </c>
      <c r="P16" s="1335">
        <v>3</v>
      </c>
      <c r="Q16" s="1339" t="s">
        <v>193</v>
      </c>
      <c r="R16" s="1335">
        <v>3</v>
      </c>
      <c r="S16" s="1353" t="s">
        <v>115</v>
      </c>
      <c r="T16" s="1335">
        <v>0</v>
      </c>
      <c r="U16" s="1352" t="s">
        <v>193</v>
      </c>
      <c r="V16" s="1335">
        <v>3</v>
      </c>
      <c r="W16" s="1353" t="s">
        <v>115</v>
      </c>
      <c r="X16" s="1335">
        <v>0</v>
      </c>
      <c r="Y16" s="1352" t="s">
        <v>193</v>
      </c>
    </row>
    <row r="17" spans="1:25" ht="69.95" customHeight="1">
      <c r="A17" s="2303"/>
      <c r="B17" s="2308"/>
      <c r="C17" s="2309"/>
      <c r="D17" s="1333"/>
      <c r="E17" s="1357"/>
      <c r="F17" s="1354"/>
      <c r="G17" s="1334"/>
      <c r="H17" s="1335"/>
      <c r="I17" s="1336" t="s">
        <v>115</v>
      </c>
      <c r="J17" s="1335"/>
      <c r="K17" s="1337" t="s">
        <v>193</v>
      </c>
      <c r="L17" s="1338" t="s">
        <v>55</v>
      </c>
      <c r="M17" s="1334"/>
      <c r="N17" s="1335"/>
      <c r="O17" s="1336" t="s">
        <v>115</v>
      </c>
      <c r="P17" s="1335"/>
      <c r="Q17" s="1339" t="s">
        <v>193</v>
      </c>
      <c r="R17" s="1335"/>
      <c r="S17" s="1353" t="s">
        <v>115</v>
      </c>
      <c r="T17" s="1335"/>
      <c r="U17" s="1352" t="s">
        <v>193</v>
      </c>
      <c r="V17" s="1335"/>
      <c r="W17" s="1353" t="s">
        <v>115</v>
      </c>
      <c r="X17" s="1335"/>
      <c r="Y17" s="1352" t="s">
        <v>193</v>
      </c>
    </row>
    <row r="18" spans="1:25">
      <c r="A18" s="1340"/>
      <c r="B18" s="1340"/>
      <c r="C18" s="1323"/>
      <c r="D18" s="1323"/>
      <c r="E18" s="1323"/>
      <c r="F18" s="1323"/>
      <c r="G18" s="1323"/>
      <c r="H18" s="1323"/>
      <c r="I18" s="1323"/>
      <c r="J18" s="1323"/>
      <c r="K18" s="1323"/>
      <c r="L18" s="1323"/>
      <c r="M18" s="1323"/>
      <c r="N18" s="1323"/>
      <c r="O18" s="1323"/>
      <c r="P18" s="1323"/>
      <c r="Q18" s="1323"/>
      <c r="R18" s="1323"/>
      <c r="S18" s="1323"/>
      <c r="T18" s="1341"/>
      <c r="U18" s="1323"/>
      <c r="V18" s="1323"/>
      <c r="W18" s="1323"/>
      <c r="X18" s="1323"/>
      <c r="Y18" s="1323"/>
    </row>
    <row r="19" spans="1:25" ht="18" customHeight="1">
      <c r="A19" s="1342" t="s">
        <v>1611</v>
      </c>
      <c r="B19" s="1356"/>
      <c r="C19" s="1320"/>
      <c r="D19" s="1320"/>
      <c r="E19" s="1320"/>
      <c r="F19" s="1320"/>
      <c r="G19" s="1320"/>
      <c r="H19" s="1320"/>
      <c r="I19" s="1320"/>
      <c r="J19" s="1320"/>
      <c r="K19" s="1320"/>
      <c r="L19" s="1320"/>
      <c r="M19" s="1320"/>
      <c r="N19" s="1320"/>
      <c r="O19" s="1320"/>
      <c r="P19" s="1320"/>
      <c r="Q19" s="1320"/>
      <c r="R19" s="1320"/>
      <c r="S19" s="1320"/>
      <c r="T19" s="1320"/>
      <c r="U19" s="1320"/>
      <c r="V19" s="1320"/>
      <c r="W19" s="1320"/>
      <c r="X19" s="1320"/>
      <c r="Y19" s="1320"/>
    </row>
    <row r="20" spans="1:25" ht="18" customHeight="1">
      <c r="A20" s="1320" t="s">
        <v>1612</v>
      </c>
      <c r="B20" s="1320"/>
      <c r="C20" s="1343"/>
      <c r="D20" s="1343"/>
      <c r="E20" s="1343"/>
      <c r="F20" s="1343"/>
      <c r="G20" s="1343"/>
      <c r="H20" s="1343"/>
      <c r="I20" s="1343"/>
      <c r="J20" s="1343"/>
      <c r="K20" s="1343"/>
      <c r="L20" s="1343"/>
      <c r="M20" s="1343"/>
      <c r="N20" s="1343"/>
      <c r="O20" s="1343"/>
      <c r="P20" s="1343"/>
      <c r="Q20" s="1343"/>
      <c r="R20" s="1320"/>
      <c r="S20" s="1320"/>
      <c r="T20" s="1320"/>
      <c r="U20" s="1320"/>
      <c r="V20" s="1320"/>
    </row>
    <row r="21" spans="1:25" ht="18" customHeight="1">
      <c r="A21" s="1344" t="s">
        <v>1613</v>
      </c>
      <c r="B21" s="1344"/>
      <c r="C21" s="1345"/>
      <c r="D21" s="1345"/>
      <c r="E21" s="1345"/>
      <c r="F21" s="1345"/>
      <c r="G21" s="1345"/>
      <c r="H21" s="1345"/>
      <c r="I21" s="1345"/>
      <c r="J21" s="1345"/>
      <c r="K21" s="1345"/>
      <c r="L21" s="1345"/>
      <c r="M21" s="1345"/>
      <c r="N21" s="1345"/>
      <c r="O21" s="1345"/>
      <c r="P21" s="1345"/>
      <c r="Q21" s="1345"/>
      <c r="R21" s="1345"/>
      <c r="S21" s="1345"/>
      <c r="T21" s="1345"/>
      <c r="U21" s="1345"/>
      <c r="V21" s="1345"/>
      <c r="W21" s="1345"/>
      <c r="X21" s="1345"/>
      <c r="Y21" s="1345"/>
    </row>
    <row r="22" spans="1:25" ht="18" customHeight="1">
      <c r="A22" s="1344" t="s">
        <v>209</v>
      </c>
      <c r="B22" s="1344"/>
      <c r="C22" s="1344"/>
      <c r="D22" s="1344"/>
      <c r="E22" s="1344"/>
      <c r="F22" s="1344"/>
      <c r="G22" s="1344"/>
      <c r="H22" s="1344"/>
      <c r="I22" s="1344"/>
      <c r="J22" s="1344"/>
      <c r="K22" s="1344"/>
      <c r="L22" s="1344"/>
      <c r="M22" s="1344"/>
      <c r="N22" s="1344"/>
      <c r="O22" s="1344"/>
      <c r="P22" s="1344"/>
      <c r="Q22" s="1344"/>
      <c r="R22" s="1344"/>
      <c r="S22" s="1344"/>
      <c r="T22" s="1344"/>
      <c r="U22" s="1344"/>
      <c r="V22" s="1344"/>
      <c r="W22" s="1344"/>
      <c r="X22" s="1344"/>
      <c r="Y22" s="1344"/>
    </row>
    <row r="23" spans="1:25" ht="18" customHeight="1">
      <c r="A23" s="1346" t="s">
        <v>1614</v>
      </c>
      <c r="Y23" s="87"/>
    </row>
  </sheetData>
  <mergeCells count="24">
    <mergeCell ref="A2:Y2"/>
    <mergeCell ref="G3:Q3"/>
    <mergeCell ref="A4:B4"/>
    <mergeCell ref="C4:J4"/>
    <mergeCell ref="A5:B7"/>
    <mergeCell ref="C5:J7"/>
    <mergeCell ref="K5:N6"/>
    <mergeCell ref="O5:P6"/>
    <mergeCell ref="Q5:R6"/>
    <mergeCell ref="B9:G9"/>
    <mergeCell ref="H9:Y9"/>
    <mergeCell ref="B10:G10"/>
    <mergeCell ref="H10:Y10"/>
    <mergeCell ref="B11:G11"/>
    <mergeCell ref="H11:Y11"/>
    <mergeCell ref="A13:A17"/>
    <mergeCell ref="B13:C13"/>
    <mergeCell ref="G13:Q13"/>
    <mergeCell ref="R13:U13"/>
    <mergeCell ref="V13:Y13"/>
    <mergeCell ref="B14:C14"/>
    <mergeCell ref="B15:C15"/>
    <mergeCell ref="B16:C16"/>
    <mergeCell ref="B17:C17"/>
  </mergeCells>
  <phoneticPr fontId="12"/>
  <conditionalFormatting sqref="O5 C4:J7 J14:J17 P14:P17 R14:R17 T14:T17 V14:V17 X14:X17 M14:N17 B10:G11 H11 B14:H17">
    <cfRule type="cellIs" dxfId="262" priority="1" stopIfTrue="1" operator="equal">
      <formula>""</formula>
    </cfRule>
  </conditionalFormatting>
  <dataValidations count="2">
    <dataValidation type="list" allowBlank="1" showInputMessage="1" showErrorMessage="1" sqref="M14:M17 G14:G17">
      <formula1>"令和 , 平成 , 昭和"</formula1>
    </dataValidation>
    <dataValidation imeMode="fullKatakana" allowBlank="1" showInputMessage="1" showErrorMessage="1" sqref="C4:J4"/>
  </dataValidations>
  <printOptions horizontalCentered="1"/>
  <pageMargins left="0.70866141732283472" right="0.70866141732283472" top="0.74803149606299213" bottom="0.74803149606299213" header="0.31496062992125984" footer="0.31496062992125984"/>
  <pageSetup paperSize="9" scale="60" orientation="landscape" horizontalDpi="300" verticalDpi="300" r:id="rId1"/>
  <headerFooter scaleWithDoc="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23"/>
  <sheetViews>
    <sheetView view="pageBreakPreview" zoomScale="70" zoomScaleNormal="55" zoomScaleSheetLayoutView="70" workbookViewId="0">
      <selection activeCell="S4" sqref="S4:Y4"/>
    </sheetView>
  </sheetViews>
  <sheetFormatPr defaultColWidth="9" defaultRowHeight="13.5"/>
  <cols>
    <col min="1" max="1" width="4.5" style="82" customWidth="1"/>
    <col min="2" max="2" width="15.625" style="82" customWidth="1"/>
    <col min="3" max="3" width="7.625" style="82" customWidth="1"/>
    <col min="4" max="4" width="19.75" style="82" customWidth="1"/>
    <col min="5" max="5" width="42.625" style="82" customWidth="1"/>
    <col min="6" max="6" width="33.75" style="82" customWidth="1"/>
    <col min="7" max="7" width="7.625" style="82" customWidth="1"/>
    <col min="8" max="8" width="5.5" style="82" customWidth="1"/>
    <col min="9" max="9" width="4.625" style="82" customWidth="1"/>
    <col min="10" max="10" width="5.5" style="82" customWidth="1"/>
    <col min="11" max="11" width="4.625" style="82" customWidth="1"/>
    <col min="12" max="12" width="5.625" style="82" customWidth="1"/>
    <col min="13" max="13" width="7.625" style="82" customWidth="1"/>
    <col min="14" max="14" width="5.5" style="82" customWidth="1"/>
    <col min="15" max="15" width="4.625" style="82" customWidth="1"/>
    <col min="16" max="16" width="5.5" style="82" customWidth="1"/>
    <col min="17" max="17" width="4.625" style="82" customWidth="1"/>
    <col min="18" max="18" width="5.5" style="82" customWidth="1"/>
    <col min="19" max="19" width="4.625" style="82" customWidth="1"/>
    <col min="20" max="20" width="5.5" style="82" customWidth="1"/>
    <col min="21" max="21" width="4.625" style="82" customWidth="1"/>
    <col min="22" max="22" width="5.5" style="82" customWidth="1"/>
    <col min="23" max="23" width="4.625" style="82" customWidth="1"/>
    <col min="24" max="24" width="5.5" style="82" customWidth="1"/>
    <col min="25" max="25" width="4.625" style="87" customWidth="1"/>
    <col min="26" max="26" width="18.25" style="82" customWidth="1"/>
    <col min="27" max="27" width="12.375" style="82" customWidth="1"/>
    <col min="28" max="16384" width="9" style="82"/>
  </cols>
  <sheetData>
    <row r="1" spans="1:28" ht="24.95" customHeight="1">
      <c r="A1" s="1318"/>
      <c r="B1" s="1318"/>
      <c r="C1" s="1318"/>
      <c r="D1" s="1318"/>
      <c r="E1" s="1318"/>
      <c r="F1" s="1318"/>
      <c r="G1" s="1318"/>
      <c r="H1" s="1318"/>
      <c r="I1" s="1318"/>
      <c r="J1" s="1318"/>
      <c r="K1" s="1318"/>
      <c r="L1" s="1318"/>
      <c r="M1" s="1318"/>
      <c r="N1" s="1318"/>
      <c r="O1" s="1318"/>
      <c r="P1" s="1318"/>
      <c r="Q1" s="1318"/>
      <c r="R1" s="1318"/>
      <c r="S1" s="1318"/>
      <c r="T1" s="1318"/>
      <c r="U1" s="1318"/>
      <c r="V1" s="1318"/>
      <c r="W1" s="1318"/>
      <c r="X1" s="1318"/>
      <c r="Y1" s="1347"/>
      <c r="Z1" s="2353" t="s">
        <v>1268</v>
      </c>
      <c r="AA1" s="2353"/>
    </row>
    <row r="2" spans="1:28" ht="29.25" customHeight="1">
      <c r="A2" s="2316" t="s">
        <v>198</v>
      </c>
      <c r="B2" s="2316"/>
      <c r="C2" s="2316"/>
      <c r="D2" s="2316"/>
      <c r="E2" s="2316"/>
      <c r="F2" s="2316"/>
      <c r="G2" s="2316"/>
      <c r="H2" s="2316"/>
      <c r="I2" s="2316"/>
      <c r="J2" s="2316"/>
      <c r="K2" s="2316"/>
      <c r="L2" s="2316"/>
      <c r="M2" s="2316"/>
      <c r="N2" s="2316"/>
      <c r="O2" s="2316"/>
      <c r="P2" s="2316"/>
      <c r="Q2" s="2316"/>
      <c r="R2" s="2316"/>
      <c r="S2" s="2316"/>
      <c r="T2" s="2316"/>
      <c r="U2" s="2316"/>
      <c r="V2" s="2316"/>
      <c r="W2" s="2316"/>
      <c r="X2" s="2316"/>
      <c r="Y2" s="2316"/>
    </row>
    <row r="3" spans="1:28">
      <c r="A3" s="1318"/>
      <c r="B3" s="1318"/>
      <c r="C3" s="1318"/>
      <c r="D3" s="1318"/>
      <c r="E3" s="1318"/>
      <c r="F3" s="1318"/>
      <c r="G3" s="2317"/>
      <c r="H3" s="2317"/>
      <c r="I3" s="2317"/>
      <c r="J3" s="2317"/>
      <c r="K3" s="2317"/>
      <c r="L3" s="2317"/>
      <c r="M3" s="2317"/>
      <c r="N3" s="2317"/>
      <c r="O3" s="2317"/>
      <c r="P3" s="2317"/>
      <c r="Q3" s="2317"/>
      <c r="R3" s="1320"/>
      <c r="S3" s="1320"/>
      <c r="T3" s="1320"/>
      <c r="U3" s="1320"/>
      <c r="V3" s="1320"/>
      <c r="W3" s="1320"/>
      <c r="X3" s="1320"/>
      <c r="Y3" s="1348"/>
      <c r="Z3" s="2354" t="s">
        <v>1623</v>
      </c>
      <c r="AA3" s="2355"/>
    </row>
    <row r="4" spans="1:28" ht="22.5" customHeight="1">
      <c r="A4" s="2318" t="s">
        <v>199</v>
      </c>
      <c r="B4" s="2319"/>
      <c r="C4" s="2320"/>
      <c r="D4" s="2321"/>
      <c r="E4" s="2321"/>
      <c r="F4" s="2321"/>
      <c r="G4" s="2321"/>
      <c r="H4" s="2321"/>
      <c r="I4" s="2321"/>
      <c r="J4" s="2322"/>
      <c r="K4" s="1322"/>
      <c r="L4" s="1323"/>
      <c r="M4" s="1323"/>
      <c r="N4" s="1324"/>
      <c r="O4" s="1323"/>
      <c r="P4" s="1323"/>
      <c r="Q4" s="1323"/>
      <c r="R4" s="83"/>
      <c r="S4" s="2356" t="s">
        <v>1624</v>
      </c>
      <c r="T4" s="2357"/>
      <c r="U4" s="2357"/>
      <c r="V4" s="2357"/>
      <c r="W4" s="2357"/>
      <c r="X4" s="2357"/>
      <c r="Y4" s="2358"/>
      <c r="Z4" s="84"/>
      <c r="AA4" s="83"/>
    </row>
    <row r="5" spans="1:28" ht="15.75" customHeight="1">
      <c r="A5" s="2323" t="s">
        <v>200</v>
      </c>
      <c r="B5" s="2324"/>
      <c r="C5" s="2329"/>
      <c r="D5" s="2330"/>
      <c r="E5" s="2330"/>
      <c r="F5" s="2330"/>
      <c r="G5" s="2330"/>
      <c r="H5" s="2330"/>
      <c r="I5" s="2330"/>
      <c r="J5" s="2331"/>
      <c r="K5" s="2325" t="s">
        <v>201</v>
      </c>
      <c r="L5" s="2338"/>
      <c r="M5" s="2338"/>
      <c r="N5" s="2339"/>
      <c r="O5" s="2340"/>
      <c r="P5" s="2341"/>
      <c r="Q5" s="2338" t="s">
        <v>202</v>
      </c>
      <c r="R5" s="2326"/>
      <c r="S5" s="2349"/>
      <c r="T5" s="2351"/>
      <c r="U5" s="2351" t="s">
        <v>115</v>
      </c>
      <c r="V5" s="2351"/>
      <c r="W5" s="2351" t="s">
        <v>116</v>
      </c>
      <c r="X5" s="2351"/>
      <c r="Y5" s="2352" t="s">
        <v>567</v>
      </c>
      <c r="Z5" s="2349"/>
      <c r="AA5" s="88"/>
      <c r="AB5" s="2350"/>
    </row>
    <row r="6" spans="1:28" ht="18" customHeight="1">
      <c r="A6" s="2325"/>
      <c r="B6" s="2326"/>
      <c r="C6" s="2332"/>
      <c r="D6" s="2333"/>
      <c r="E6" s="2333"/>
      <c r="F6" s="2333"/>
      <c r="G6" s="2333"/>
      <c r="H6" s="2333"/>
      <c r="I6" s="2333"/>
      <c r="J6" s="2334"/>
      <c r="K6" s="2325"/>
      <c r="L6" s="2338"/>
      <c r="M6" s="2338"/>
      <c r="N6" s="2339"/>
      <c r="O6" s="2340"/>
      <c r="P6" s="2341"/>
      <c r="Q6" s="2338"/>
      <c r="R6" s="2326"/>
      <c r="S6" s="2349"/>
      <c r="T6" s="2351"/>
      <c r="U6" s="2351"/>
      <c r="V6" s="2351"/>
      <c r="W6" s="2351"/>
      <c r="X6" s="2351"/>
      <c r="Y6" s="2352"/>
      <c r="Z6" s="2349"/>
      <c r="AA6" s="88"/>
      <c r="AB6" s="2350"/>
    </row>
    <row r="7" spans="1:28" ht="6" customHeight="1">
      <c r="A7" s="2327"/>
      <c r="B7" s="2328"/>
      <c r="C7" s="2335"/>
      <c r="D7" s="2336"/>
      <c r="E7" s="2336"/>
      <c r="F7" s="2336"/>
      <c r="G7" s="2336"/>
      <c r="H7" s="2336"/>
      <c r="I7" s="2336"/>
      <c r="J7" s="2337"/>
      <c r="K7" s="1325"/>
      <c r="L7" s="1326"/>
      <c r="M7" s="1326"/>
      <c r="N7" s="1327"/>
      <c r="O7" s="1326"/>
      <c r="P7" s="1326"/>
      <c r="Q7" s="1326"/>
      <c r="R7" s="89"/>
      <c r="S7" s="90"/>
      <c r="T7" s="91"/>
      <c r="U7" s="91"/>
      <c r="V7" s="91"/>
      <c r="W7" s="91"/>
      <c r="X7" s="91"/>
      <c r="Y7" s="89"/>
      <c r="Z7" s="90"/>
      <c r="AA7" s="89"/>
    </row>
    <row r="8" spans="1:28" ht="34.5" customHeight="1">
      <c r="A8" s="994" t="s">
        <v>1355</v>
      </c>
      <c r="B8" s="1353"/>
      <c r="C8" s="1328"/>
      <c r="D8" s="1328"/>
      <c r="E8" s="1328"/>
      <c r="F8" s="1328"/>
      <c r="G8" s="1328"/>
      <c r="H8" s="1329"/>
      <c r="I8" s="1329"/>
      <c r="J8" s="1329"/>
      <c r="K8" s="1329"/>
      <c r="L8" s="1329"/>
      <c r="M8" s="1329"/>
      <c r="N8" s="1329"/>
      <c r="O8" s="1329"/>
      <c r="P8" s="1329"/>
      <c r="Q8" s="1329"/>
      <c r="R8" s="1329"/>
      <c r="S8" s="1329"/>
      <c r="T8" s="1329"/>
      <c r="U8" s="1329"/>
      <c r="V8" s="1329"/>
      <c r="W8" s="1329"/>
      <c r="X8" s="1329"/>
      <c r="Y8" s="1329"/>
    </row>
    <row r="9" spans="1:28" ht="34.5" customHeight="1">
      <c r="A9" s="1355"/>
      <c r="B9" s="2306" t="s">
        <v>1269</v>
      </c>
      <c r="C9" s="2307"/>
      <c r="D9" s="2307"/>
      <c r="E9" s="2307"/>
      <c r="F9" s="2307"/>
      <c r="G9" s="2307"/>
      <c r="H9" s="2307"/>
      <c r="I9" s="2307"/>
      <c r="J9" s="2305"/>
      <c r="K9" s="2307" t="s">
        <v>1625</v>
      </c>
      <c r="L9" s="2307"/>
      <c r="M9" s="2307"/>
      <c r="N9" s="2307"/>
      <c r="O9" s="2307"/>
      <c r="P9" s="2307"/>
      <c r="Q9" s="2307"/>
      <c r="R9" s="2307"/>
      <c r="S9" s="2307"/>
      <c r="T9" s="2307"/>
      <c r="U9" s="2307"/>
      <c r="V9" s="2307"/>
      <c r="W9" s="2307"/>
      <c r="X9" s="2307"/>
      <c r="Y9" s="2307"/>
      <c r="Z9" s="2307"/>
      <c r="AA9" s="2305"/>
    </row>
    <row r="10" spans="1:28" ht="52.5" customHeight="1">
      <c r="A10" s="1355"/>
      <c r="B10" s="2310"/>
      <c r="C10" s="2311"/>
      <c r="D10" s="2311"/>
      <c r="E10" s="2311"/>
      <c r="F10" s="2311"/>
      <c r="G10" s="2311"/>
      <c r="H10" s="2311"/>
      <c r="I10" s="2311"/>
      <c r="J10" s="2312"/>
      <c r="K10" s="1349"/>
      <c r="L10" s="1349"/>
      <c r="M10" s="1349"/>
      <c r="N10" s="1349"/>
      <c r="O10" s="1349"/>
      <c r="P10" s="1349"/>
      <c r="Q10" s="1349"/>
      <c r="R10" s="1349"/>
      <c r="S10" s="1349"/>
      <c r="T10" s="1349"/>
      <c r="U10" s="1349"/>
      <c r="V10" s="1349"/>
      <c r="W10" s="1349"/>
      <c r="X10" s="1349"/>
      <c r="Y10" s="1349"/>
      <c r="Z10" s="1349"/>
      <c r="AA10" s="1350"/>
    </row>
    <row r="11" spans="1:28" ht="52.5" customHeight="1">
      <c r="A11" s="1355"/>
      <c r="B11" s="2310"/>
      <c r="C11" s="2311"/>
      <c r="D11" s="2311"/>
      <c r="E11" s="2311"/>
      <c r="F11" s="2311"/>
      <c r="G11" s="2311"/>
      <c r="H11" s="2311"/>
      <c r="I11" s="2311"/>
      <c r="J11" s="2312"/>
      <c r="K11" s="1349"/>
      <c r="L11" s="1349"/>
      <c r="M11" s="1349"/>
      <c r="N11" s="1349"/>
      <c r="O11" s="1349"/>
      <c r="P11" s="1349"/>
      <c r="Q11" s="1349"/>
      <c r="R11" s="1349"/>
      <c r="S11" s="1349"/>
      <c r="T11" s="1349"/>
      <c r="U11" s="1349"/>
      <c r="V11" s="1349"/>
      <c r="W11" s="1349"/>
      <c r="X11" s="1349"/>
      <c r="Y11" s="1349"/>
      <c r="Z11" s="1349"/>
      <c r="AA11" s="1350"/>
    </row>
    <row r="12" spans="1:28" ht="40.5" customHeight="1">
      <c r="A12" s="994" t="s">
        <v>203</v>
      </c>
      <c r="B12" s="1353"/>
      <c r="C12" s="1328"/>
      <c r="D12" s="1328"/>
      <c r="E12" s="1328"/>
      <c r="F12" s="1328"/>
      <c r="G12" s="1328"/>
      <c r="H12" s="1329"/>
      <c r="I12" s="1329"/>
      <c r="J12" s="1329"/>
      <c r="K12" s="1329"/>
      <c r="L12" s="1329"/>
      <c r="M12" s="1329"/>
      <c r="N12" s="1329"/>
      <c r="O12" s="1329"/>
      <c r="P12" s="1329"/>
      <c r="Q12" s="1329"/>
      <c r="R12" s="1329"/>
      <c r="S12" s="1329"/>
      <c r="T12" s="1329"/>
      <c r="U12" s="1329"/>
      <c r="V12" s="1329"/>
      <c r="W12" s="1329"/>
      <c r="X12" s="1329"/>
      <c r="Y12" s="1329"/>
      <c r="AA12" s="87"/>
    </row>
    <row r="13" spans="1:28" ht="45" customHeight="1">
      <c r="A13" s="2303"/>
      <c r="B13" s="2306" t="s">
        <v>1609</v>
      </c>
      <c r="C13" s="2305"/>
      <c r="D13" s="1331" t="s">
        <v>1610</v>
      </c>
      <c r="E13" s="1351" t="s">
        <v>204</v>
      </c>
      <c r="F13" s="1351" t="s">
        <v>1270</v>
      </c>
      <c r="G13" s="2306" t="s">
        <v>205</v>
      </c>
      <c r="H13" s="2307"/>
      <c r="I13" s="2307"/>
      <c r="J13" s="2307"/>
      <c r="K13" s="2307"/>
      <c r="L13" s="2307"/>
      <c r="M13" s="2307"/>
      <c r="N13" s="2307"/>
      <c r="O13" s="2307"/>
      <c r="P13" s="2307"/>
      <c r="Q13" s="2305"/>
      <c r="R13" s="2306" t="s">
        <v>206</v>
      </c>
      <c r="S13" s="2307"/>
      <c r="T13" s="2307"/>
      <c r="U13" s="2305"/>
      <c r="V13" s="2306" t="s">
        <v>207</v>
      </c>
      <c r="W13" s="2307"/>
      <c r="X13" s="2307"/>
      <c r="Y13" s="2305"/>
      <c r="Z13" s="2347" t="s">
        <v>1683</v>
      </c>
      <c r="AA13" s="2348"/>
    </row>
    <row r="14" spans="1:28" ht="63.75" customHeight="1">
      <c r="A14" s="2303"/>
      <c r="B14" s="2308"/>
      <c r="C14" s="2309"/>
      <c r="D14" s="1333"/>
      <c r="E14" s="1357"/>
      <c r="F14" s="1354"/>
      <c r="G14" s="1334"/>
      <c r="H14" s="1335"/>
      <c r="I14" s="1336" t="s">
        <v>115</v>
      </c>
      <c r="J14" s="1335"/>
      <c r="K14" s="1337" t="s">
        <v>208</v>
      </c>
      <c r="L14" s="1338" t="s">
        <v>55</v>
      </c>
      <c r="M14" s="1334"/>
      <c r="N14" s="1335"/>
      <c r="O14" s="1336" t="s">
        <v>115</v>
      </c>
      <c r="P14" s="1335"/>
      <c r="Q14" s="1339" t="s">
        <v>208</v>
      </c>
      <c r="R14" s="1335"/>
      <c r="S14" s="1353" t="s">
        <v>115</v>
      </c>
      <c r="T14" s="1335"/>
      <c r="U14" s="1352" t="s">
        <v>208</v>
      </c>
      <c r="V14" s="1335"/>
      <c r="W14" s="1353" t="s">
        <v>115</v>
      </c>
      <c r="X14" s="1335"/>
      <c r="Y14" s="1353" t="s">
        <v>208</v>
      </c>
      <c r="Z14" s="2345"/>
      <c r="AA14" s="2346"/>
    </row>
    <row r="15" spans="1:28" ht="63.75" customHeight="1">
      <c r="A15" s="2303"/>
      <c r="B15" s="2308"/>
      <c r="C15" s="2309"/>
      <c r="D15" s="1333"/>
      <c r="E15" s="1357"/>
      <c r="F15" s="1354"/>
      <c r="G15" s="1334"/>
      <c r="H15" s="1335"/>
      <c r="I15" s="1336" t="s">
        <v>115</v>
      </c>
      <c r="J15" s="1335"/>
      <c r="K15" s="1337" t="s">
        <v>208</v>
      </c>
      <c r="L15" s="1338" t="s">
        <v>55</v>
      </c>
      <c r="M15" s="1334"/>
      <c r="N15" s="1335"/>
      <c r="O15" s="1336" t="s">
        <v>115</v>
      </c>
      <c r="P15" s="1335"/>
      <c r="Q15" s="1339" t="s">
        <v>208</v>
      </c>
      <c r="R15" s="1335"/>
      <c r="S15" s="1353" t="s">
        <v>115</v>
      </c>
      <c r="T15" s="1335"/>
      <c r="U15" s="1352" t="s">
        <v>208</v>
      </c>
      <c r="V15" s="1335"/>
      <c r="W15" s="1353" t="s">
        <v>115</v>
      </c>
      <c r="X15" s="1335"/>
      <c r="Y15" s="1353" t="s">
        <v>208</v>
      </c>
      <c r="Z15" s="2345"/>
      <c r="AA15" s="2346"/>
    </row>
    <row r="16" spans="1:28" ht="63.75" customHeight="1">
      <c r="A16" s="2303"/>
      <c r="B16" s="2308"/>
      <c r="C16" s="2309"/>
      <c r="D16" s="1333"/>
      <c r="E16" s="1357"/>
      <c r="F16" s="1354"/>
      <c r="G16" s="1334"/>
      <c r="H16" s="1335"/>
      <c r="I16" s="1336" t="s">
        <v>115</v>
      </c>
      <c r="J16" s="1335"/>
      <c r="K16" s="1337" t="s">
        <v>193</v>
      </c>
      <c r="L16" s="1338" t="s">
        <v>55</v>
      </c>
      <c r="M16" s="1334"/>
      <c r="N16" s="1335"/>
      <c r="O16" s="1336" t="s">
        <v>115</v>
      </c>
      <c r="P16" s="1335"/>
      <c r="Q16" s="1339" t="s">
        <v>193</v>
      </c>
      <c r="R16" s="1335"/>
      <c r="S16" s="1353" t="s">
        <v>115</v>
      </c>
      <c r="T16" s="1335"/>
      <c r="U16" s="1352" t="s">
        <v>193</v>
      </c>
      <c r="V16" s="1335"/>
      <c r="W16" s="1353" t="s">
        <v>115</v>
      </c>
      <c r="X16" s="1335"/>
      <c r="Y16" s="1353" t="s">
        <v>193</v>
      </c>
      <c r="Z16" s="2345"/>
      <c r="AA16" s="2346"/>
    </row>
    <row r="17" spans="1:27" ht="63.75" customHeight="1">
      <c r="A17" s="2303"/>
      <c r="B17" s="2308"/>
      <c r="C17" s="2309"/>
      <c r="D17" s="1333"/>
      <c r="E17" s="1357"/>
      <c r="F17" s="1354"/>
      <c r="G17" s="1334"/>
      <c r="H17" s="1335"/>
      <c r="I17" s="1336" t="s">
        <v>115</v>
      </c>
      <c r="J17" s="1335"/>
      <c r="K17" s="1337" t="s">
        <v>193</v>
      </c>
      <c r="L17" s="1338" t="s">
        <v>55</v>
      </c>
      <c r="M17" s="1334"/>
      <c r="N17" s="1335"/>
      <c r="O17" s="1336" t="s">
        <v>115</v>
      </c>
      <c r="P17" s="1335"/>
      <c r="Q17" s="1339" t="s">
        <v>193</v>
      </c>
      <c r="R17" s="1335"/>
      <c r="S17" s="1353" t="s">
        <v>115</v>
      </c>
      <c r="T17" s="1335"/>
      <c r="U17" s="1352" t="s">
        <v>193</v>
      </c>
      <c r="V17" s="1335"/>
      <c r="W17" s="1353" t="s">
        <v>115</v>
      </c>
      <c r="X17" s="1335"/>
      <c r="Y17" s="1353" t="s">
        <v>193</v>
      </c>
      <c r="Z17" s="2345"/>
      <c r="AA17" s="2346"/>
    </row>
    <row r="18" spans="1:27">
      <c r="A18" s="1340"/>
      <c r="B18" s="1340"/>
      <c r="C18" s="1323"/>
      <c r="D18" s="1323"/>
      <c r="E18" s="1323"/>
      <c r="F18" s="1323"/>
      <c r="G18" s="1323"/>
      <c r="H18" s="1323"/>
      <c r="I18" s="1323"/>
      <c r="J18" s="1323"/>
      <c r="K18" s="1323"/>
      <c r="L18" s="1323"/>
      <c r="M18" s="1323"/>
      <c r="N18" s="1323"/>
      <c r="O18" s="1323"/>
      <c r="P18" s="1323"/>
      <c r="Q18" s="1323"/>
      <c r="R18" s="1323"/>
      <c r="S18" s="1323"/>
      <c r="T18" s="1341"/>
      <c r="U18" s="1323"/>
      <c r="V18" s="1323"/>
      <c r="W18" s="1323"/>
      <c r="X18" s="1323"/>
      <c r="Y18" s="1323"/>
    </row>
    <row r="19" spans="1:27" ht="18" customHeight="1">
      <c r="A19" s="1342" t="s">
        <v>1611</v>
      </c>
      <c r="B19" s="1356"/>
      <c r="C19" s="1320"/>
      <c r="D19" s="1320"/>
      <c r="E19" s="1320"/>
      <c r="F19" s="1320"/>
      <c r="G19" s="1320"/>
      <c r="H19" s="1320"/>
      <c r="I19" s="1320"/>
      <c r="J19" s="1320"/>
      <c r="K19" s="1320"/>
      <c r="L19" s="1320"/>
      <c r="M19" s="1320"/>
      <c r="N19" s="1320"/>
      <c r="O19" s="1320"/>
      <c r="P19" s="1320"/>
      <c r="Q19" s="1320"/>
      <c r="R19" s="1320"/>
      <c r="S19" s="1320"/>
      <c r="T19" s="1320"/>
      <c r="U19" s="1320"/>
      <c r="V19" s="1320"/>
      <c r="W19" s="1320"/>
      <c r="X19" s="1320"/>
      <c r="Y19" s="1320"/>
    </row>
    <row r="20" spans="1:27" ht="18" customHeight="1">
      <c r="A20" s="1320" t="s">
        <v>1612</v>
      </c>
      <c r="B20" s="1320"/>
      <c r="C20" s="1343"/>
      <c r="D20" s="1343"/>
      <c r="E20" s="1343"/>
      <c r="F20" s="1343"/>
      <c r="G20" s="1343"/>
      <c r="H20" s="1343"/>
      <c r="I20" s="1343"/>
      <c r="J20" s="1343"/>
      <c r="K20" s="1343"/>
      <c r="L20" s="1343"/>
      <c r="M20" s="1343"/>
      <c r="N20" s="1343"/>
      <c r="O20" s="1343"/>
      <c r="P20" s="1343"/>
      <c r="Q20" s="1343"/>
      <c r="R20" s="1320"/>
      <c r="S20" s="1320"/>
      <c r="T20" s="1320"/>
      <c r="U20" s="1320"/>
      <c r="V20" s="1320"/>
    </row>
    <row r="21" spans="1:27" ht="18" customHeight="1">
      <c r="A21" s="1344" t="s">
        <v>1613</v>
      </c>
      <c r="B21" s="1344"/>
      <c r="C21" s="1345"/>
      <c r="D21" s="1345"/>
      <c r="E21" s="1345"/>
      <c r="F21" s="1345"/>
      <c r="G21" s="1345"/>
      <c r="H21" s="1345"/>
      <c r="I21" s="1345"/>
      <c r="J21" s="1345"/>
      <c r="K21" s="1345"/>
      <c r="L21" s="1345"/>
      <c r="M21" s="1345"/>
      <c r="N21" s="1345"/>
      <c r="O21" s="1345"/>
      <c r="P21" s="1345"/>
      <c r="Q21" s="1345"/>
      <c r="R21" s="1345"/>
      <c r="S21" s="1345"/>
      <c r="T21" s="1345"/>
      <c r="U21" s="1345"/>
      <c r="V21" s="1345"/>
      <c r="W21" s="1345"/>
      <c r="X21" s="1345"/>
      <c r="Y21" s="1343"/>
    </row>
    <row r="22" spans="1:27" ht="18" customHeight="1">
      <c r="A22" s="1344" t="s">
        <v>209</v>
      </c>
      <c r="B22" s="1344"/>
      <c r="C22" s="1344"/>
      <c r="D22" s="1344"/>
      <c r="E22" s="1344"/>
      <c r="F22" s="1344"/>
      <c r="G22" s="1344"/>
      <c r="H22" s="1344"/>
      <c r="I22" s="1344"/>
      <c r="J22" s="1344"/>
      <c r="K22" s="1344"/>
      <c r="L22" s="1344"/>
      <c r="M22" s="1344"/>
      <c r="N22" s="1344"/>
      <c r="O22" s="1344"/>
      <c r="P22" s="1344"/>
      <c r="Q22" s="1344"/>
      <c r="R22" s="1344"/>
      <c r="S22" s="1344"/>
      <c r="T22" s="1344"/>
      <c r="U22" s="1344"/>
      <c r="V22" s="1344"/>
      <c r="W22" s="1344"/>
      <c r="X22" s="1344"/>
      <c r="Y22" s="1320"/>
    </row>
    <row r="23" spans="1:27" ht="18" customHeight="1">
      <c r="A23" s="1346" t="s">
        <v>1614</v>
      </c>
    </row>
  </sheetData>
  <mergeCells count="39">
    <mergeCell ref="Z1:AA1"/>
    <mergeCell ref="A2:Y2"/>
    <mergeCell ref="G3:Q3"/>
    <mergeCell ref="Z3:AA3"/>
    <mergeCell ref="A4:B4"/>
    <mergeCell ref="C4:J4"/>
    <mergeCell ref="S4:Y4"/>
    <mergeCell ref="B11:J11"/>
    <mergeCell ref="T5:T6"/>
    <mergeCell ref="U5:U6"/>
    <mergeCell ref="V5:V6"/>
    <mergeCell ref="W5:W6"/>
    <mergeCell ref="A5:B7"/>
    <mergeCell ref="C5:J7"/>
    <mergeCell ref="K5:N6"/>
    <mergeCell ref="O5:P6"/>
    <mergeCell ref="Q5:R6"/>
    <mergeCell ref="S5:S6"/>
    <mergeCell ref="Z5:Z6"/>
    <mergeCell ref="AB5:AB6"/>
    <mergeCell ref="B9:J9"/>
    <mergeCell ref="K9:AA9"/>
    <mergeCell ref="B10:J10"/>
    <mergeCell ref="X5:X6"/>
    <mergeCell ref="Y5:Y6"/>
    <mergeCell ref="B16:C16"/>
    <mergeCell ref="Z16:AA16"/>
    <mergeCell ref="B17:C17"/>
    <mergeCell ref="Z17:AA17"/>
    <mergeCell ref="A13:A17"/>
    <mergeCell ref="B13:C13"/>
    <mergeCell ref="G13:Q13"/>
    <mergeCell ref="R13:U13"/>
    <mergeCell ref="V13:Y13"/>
    <mergeCell ref="Z13:AA13"/>
    <mergeCell ref="B14:C14"/>
    <mergeCell ref="Z14:AA14"/>
    <mergeCell ref="B15:C15"/>
    <mergeCell ref="Z15:AA15"/>
  </mergeCells>
  <phoneticPr fontId="12"/>
  <conditionalFormatting sqref="O5 C4:J7 J14:J17 P14:P17 R14:R17 T14:T17 V14:V17 X14:X17 B14:H17 M14:N17 B10:J11 S5:T5 V5 X5 Z15:Z17">
    <cfRule type="cellIs" dxfId="261" priority="3" stopIfTrue="1" operator="equal">
      <formula>""</formula>
    </cfRule>
  </conditionalFormatting>
  <conditionalFormatting sqref="Z14">
    <cfRule type="cellIs" dxfId="260" priority="1" stopIfTrue="1" operator="equal">
      <formula>""</formula>
    </cfRule>
  </conditionalFormatting>
  <conditionalFormatting sqref="C4:J5 O5 S5:T6 V5 X5">
    <cfRule type="containsBlanks" dxfId="259" priority="2">
      <formula>LEN(TRIM(C4))=0</formula>
    </cfRule>
  </conditionalFormatting>
  <dataValidations count="3">
    <dataValidation type="list" allowBlank="1" showInputMessage="1" showErrorMessage="1" sqref="S5:S6">
      <formula1>"T,S,H,R"</formula1>
    </dataValidation>
    <dataValidation type="list" allowBlank="1" showInputMessage="1" showErrorMessage="1" sqref="M14:M17 G14:G17">
      <formula1>"令和 , 平成 , 昭和"</formula1>
    </dataValidation>
    <dataValidation imeMode="fullKatakana" allowBlank="1" showInputMessage="1" showErrorMessage="1" sqref="C4:J4"/>
  </dataValidations>
  <printOptions horizontalCentered="1"/>
  <pageMargins left="0.70866141732283472" right="0.70866141732283472" top="0.74803149606299213" bottom="0.74803149606299213" header="0.31496062992125984" footer="0.31496062992125984"/>
  <pageSetup paperSize="9" scale="52" orientation="landscape" horizontalDpi="300" verticalDpi="300" r:id="rId1"/>
  <headerFooter scaleWithDoc="0">
    <oddFooter>&amp;R&amp;10（令和７年７月１日以降に申請する訓練科から適用）</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23"/>
  <sheetViews>
    <sheetView view="pageBreakPreview" zoomScale="70" zoomScaleNormal="55" zoomScaleSheetLayoutView="70" zoomScalePageLayoutView="85" workbookViewId="0">
      <selection activeCell="J15" sqref="J15"/>
    </sheetView>
  </sheetViews>
  <sheetFormatPr defaultColWidth="9" defaultRowHeight="13.5"/>
  <cols>
    <col min="1" max="1" width="4.5" style="82" customWidth="1"/>
    <col min="2" max="2" width="15.625" style="82" customWidth="1"/>
    <col min="3" max="3" width="7.625" style="82" customWidth="1"/>
    <col min="4" max="4" width="19.75" style="82" customWidth="1"/>
    <col min="5" max="5" width="42.625" style="82" customWidth="1"/>
    <col min="6" max="6" width="33.75" style="82" customWidth="1"/>
    <col min="7" max="7" width="7.625" style="82" customWidth="1"/>
    <col min="8" max="8" width="5.5" style="82" customWidth="1"/>
    <col min="9" max="9" width="4.625" style="82" customWidth="1"/>
    <col min="10" max="10" width="5.5" style="82" customWidth="1"/>
    <col min="11" max="11" width="4.625" style="82" customWidth="1"/>
    <col min="12" max="12" width="5.625" style="82" customWidth="1"/>
    <col min="13" max="13" width="7.625" style="82" customWidth="1"/>
    <col min="14" max="14" width="5.5" style="82" customWidth="1"/>
    <col min="15" max="15" width="4.625" style="82" customWidth="1"/>
    <col min="16" max="16" width="5.5" style="82" customWidth="1"/>
    <col min="17" max="17" width="4.625" style="82" customWidth="1"/>
    <col min="18" max="18" width="5.5" style="82" customWidth="1"/>
    <col min="19" max="19" width="4.625" style="82" customWidth="1"/>
    <col min="20" max="20" width="5.5" style="82" customWidth="1"/>
    <col min="21" max="21" width="4.625" style="82" customWidth="1"/>
    <col min="22" max="22" width="5.5" style="82" customWidth="1"/>
    <col min="23" max="23" width="4.625" style="82" customWidth="1"/>
    <col min="24" max="24" width="5.5" style="82" customWidth="1"/>
    <col min="25" max="25" width="4.625" style="87" customWidth="1"/>
    <col min="26" max="26" width="18.25" style="82" customWidth="1"/>
    <col min="27" max="27" width="12.375" style="82" customWidth="1"/>
    <col min="28" max="16384" width="9" style="82"/>
  </cols>
  <sheetData>
    <row r="1" spans="1:28" ht="24.95" customHeight="1">
      <c r="A1" s="1318"/>
      <c r="B1" s="1318"/>
      <c r="C1" s="1318"/>
      <c r="D1" s="1318"/>
      <c r="E1" s="1318"/>
      <c r="F1" s="1318"/>
      <c r="G1" s="1318"/>
      <c r="H1" s="1318"/>
      <c r="I1" s="1318"/>
      <c r="J1" s="1318"/>
      <c r="K1" s="1318"/>
      <c r="L1" s="1318"/>
      <c r="M1" s="1318"/>
      <c r="N1" s="1318"/>
      <c r="O1" s="1318"/>
      <c r="P1" s="1318"/>
      <c r="Q1" s="1318"/>
      <c r="R1" s="1318"/>
      <c r="S1" s="1318"/>
      <c r="T1" s="1318"/>
      <c r="U1" s="1318"/>
      <c r="V1" s="1318"/>
      <c r="W1" s="1318"/>
      <c r="X1" s="1318"/>
      <c r="Y1" s="1347"/>
      <c r="Z1" s="2353" t="s">
        <v>1268</v>
      </c>
      <c r="AA1" s="2353"/>
    </row>
    <row r="2" spans="1:28" ht="29.25" customHeight="1">
      <c r="A2" s="2316" t="s">
        <v>198</v>
      </c>
      <c r="B2" s="2316"/>
      <c r="C2" s="2316"/>
      <c r="D2" s="2316"/>
      <c r="E2" s="2316"/>
      <c r="F2" s="2316"/>
      <c r="G2" s="2316"/>
      <c r="H2" s="2316"/>
      <c r="I2" s="2316"/>
      <c r="J2" s="2316"/>
      <c r="K2" s="2316"/>
      <c r="L2" s="2316"/>
      <c r="M2" s="2316"/>
      <c r="N2" s="2316"/>
      <c r="O2" s="2316"/>
      <c r="P2" s="2316"/>
      <c r="Q2" s="2316"/>
      <c r="R2" s="2316"/>
      <c r="S2" s="2316"/>
      <c r="T2" s="2316"/>
      <c r="U2" s="2316"/>
      <c r="V2" s="2316"/>
      <c r="W2" s="2316"/>
      <c r="X2" s="2316"/>
      <c r="Y2" s="2316"/>
    </row>
    <row r="3" spans="1:28">
      <c r="A3" s="1318"/>
      <c r="B3" s="1318"/>
      <c r="C3" s="1318"/>
      <c r="D3" s="1318"/>
      <c r="E3" s="1318"/>
      <c r="F3" s="1318"/>
      <c r="G3" s="2317"/>
      <c r="H3" s="2317"/>
      <c r="I3" s="2317"/>
      <c r="J3" s="2317"/>
      <c r="K3" s="2317"/>
      <c r="L3" s="2317"/>
      <c r="M3" s="2317"/>
      <c r="N3" s="2317"/>
      <c r="O3" s="2317"/>
      <c r="P3" s="2317"/>
      <c r="Q3" s="2317"/>
      <c r="R3" s="1320"/>
      <c r="S3" s="1320"/>
      <c r="T3" s="1320"/>
      <c r="U3" s="1320"/>
      <c r="V3" s="1320"/>
      <c r="W3" s="1320"/>
      <c r="X3" s="1320"/>
      <c r="Y3" s="1348"/>
      <c r="Z3" s="2354" t="s">
        <v>1626</v>
      </c>
      <c r="AA3" s="2354"/>
    </row>
    <row r="4" spans="1:28" ht="22.5" customHeight="1">
      <c r="A4" s="2318" t="s">
        <v>199</v>
      </c>
      <c r="B4" s="2319"/>
      <c r="C4" s="2320" t="s">
        <v>1627</v>
      </c>
      <c r="D4" s="2321"/>
      <c r="E4" s="2321"/>
      <c r="F4" s="2321"/>
      <c r="G4" s="2321"/>
      <c r="H4" s="2321"/>
      <c r="I4" s="2321"/>
      <c r="J4" s="2322"/>
      <c r="K4" s="1322"/>
      <c r="L4" s="1323"/>
      <c r="M4" s="1323"/>
      <c r="N4" s="1324"/>
      <c r="O4" s="1323"/>
      <c r="P4" s="1323"/>
      <c r="Q4" s="1323"/>
      <c r="R4" s="83"/>
      <c r="S4" s="2356" t="s">
        <v>1624</v>
      </c>
      <c r="T4" s="2362"/>
      <c r="U4" s="2362"/>
      <c r="V4" s="2362"/>
      <c r="W4" s="2362"/>
      <c r="X4" s="2362"/>
      <c r="Y4" s="2363"/>
      <c r="Z4" s="84"/>
      <c r="AA4" s="83"/>
    </row>
    <row r="5" spans="1:28" ht="15.75" customHeight="1">
      <c r="A5" s="2323" t="s">
        <v>200</v>
      </c>
      <c r="B5" s="2324"/>
      <c r="C5" s="2343" t="s">
        <v>1617</v>
      </c>
      <c r="D5" s="2344"/>
      <c r="E5" s="2330"/>
      <c r="F5" s="2330"/>
      <c r="G5" s="2330"/>
      <c r="H5" s="2330"/>
      <c r="I5" s="2330"/>
      <c r="J5" s="2331"/>
      <c r="K5" s="2325" t="s">
        <v>201</v>
      </c>
      <c r="L5" s="2338"/>
      <c r="M5" s="2338"/>
      <c r="N5" s="2339"/>
      <c r="O5" s="2340">
        <v>37</v>
      </c>
      <c r="P5" s="2341"/>
      <c r="Q5" s="2338" t="s">
        <v>202</v>
      </c>
      <c r="R5" s="2326"/>
      <c r="S5" s="2349" t="s">
        <v>1628</v>
      </c>
      <c r="T5" s="2351">
        <v>62</v>
      </c>
      <c r="U5" s="2351" t="s">
        <v>115</v>
      </c>
      <c r="V5" s="2351">
        <v>10</v>
      </c>
      <c r="W5" s="2351" t="s">
        <v>116</v>
      </c>
      <c r="X5" s="2351">
        <v>5</v>
      </c>
      <c r="Y5" s="2352" t="s">
        <v>567</v>
      </c>
      <c r="Z5" s="2349"/>
      <c r="AA5" s="88"/>
      <c r="AB5" s="2350"/>
    </row>
    <row r="6" spans="1:28" ht="18" customHeight="1">
      <c r="A6" s="2325"/>
      <c r="B6" s="2326"/>
      <c r="C6" s="2332"/>
      <c r="D6" s="2333"/>
      <c r="E6" s="2333"/>
      <c r="F6" s="2333"/>
      <c r="G6" s="2333"/>
      <c r="H6" s="2333"/>
      <c r="I6" s="2333"/>
      <c r="J6" s="2334"/>
      <c r="K6" s="2325"/>
      <c r="L6" s="2338"/>
      <c r="M6" s="2338"/>
      <c r="N6" s="2339"/>
      <c r="O6" s="2340"/>
      <c r="P6" s="2341"/>
      <c r="Q6" s="2338"/>
      <c r="R6" s="2326"/>
      <c r="S6" s="2349"/>
      <c r="T6" s="2351"/>
      <c r="U6" s="2351"/>
      <c r="V6" s="2351"/>
      <c r="W6" s="2351"/>
      <c r="X6" s="2351"/>
      <c r="Y6" s="2352"/>
      <c r="Z6" s="2349"/>
      <c r="AA6" s="88"/>
      <c r="AB6" s="2350"/>
    </row>
    <row r="7" spans="1:28" ht="6" customHeight="1">
      <c r="A7" s="2327"/>
      <c r="B7" s="2328"/>
      <c r="C7" s="2335"/>
      <c r="D7" s="2336"/>
      <c r="E7" s="2336"/>
      <c r="F7" s="2336"/>
      <c r="G7" s="2336"/>
      <c r="H7" s="2336"/>
      <c r="I7" s="2336"/>
      <c r="J7" s="2337"/>
      <c r="K7" s="1325"/>
      <c r="L7" s="1326"/>
      <c r="M7" s="1326"/>
      <c r="N7" s="1327"/>
      <c r="O7" s="1326"/>
      <c r="P7" s="1326"/>
      <c r="Q7" s="1326"/>
      <c r="R7" s="89"/>
      <c r="S7" s="90"/>
      <c r="T7" s="91"/>
      <c r="U7" s="91"/>
      <c r="V7" s="91"/>
      <c r="W7" s="91"/>
      <c r="X7" s="91"/>
      <c r="Y7" s="89"/>
      <c r="Z7" s="90"/>
      <c r="AA7" s="89"/>
    </row>
    <row r="8" spans="1:28" ht="34.5" customHeight="1">
      <c r="A8" s="994" t="s">
        <v>1355</v>
      </c>
      <c r="B8" s="1353"/>
      <c r="C8" s="1328"/>
      <c r="D8" s="1328"/>
      <c r="E8" s="1328"/>
      <c r="F8" s="1328"/>
      <c r="G8" s="1328"/>
      <c r="H8" s="1329"/>
      <c r="I8" s="1329"/>
      <c r="J8" s="1329"/>
      <c r="K8" s="1329"/>
      <c r="L8" s="1329"/>
      <c r="M8" s="1329"/>
      <c r="N8" s="1329"/>
      <c r="O8" s="1329"/>
      <c r="P8" s="1329"/>
      <c r="Q8" s="1329"/>
      <c r="R8" s="1329"/>
      <c r="S8" s="1329"/>
      <c r="T8" s="1329"/>
      <c r="U8" s="1329"/>
      <c r="V8" s="1329"/>
      <c r="W8" s="1329"/>
      <c r="X8" s="1329"/>
      <c r="Y8" s="1329"/>
    </row>
    <row r="9" spans="1:28" ht="34.5" customHeight="1">
      <c r="A9" s="1355"/>
      <c r="B9" s="2306" t="s">
        <v>1269</v>
      </c>
      <c r="C9" s="2307"/>
      <c r="D9" s="2307"/>
      <c r="E9" s="2307"/>
      <c r="F9" s="2307"/>
      <c r="G9" s="2307"/>
      <c r="H9" s="2307"/>
      <c r="I9" s="2307"/>
      <c r="J9" s="2305"/>
      <c r="K9" s="2307" t="s">
        <v>1625</v>
      </c>
      <c r="L9" s="2307"/>
      <c r="M9" s="2307"/>
      <c r="N9" s="2307"/>
      <c r="O9" s="2307"/>
      <c r="P9" s="2307"/>
      <c r="Q9" s="2307"/>
      <c r="R9" s="2307"/>
      <c r="S9" s="2307"/>
      <c r="T9" s="2307"/>
      <c r="U9" s="2307"/>
      <c r="V9" s="2307"/>
      <c r="W9" s="2307"/>
      <c r="X9" s="2307"/>
      <c r="Y9" s="2307"/>
      <c r="Z9" s="2307"/>
      <c r="AA9" s="2305"/>
    </row>
    <row r="10" spans="1:28" ht="52.5" customHeight="1">
      <c r="A10" s="1355"/>
      <c r="B10" s="2308" t="s">
        <v>1648</v>
      </c>
      <c r="C10" s="2342"/>
      <c r="D10" s="2342"/>
      <c r="E10" s="2342"/>
      <c r="F10" s="2342"/>
      <c r="G10" s="2342"/>
      <c r="H10" s="2342"/>
      <c r="I10" s="2342"/>
      <c r="J10" s="2309"/>
      <c r="K10" s="2308" t="s">
        <v>1635</v>
      </c>
      <c r="L10" s="2342"/>
      <c r="M10" s="2342"/>
      <c r="N10" s="2342"/>
      <c r="O10" s="2342"/>
      <c r="P10" s="2342"/>
      <c r="Q10" s="2342"/>
      <c r="R10" s="2342"/>
      <c r="S10" s="2342"/>
      <c r="T10" s="2342"/>
      <c r="U10" s="2342"/>
      <c r="V10" s="2342"/>
      <c r="W10" s="2342"/>
      <c r="X10" s="2342"/>
      <c r="Y10" s="2342"/>
      <c r="Z10" s="2342"/>
      <c r="AA10" s="2309"/>
    </row>
    <row r="11" spans="1:28" ht="52.5" customHeight="1">
      <c r="A11" s="1355"/>
      <c r="B11" s="2308"/>
      <c r="C11" s="2342"/>
      <c r="D11" s="2342"/>
      <c r="E11" s="2342"/>
      <c r="F11" s="2342"/>
      <c r="G11" s="2342"/>
      <c r="H11" s="2342"/>
      <c r="I11" s="2342"/>
      <c r="J11" s="2309"/>
      <c r="K11" s="2308"/>
      <c r="L11" s="2342"/>
      <c r="M11" s="2342"/>
      <c r="N11" s="2342"/>
      <c r="O11" s="2342"/>
      <c r="P11" s="2342"/>
      <c r="Q11" s="2342"/>
      <c r="R11" s="2342"/>
      <c r="S11" s="2342"/>
      <c r="T11" s="2342"/>
      <c r="U11" s="2342"/>
      <c r="V11" s="2342"/>
      <c r="W11" s="2342"/>
      <c r="X11" s="2342"/>
      <c r="Y11" s="2342"/>
      <c r="Z11" s="2342"/>
      <c r="AA11" s="2309"/>
    </row>
    <row r="12" spans="1:28" ht="40.5" customHeight="1">
      <c r="A12" s="994" t="s">
        <v>203</v>
      </c>
      <c r="B12" s="1353"/>
      <c r="C12" s="1328"/>
      <c r="D12" s="1328"/>
      <c r="E12" s="1328"/>
      <c r="F12" s="1328"/>
      <c r="G12" s="1328"/>
      <c r="H12" s="1329"/>
      <c r="I12" s="1329"/>
      <c r="J12" s="1329"/>
      <c r="K12" s="1329"/>
      <c r="L12" s="1329"/>
      <c r="M12" s="1329"/>
      <c r="N12" s="1329"/>
      <c r="O12" s="1329"/>
      <c r="P12" s="1329"/>
      <c r="Q12" s="1329"/>
      <c r="R12" s="1329"/>
      <c r="S12" s="1329"/>
      <c r="T12" s="1329"/>
      <c r="U12" s="1329"/>
      <c r="V12" s="1329"/>
      <c r="W12" s="1329"/>
      <c r="X12" s="1329"/>
      <c r="Y12" s="1329"/>
      <c r="AA12" s="87"/>
    </row>
    <row r="13" spans="1:28" ht="45" customHeight="1">
      <c r="A13" s="2303"/>
      <c r="B13" s="2306" t="s">
        <v>1609</v>
      </c>
      <c r="C13" s="2305"/>
      <c r="D13" s="1331" t="s">
        <v>1610</v>
      </c>
      <c r="E13" s="1332" t="s">
        <v>204</v>
      </c>
      <c r="F13" s="1351" t="s">
        <v>1270</v>
      </c>
      <c r="G13" s="2306" t="s">
        <v>205</v>
      </c>
      <c r="H13" s="2307"/>
      <c r="I13" s="2307"/>
      <c r="J13" s="2307"/>
      <c r="K13" s="2307"/>
      <c r="L13" s="2307"/>
      <c r="M13" s="2307"/>
      <c r="N13" s="2307"/>
      <c r="O13" s="2307"/>
      <c r="P13" s="2307"/>
      <c r="Q13" s="2305"/>
      <c r="R13" s="2306" t="s">
        <v>206</v>
      </c>
      <c r="S13" s="2307"/>
      <c r="T13" s="2307"/>
      <c r="U13" s="2305"/>
      <c r="V13" s="2306" t="s">
        <v>207</v>
      </c>
      <c r="W13" s="2307"/>
      <c r="X13" s="2307"/>
      <c r="Y13" s="2305"/>
      <c r="Z13" s="2347" t="s">
        <v>1683</v>
      </c>
      <c r="AA13" s="2348"/>
    </row>
    <row r="14" spans="1:28" ht="66" customHeight="1">
      <c r="A14" s="2303"/>
      <c r="B14" s="2308" t="s">
        <v>1649</v>
      </c>
      <c r="C14" s="2309"/>
      <c r="D14" s="1333" t="s">
        <v>1650</v>
      </c>
      <c r="E14" s="1357" t="s">
        <v>1651</v>
      </c>
      <c r="F14" s="1354" t="s">
        <v>1652</v>
      </c>
      <c r="G14" s="1334" t="s">
        <v>1619</v>
      </c>
      <c r="H14" s="1335">
        <v>22</v>
      </c>
      <c r="I14" s="1336" t="s">
        <v>115</v>
      </c>
      <c r="J14" s="1335">
        <v>4</v>
      </c>
      <c r="K14" s="1337" t="s">
        <v>208</v>
      </c>
      <c r="L14" s="1338" t="s">
        <v>1620</v>
      </c>
      <c r="M14" s="1334" t="s">
        <v>1619</v>
      </c>
      <c r="N14" s="1335">
        <v>25</v>
      </c>
      <c r="O14" s="1336" t="s">
        <v>115</v>
      </c>
      <c r="P14" s="1335">
        <v>3</v>
      </c>
      <c r="Q14" s="1339" t="s">
        <v>208</v>
      </c>
      <c r="R14" s="1335">
        <v>3</v>
      </c>
      <c r="S14" s="1353" t="s">
        <v>115</v>
      </c>
      <c r="T14" s="1335">
        <v>0</v>
      </c>
      <c r="U14" s="1352" t="s">
        <v>208</v>
      </c>
      <c r="V14" s="1335"/>
      <c r="W14" s="1353" t="s">
        <v>115</v>
      </c>
      <c r="X14" s="1335"/>
      <c r="Y14" s="1353" t="s">
        <v>208</v>
      </c>
      <c r="Z14" s="2359" t="s">
        <v>1661</v>
      </c>
      <c r="AA14" s="2360"/>
    </row>
    <row r="15" spans="1:28" ht="66" customHeight="1">
      <c r="A15" s="2303"/>
      <c r="B15" s="2308" t="s">
        <v>1653</v>
      </c>
      <c r="C15" s="2309"/>
      <c r="D15" s="1333" t="s">
        <v>1650</v>
      </c>
      <c r="E15" s="1357" t="s">
        <v>1694</v>
      </c>
      <c r="F15" s="1354" t="s">
        <v>1654</v>
      </c>
      <c r="G15" s="1334" t="s">
        <v>1619</v>
      </c>
      <c r="H15" s="1335">
        <v>25</v>
      </c>
      <c r="I15" s="1336" t="s">
        <v>115</v>
      </c>
      <c r="J15" s="1335">
        <v>4</v>
      </c>
      <c r="K15" s="1337" t="s">
        <v>208</v>
      </c>
      <c r="L15" s="1338" t="s">
        <v>1620</v>
      </c>
      <c r="M15" s="1334" t="s">
        <v>1619</v>
      </c>
      <c r="N15" s="1335">
        <v>30</v>
      </c>
      <c r="O15" s="1336" t="s">
        <v>115</v>
      </c>
      <c r="P15" s="1335">
        <v>3</v>
      </c>
      <c r="Q15" s="1339" t="s">
        <v>208</v>
      </c>
      <c r="R15" s="1335">
        <v>5</v>
      </c>
      <c r="S15" s="1353" t="s">
        <v>115</v>
      </c>
      <c r="T15" s="1335">
        <v>0</v>
      </c>
      <c r="U15" s="1352" t="s">
        <v>208</v>
      </c>
      <c r="V15" s="1335">
        <v>1</v>
      </c>
      <c r="W15" s="1353" t="s">
        <v>115</v>
      </c>
      <c r="X15" s="1335">
        <v>0</v>
      </c>
      <c r="Y15" s="1353" t="s">
        <v>208</v>
      </c>
      <c r="Z15" s="2359" t="s">
        <v>1629</v>
      </c>
      <c r="AA15" s="2360"/>
    </row>
    <row r="16" spans="1:28" ht="66" customHeight="1">
      <c r="A16" s="2303"/>
      <c r="B16" s="2308" t="s">
        <v>1655</v>
      </c>
      <c r="C16" s="2309"/>
      <c r="D16" s="1333" t="s">
        <v>1621</v>
      </c>
      <c r="E16" s="1357" t="s">
        <v>1656</v>
      </c>
      <c r="F16" s="1354" t="s">
        <v>1657</v>
      </c>
      <c r="G16" s="1334" t="s">
        <v>1622</v>
      </c>
      <c r="H16" s="1335">
        <v>2</v>
      </c>
      <c r="I16" s="1336" t="s">
        <v>115</v>
      </c>
      <c r="J16" s="1335">
        <v>4</v>
      </c>
      <c r="K16" s="1337" t="s">
        <v>193</v>
      </c>
      <c r="L16" s="1338" t="s">
        <v>55</v>
      </c>
      <c r="M16" s="1334" t="s">
        <v>1622</v>
      </c>
      <c r="N16" s="1335">
        <v>5</v>
      </c>
      <c r="O16" s="1336" t="s">
        <v>115</v>
      </c>
      <c r="P16" s="1335">
        <v>3</v>
      </c>
      <c r="Q16" s="1339" t="s">
        <v>193</v>
      </c>
      <c r="R16" s="1335">
        <v>3</v>
      </c>
      <c r="S16" s="1353" t="s">
        <v>115</v>
      </c>
      <c r="T16" s="1335">
        <v>0</v>
      </c>
      <c r="U16" s="1352" t="s">
        <v>193</v>
      </c>
      <c r="V16" s="1335">
        <v>3</v>
      </c>
      <c r="W16" s="1353" t="s">
        <v>115</v>
      </c>
      <c r="X16" s="1335">
        <v>0</v>
      </c>
      <c r="Y16" s="1353" t="s">
        <v>193</v>
      </c>
      <c r="Z16" s="2361" t="s">
        <v>1630</v>
      </c>
      <c r="AA16" s="2360"/>
    </row>
    <row r="17" spans="1:27" ht="66" customHeight="1">
      <c r="A17" s="2303"/>
      <c r="B17" s="2308"/>
      <c r="C17" s="2309"/>
      <c r="D17" s="1333"/>
      <c r="E17" s="1357"/>
      <c r="F17" s="1354"/>
      <c r="G17" s="1334"/>
      <c r="H17" s="1335"/>
      <c r="I17" s="1336" t="s">
        <v>115</v>
      </c>
      <c r="J17" s="1335"/>
      <c r="K17" s="1337" t="s">
        <v>193</v>
      </c>
      <c r="L17" s="1338" t="s">
        <v>55</v>
      </c>
      <c r="M17" s="1334"/>
      <c r="N17" s="1335"/>
      <c r="O17" s="1336" t="s">
        <v>115</v>
      </c>
      <c r="P17" s="1335"/>
      <c r="Q17" s="1339" t="s">
        <v>193</v>
      </c>
      <c r="R17" s="1335"/>
      <c r="S17" s="1353" t="s">
        <v>115</v>
      </c>
      <c r="T17" s="1335"/>
      <c r="U17" s="1352" t="s">
        <v>193</v>
      </c>
      <c r="V17" s="1335"/>
      <c r="W17" s="1353" t="s">
        <v>115</v>
      </c>
      <c r="X17" s="1335"/>
      <c r="Y17" s="1353" t="s">
        <v>193</v>
      </c>
      <c r="Z17" s="2345"/>
      <c r="AA17" s="2346"/>
    </row>
    <row r="18" spans="1:27">
      <c r="A18" s="1340"/>
      <c r="B18" s="1340"/>
      <c r="C18" s="1323"/>
      <c r="D18" s="1323"/>
      <c r="E18" s="1323"/>
      <c r="F18" s="1323"/>
      <c r="G18" s="1323"/>
      <c r="H18" s="1323"/>
      <c r="I18" s="1323"/>
      <c r="J18" s="1323"/>
      <c r="K18" s="1323"/>
      <c r="L18" s="1323"/>
      <c r="M18" s="1323"/>
      <c r="N18" s="1323"/>
      <c r="O18" s="1323"/>
      <c r="P18" s="1323"/>
      <c r="Q18" s="1323"/>
      <c r="R18" s="1323"/>
      <c r="S18" s="1323"/>
      <c r="T18" s="1341"/>
      <c r="U18" s="1323"/>
      <c r="V18" s="1323"/>
      <c r="W18" s="1323"/>
      <c r="X18" s="1323"/>
      <c r="Y18" s="1323"/>
    </row>
    <row r="19" spans="1:27" ht="18" customHeight="1">
      <c r="A19" s="1342" t="s">
        <v>1611</v>
      </c>
      <c r="B19" s="1356"/>
      <c r="C19" s="1320"/>
      <c r="D19" s="1320"/>
      <c r="E19" s="1320"/>
      <c r="F19" s="1320"/>
      <c r="G19" s="1320"/>
      <c r="H19" s="1320"/>
      <c r="I19" s="1320"/>
      <c r="J19" s="1320"/>
      <c r="K19" s="1320"/>
      <c r="L19" s="1320"/>
      <c r="M19" s="1320"/>
      <c r="N19" s="1320"/>
      <c r="O19" s="1320"/>
      <c r="P19" s="1320"/>
      <c r="Q19" s="1320"/>
      <c r="R19" s="1320"/>
      <c r="S19" s="1320"/>
      <c r="T19" s="1320"/>
      <c r="U19" s="1320"/>
      <c r="V19" s="1320"/>
      <c r="W19" s="1320"/>
      <c r="X19" s="1320"/>
      <c r="Y19" s="1320"/>
    </row>
    <row r="20" spans="1:27" ht="18" customHeight="1">
      <c r="A20" s="1320" t="s">
        <v>1612</v>
      </c>
      <c r="B20" s="1320"/>
      <c r="C20" s="1343"/>
      <c r="D20" s="1343"/>
      <c r="E20" s="1343"/>
      <c r="F20" s="1343"/>
      <c r="G20" s="1343"/>
      <c r="H20" s="1343"/>
      <c r="I20" s="1343"/>
      <c r="J20" s="1343"/>
      <c r="K20" s="1343"/>
      <c r="L20" s="1343"/>
      <c r="M20" s="1343"/>
      <c r="N20" s="1343"/>
      <c r="O20" s="1343"/>
      <c r="P20" s="1343"/>
      <c r="Q20" s="1343"/>
      <c r="R20" s="1320"/>
      <c r="S20" s="1320"/>
      <c r="T20" s="1320"/>
      <c r="U20" s="1320"/>
      <c r="V20" s="1320"/>
    </row>
    <row r="21" spans="1:27" ht="18" customHeight="1">
      <c r="A21" s="1344" t="s">
        <v>1613</v>
      </c>
      <c r="B21" s="1344"/>
      <c r="C21" s="1345"/>
      <c r="D21" s="1345"/>
      <c r="E21" s="1345"/>
      <c r="F21" s="1345"/>
      <c r="G21" s="1345"/>
      <c r="H21" s="1345"/>
      <c r="I21" s="1345"/>
      <c r="J21" s="1345"/>
      <c r="K21" s="1345"/>
      <c r="L21" s="1345"/>
      <c r="M21" s="1345"/>
      <c r="N21" s="1345"/>
      <c r="O21" s="1345"/>
      <c r="P21" s="1345"/>
      <c r="Q21" s="1345"/>
      <c r="R21" s="1345"/>
      <c r="S21" s="1345"/>
      <c r="T21" s="1345"/>
      <c r="U21" s="1345"/>
      <c r="V21" s="1345"/>
      <c r="W21" s="1345"/>
      <c r="X21" s="1345"/>
      <c r="Y21" s="1343"/>
    </row>
    <row r="22" spans="1:27" ht="18" customHeight="1">
      <c r="A22" s="1344" t="s">
        <v>209</v>
      </c>
      <c r="B22" s="1344"/>
      <c r="C22" s="1344"/>
      <c r="D22" s="1344"/>
      <c r="E22" s="1344"/>
      <c r="F22" s="1344"/>
      <c r="G22" s="1344"/>
      <c r="H22" s="1344"/>
      <c r="I22" s="1344"/>
      <c r="J22" s="1344"/>
      <c r="K22" s="1344"/>
      <c r="L22" s="1344"/>
      <c r="M22" s="1344"/>
      <c r="N22" s="1344"/>
      <c r="O22" s="1344"/>
      <c r="P22" s="1344"/>
      <c r="Q22" s="1344"/>
      <c r="R22" s="1344"/>
      <c r="S22" s="1344"/>
      <c r="T22" s="1344"/>
      <c r="U22" s="1344"/>
      <c r="V22" s="1344"/>
      <c r="W22" s="1344"/>
      <c r="X22" s="1344"/>
      <c r="Y22" s="1320"/>
    </row>
    <row r="23" spans="1:27" ht="18" customHeight="1">
      <c r="A23" s="1346" t="s">
        <v>1614</v>
      </c>
    </row>
  </sheetData>
  <mergeCells count="41">
    <mergeCell ref="S5:S6"/>
    <mergeCell ref="Z1:AA1"/>
    <mergeCell ref="A2:Y2"/>
    <mergeCell ref="G3:Q3"/>
    <mergeCell ref="Z3:AA3"/>
    <mergeCell ref="A4:B4"/>
    <mergeCell ref="C4:J4"/>
    <mergeCell ref="S4:Y4"/>
    <mergeCell ref="Z5:Z6"/>
    <mergeCell ref="AB5:AB6"/>
    <mergeCell ref="B9:J9"/>
    <mergeCell ref="K9:AA9"/>
    <mergeCell ref="B10:J10"/>
    <mergeCell ref="K10:AA10"/>
    <mergeCell ref="T5:T6"/>
    <mergeCell ref="U5:U6"/>
    <mergeCell ref="V5:V6"/>
    <mergeCell ref="W5:W6"/>
    <mergeCell ref="X5:X6"/>
    <mergeCell ref="Y5:Y6"/>
    <mergeCell ref="A5:B7"/>
    <mergeCell ref="C5:J7"/>
    <mergeCell ref="K5:N6"/>
    <mergeCell ref="O5:P6"/>
    <mergeCell ref="Q5:R6"/>
    <mergeCell ref="B11:J11"/>
    <mergeCell ref="K11:AA11"/>
    <mergeCell ref="A13:A17"/>
    <mergeCell ref="B13:C13"/>
    <mergeCell ref="G13:Q13"/>
    <mergeCell ref="R13:U13"/>
    <mergeCell ref="V13:Y13"/>
    <mergeCell ref="Z13:AA13"/>
    <mergeCell ref="B14:C14"/>
    <mergeCell ref="Z14:AA14"/>
    <mergeCell ref="B15:C15"/>
    <mergeCell ref="Z15:AA15"/>
    <mergeCell ref="B16:C16"/>
    <mergeCell ref="Z16:AA16"/>
    <mergeCell ref="B17:C17"/>
    <mergeCell ref="Z17:AA17"/>
  </mergeCells>
  <phoneticPr fontId="12"/>
  <conditionalFormatting sqref="O5 J14:J17 P14:P17 R14:R17 T14:T17 V14:V17 X14:X17 B16:H17 M14:N17 S5:T6 V5 X5 Z14:AA17 B10:K11 G14:H15">
    <cfRule type="cellIs" dxfId="258" priority="5" stopIfTrue="1" operator="equal">
      <formula>""</formula>
    </cfRule>
  </conditionalFormatting>
  <conditionalFormatting sqref="C4:J7">
    <cfRule type="cellIs" dxfId="257" priority="4" stopIfTrue="1" operator="equal">
      <formula>""</formula>
    </cfRule>
  </conditionalFormatting>
  <conditionalFormatting sqref="B14:C15 E14:F14 F15">
    <cfRule type="cellIs" dxfId="256" priority="3" stopIfTrue="1" operator="equal">
      <formula>""</formula>
    </cfRule>
  </conditionalFormatting>
  <conditionalFormatting sqref="D14:D15">
    <cfRule type="cellIs" dxfId="255" priority="2" stopIfTrue="1" operator="equal">
      <formula>""</formula>
    </cfRule>
  </conditionalFormatting>
  <conditionalFormatting sqref="E15">
    <cfRule type="cellIs" dxfId="254" priority="1" stopIfTrue="1" operator="equal">
      <formula>""</formula>
    </cfRule>
  </conditionalFormatting>
  <dataValidations count="3">
    <dataValidation imeMode="fullKatakana" allowBlank="1" showInputMessage="1" showErrorMessage="1" sqref="C4:J4"/>
    <dataValidation type="list" allowBlank="1" showInputMessage="1" showErrorMessage="1" sqref="M14:M17 G14:G17">
      <formula1>"令和 , 平成 , 昭和"</formula1>
    </dataValidation>
    <dataValidation type="list" allowBlank="1" showInputMessage="1" showErrorMessage="1" sqref="S5:S6">
      <formula1>"T,S,H,R"</formula1>
    </dataValidation>
  </dataValidations>
  <printOptions horizontalCentered="1"/>
  <pageMargins left="0.70866141732283472" right="0.70866141732283472" top="0.74803149606299213" bottom="0.74803149606299213" header="0.31496062992125984" footer="0.31496062992125984"/>
  <pageSetup paperSize="9" scale="52" orientation="landscape" horizontalDpi="300" verticalDpi="300" r:id="rId1"/>
  <headerFooter scaleWithDoc="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51"/>
  <sheetViews>
    <sheetView view="pageBreakPreview" topLeftCell="A2" zoomScale="106" zoomScaleNormal="100" zoomScaleSheetLayoutView="106" workbookViewId="0">
      <selection sqref="A1:H1"/>
    </sheetView>
  </sheetViews>
  <sheetFormatPr defaultColWidth="9" defaultRowHeight="13.5"/>
  <cols>
    <col min="1" max="2" width="17.625" style="99" customWidth="1"/>
    <col min="3" max="4" width="11.625" style="99" customWidth="1"/>
    <col min="5" max="5" width="11.125" style="99" customWidth="1"/>
    <col min="6" max="6" width="59.75" style="99" customWidth="1"/>
    <col min="7" max="18" width="15.625" style="95" customWidth="1"/>
    <col min="19" max="16384" width="9" style="95"/>
  </cols>
  <sheetData>
    <row r="1" spans="1:8" ht="24.95" customHeight="1">
      <c r="A1" s="92"/>
      <c r="B1" s="92"/>
      <c r="C1" s="93"/>
      <c r="D1" s="93"/>
      <c r="E1" s="93"/>
      <c r="F1" s="94" t="s">
        <v>210</v>
      </c>
    </row>
    <row r="2" spans="1:8" ht="39.950000000000003" customHeight="1">
      <c r="A2" s="2416" t="s">
        <v>10</v>
      </c>
      <c r="B2" s="2416"/>
      <c r="C2" s="2416"/>
      <c r="D2" s="2416"/>
      <c r="E2" s="2416"/>
      <c r="F2" s="2416"/>
    </row>
    <row r="3" spans="1:8" ht="39.950000000000003" customHeight="1" thickBot="1">
      <c r="A3" s="96" t="s">
        <v>160</v>
      </c>
      <c r="B3" s="2417" t="str">
        <f>IF(様式1!L11="","",様式1!L11)</f>
        <v/>
      </c>
      <c r="C3" s="2417"/>
      <c r="D3" s="2417"/>
      <c r="E3" s="96" t="s">
        <v>211</v>
      </c>
      <c r="F3" s="544" t="str">
        <f>IF(様式1!G36="","",様式1!G36)</f>
        <v/>
      </c>
    </row>
    <row r="4" spans="1:8" ht="30" customHeight="1" thickBot="1">
      <c r="A4" s="97" t="s">
        <v>212</v>
      </c>
      <c r="B4" s="98"/>
    </row>
    <row r="5" spans="1:8" ht="39.950000000000003" customHeight="1" thickBot="1">
      <c r="A5" s="2404" t="s">
        <v>213</v>
      </c>
      <c r="B5" s="2406"/>
      <c r="C5" s="2418" t="s">
        <v>214</v>
      </c>
      <c r="D5" s="2400"/>
      <c r="E5" s="100" t="s">
        <v>215</v>
      </c>
      <c r="F5" s="101" t="s">
        <v>216</v>
      </c>
      <c r="H5" s="95" t="s">
        <v>217</v>
      </c>
    </row>
    <row r="6" spans="1:8" ht="26.1" customHeight="1">
      <c r="A6" s="2407"/>
      <c r="B6" s="2409"/>
      <c r="C6" s="2419"/>
      <c r="D6" s="2420"/>
      <c r="E6" s="2396"/>
      <c r="F6" s="2421"/>
    </row>
    <row r="7" spans="1:8" ht="26.1" customHeight="1">
      <c r="A7" s="2379"/>
      <c r="B7" s="2381"/>
      <c r="C7" s="2412"/>
      <c r="D7" s="2413"/>
      <c r="E7" s="2383"/>
      <c r="F7" s="2384"/>
    </row>
    <row r="8" spans="1:8" ht="26.1" customHeight="1">
      <c r="A8" s="2376"/>
      <c r="B8" s="2378"/>
      <c r="C8" s="2410"/>
      <c r="D8" s="2411"/>
      <c r="E8" s="2382"/>
      <c r="F8" s="2384"/>
    </row>
    <row r="9" spans="1:8" ht="26.1" customHeight="1">
      <c r="A9" s="2379"/>
      <c r="B9" s="2381"/>
      <c r="C9" s="2412"/>
      <c r="D9" s="2413"/>
      <c r="E9" s="2383"/>
      <c r="F9" s="2384"/>
    </row>
    <row r="10" spans="1:8" ht="26.1" customHeight="1">
      <c r="A10" s="2376"/>
      <c r="B10" s="2378"/>
      <c r="C10" s="2410"/>
      <c r="D10" s="2411"/>
      <c r="E10" s="2382"/>
      <c r="F10" s="2384"/>
    </row>
    <row r="11" spans="1:8" ht="26.1" customHeight="1">
      <c r="A11" s="2379"/>
      <c r="B11" s="2381"/>
      <c r="C11" s="2412"/>
      <c r="D11" s="2413"/>
      <c r="E11" s="2383"/>
      <c r="F11" s="2384"/>
    </row>
    <row r="12" spans="1:8" ht="26.1" customHeight="1">
      <c r="A12" s="2376"/>
      <c r="B12" s="2378"/>
      <c r="C12" s="2410"/>
      <c r="D12" s="2411"/>
      <c r="E12" s="2382"/>
      <c r="F12" s="2384"/>
    </row>
    <row r="13" spans="1:8" ht="26.1" customHeight="1">
      <c r="A13" s="2379"/>
      <c r="B13" s="2381"/>
      <c r="C13" s="2412"/>
      <c r="D13" s="2413"/>
      <c r="E13" s="2383"/>
      <c r="F13" s="2384"/>
    </row>
    <row r="14" spans="1:8" ht="26.1" customHeight="1">
      <c r="A14" s="2376"/>
      <c r="B14" s="2378"/>
      <c r="C14" s="2410"/>
      <c r="D14" s="2411"/>
      <c r="E14" s="2382"/>
      <c r="F14" s="2384"/>
    </row>
    <row r="15" spans="1:8" ht="26.1" customHeight="1" thickBot="1">
      <c r="A15" s="2385"/>
      <c r="B15" s="2387"/>
      <c r="C15" s="2414"/>
      <c r="D15" s="2415"/>
      <c r="E15" s="2388"/>
      <c r="F15" s="2389"/>
    </row>
    <row r="16" spans="1:8" s="8" customFormat="1" ht="20.100000000000001" customHeight="1">
      <c r="A16" s="2390" t="s">
        <v>218</v>
      </c>
      <c r="B16" s="2391"/>
      <c r="C16" s="2391"/>
      <c r="D16" s="2392"/>
      <c r="E16" s="2396">
        <f>SUM(E6:E15)</f>
        <v>0</v>
      </c>
      <c r="F16" s="2397"/>
    </row>
    <row r="17" spans="1:6" ht="20.100000000000001" customHeight="1" thickBot="1">
      <c r="A17" s="2393"/>
      <c r="B17" s="2394"/>
      <c r="C17" s="2394"/>
      <c r="D17" s="2395"/>
      <c r="E17" s="2388"/>
      <c r="F17" s="2398"/>
    </row>
    <row r="18" spans="1:6" ht="24.95" customHeight="1">
      <c r="A18" s="102" t="s">
        <v>606</v>
      </c>
      <c r="B18" s="102"/>
      <c r="C18" s="508"/>
      <c r="D18" s="508"/>
      <c r="E18" s="509"/>
      <c r="F18" s="508"/>
    </row>
    <row r="19" spans="1:6" ht="24.95" customHeight="1" thickBot="1">
      <c r="A19" s="97" t="s">
        <v>219</v>
      </c>
      <c r="B19" s="98"/>
      <c r="E19" s="103"/>
    </row>
    <row r="20" spans="1:6" ht="39.950000000000003" customHeight="1" thickBot="1">
      <c r="A20" s="2404" t="s">
        <v>220</v>
      </c>
      <c r="B20" s="2405"/>
      <c r="C20" s="2405"/>
      <c r="D20" s="2406"/>
      <c r="E20" s="100" t="s">
        <v>221</v>
      </c>
      <c r="F20" s="101" t="s">
        <v>178</v>
      </c>
    </row>
    <row r="21" spans="1:6" ht="26.1" customHeight="1">
      <c r="A21" s="2407"/>
      <c r="B21" s="2408"/>
      <c r="C21" s="2408"/>
      <c r="D21" s="2409"/>
      <c r="E21" s="2396"/>
      <c r="F21" s="2384"/>
    </row>
    <row r="22" spans="1:6" ht="26.1" customHeight="1">
      <c r="A22" s="2379"/>
      <c r="B22" s="2380"/>
      <c r="C22" s="2380"/>
      <c r="D22" s="2381"/>
      <c r="E22" s="2383"/>
      <c r="F22" s="2384"/>
    </row>
    <row r="23" spans="1:6" ht="26.1" customHeight="1">
      <c r="A23" s="2376"/>
      <c r="B23" s="2377"/>
      <c r="C23" s="2377"/>
      <c r="D23" s="2378"/>
      <c r="E23" s="2382"/>
      <c r="F23" s="2384"/>
    </row>
    <row r="24" spans="1:6" ht="26.1" customHeight="1">
      <c r="A24" s="2379"/>
      <c r="B24" s="2380"/>
      <c r="C24" s="2380"/>
      <c r="D24" s="2381"/>
      <c r="E24" s="2383"/>
      <c r="F24" s="2384"/>
    </row>
    <row r="25" spans="1:6" ht="26.1" customHeight="1">
      <c r="A25" s="2376"/>
      <c r="B25" s="2377"/>
      <c r="C25" s="2377"/>
      <c r="D25" s="2378"/>
      <c r="E25" s="2382"/>
      <c r="F25" s="2384"/>
    </row>
    <row r="26" spans="1:6" ht="26.1" customHeight="1">
      <c r="A26" s="2379"/>
      <c r="B26" s="2380"/>
      <c r="C26" s="2380"/>
      <c r="D26" s="2381"/>
      <c r="E26" s="2383"/>
      <c r="F26" s="2384"/>
    </row>
    <row r="27" spans="1:6" ht="26.1" customHeight="1">
      <c r="A27" s="2376"/>
      <c r="B27" s="2377"/>
      <c r="C27" s="2377"/>
      <c r="D27" s="2378"/>
      <c r="E27" s="2382"/>
      <c r="F27" s="2384"/>
    </row>
    <row r="28" spans="1:6" ht="26.1" customHeight="1">
      <c r="A28" s="2379"/>
      <c r="B28" s="2380"/>
      <c r="C28" s="2380"/>
      <c r="D28" s="2381"/>
      <c r="E28" s="2383"/>
      <c r="F28" s="2384"/>
    </row>
    <row r="29" spans="1:6" ht="26.1" customHeight="1">
      <c r="A29" s="2376"/>
      <c r="B29" s="2377"/>
      <c r="C29" s="2377"/>
      <c r="D29" s="2378"/>
      <c r="E29" s="2382"/>
      <c r="F29" s="2384"/>
    </row>
    <row r="30" spans="1:6" ht="26.1" customHeight="1" thickBot="1">
      <c r="A30" s="2385"/>
      <c r="B30" s="2386"/>
      <c r="C30" s="2386"/>
      <c r="D30" s="2387"/>
      <c r="E30" s="2388"/>
      <c r="F30" s="2389"/>
    </row>
    <row r="31" spans="1:6" s="8" customFormat="1" ht="20.100000000000001" customHeight="1">
      <c r="A31" s="2390" t="s">
        <v>218</v>
      </c>
      <c r="B31" s="2391"/>
      <c r="C31" s="2391"/>
      <c r="D31" s="2392"/>
      <c r="E31" s="2396">
        <f>SUM(E21:E30)</f>
        <v>0</v>
      </c>
      <c r="F31" s="2397"/>
    </row>
    <row r="32" spans="1:6" ht="20.100000000000001" customHeight="1" thickBot="1">
      <c r="A32" s="2393"/>
      <c r="B32" s="2394"/>
      <c r="C32" s="2394"/>
      <c r="D32" s="2395"/>
      <c r="E32" s="2388"/>
      <c r="F32" s="2398"/>
    </row>
    <row r="33" spans="1:6" ht="20.100000000000001" customHeight="1">
      <c r="A33" s="102" t="s">
        <v>607</v>
      </c>
      <c r="B33" s="102"/>
      <c r="C33" s="508"/>
      <c r="D33" s="508"/>
      <c r="E33" s="508"/>
      <c r="F33" s="508"/>
    </row>
    <row r="34" spans="1:6" ht="30" customHeight="1" thickBot="1">
      <c r="A34" s="104" t="s">
        <v>222</v>
      </c>
      <c r="B34" s="104"/>
      <c r="C34" s="105"/>
      <c r="D34" s="105"/>
      <c r="E34" s="105"/>
      <c r="F34" s="105"/>
    </row>
    <row r="35" spans="1:6" ht="39.950000000000003" customHeight="1" thickBot="1">
      <c r="A35" s="2399" t="s">
        <v>213</v>
      </c>
      <c r="B35" s="2400"/>
      <c r="C35" s="2401" t="s">
        <v>223</v>
      </c>
      <c r="D35" s="2402"/>
      <c r="E35" s="2403"/>
      <c r="F35" s="101" t="s">
        <v>216</v>
      </c>
    </row>
    <row r="36" spans="1:6" ht="35.1" customHeight="1">
      <c r="A36" s="2372"/>
      <c r="B36" s="2373"/>
      <c r="C36" s="2374"/>
      <c r="D36" s="2375"/>
      <c r="E36" s="2373"/>
      <c r="F36" s="596"/>
    </row>
    <row r="37" spans="1:6" ht="35.1" customHeight="1">
      <c r="A37" s="2368"/>
      <c r="B37" s="2369"/>
      <c r="C37" s="2370"/>
      <c r="D37" s="2371"/>
      <c r="E37" s="2369"/>
      <c r="F37" s="595"/>
    </row>
    <row r="38" spans="1:6" ht="35.1" customHeight="1">
      <c r="A38" s="2368"/>
      <c r="B38" s="2369"/>
      <c r="C38" s="2370"/>
      <c r="D38" s="2371"/>
      <c r="E38" s="2369"/>
      <c r="F38" s="595"/>
    </row>
    <row r="39" spans="1:6" ht="35.1" customHeight="1">
      <c r="A39" s="2368"/>
      <c r="B39" s="2369"/>
      <c r="C39" s="2370"/>
      <c r="D39" s="2371"/>
      <c r="E39" s="2369"/>
      <c r="F39" s="595"/>
    </row>
    <row r="40" spans="1:6" ht="35.1" customHeight="1" thickBot="1">
      <c r="A40" s="2364"/>
      <c r="B40" s="2365"/>
      <c r="C40" s="2366"/>
      <c r="D40" s="2367"/>
      <c r="E40" s="2365"/>
      <c r="F40" s="106"/>
    </row>
    <row r="41" spans="1:6">
      <c r="A41" s="523"/>
    </row>
    <row r="51" spans="1:1">
      <c r="A51" s="99" t="s">
        <v>217</v>
      </c>
    </row>
  </sheetData>
  <mergeCells count="58">
    <mergeCell ref="A2:F2"/>
    <mergeCell ref="B3:D3"/>
    <mergeCell ref="A5:B5"/>
    <mergeCell ref="C5:D5"/>
    <mergeCell ref="A6:B7"/>
    <mergeCell ref="C6:D7"/>
    <mergeCell ref="E6:E7"/>
    <mergeCell ref="F6:F7"/>
    <mergeCell ref="A8:B9"/>
    <mergeCell ref="C8:D9"/>
    <mergeCell ref="E8:E9"/>
    <mergeCell ref="F8:F9"/>
    <mergeCell ref="A10:B11"/>
    <mergeCell ref="C10:D11"/>
    <mergeCell ref="E10:E11"/>
    <mergeCell ref="F10:F11"/>
    <mergeCell ref="A12:B13"/>
    <mergeCell ref="C12:D13"/>
    <mergeCell ref="E12:E13"/>
    <mergeCell ref="F12:F13"/>
    <mergeCell ref="A14:B15"/>
    <mergeCell ref="C14:D15"/>
    <mergeCell ref="E14:E15"/>
    <mergeCell ref="F14:F15"/>
    <mergeCell ref="A16:D17"/>
    <mergeCell ref="E16:E17"/>
    <mergeCell ref="F16:F17"/>
    <mergeCell ref="A20:D20"/>
    <mergeCell ref="A21:D22"/>
    <mergeCell ref="E21:E22"/>
    <mergeCell ref="F21:F22"/>
    <mergeCell ref="A23:D24"/>
    <mergeCell ref="E23:E24"/>
    <mergeCell ref="F23:F24"/>
    <mergeCell ref="A25:D26"/>
    <mergeCell ref="E25:E26"/>
    <mergeCell ref="F25:F26"/>
    <mergeCell ref="A36:B36"/>
    <mergeCell ref="C36:E36"/>
    <mergeCell ref="A27:D28"/>
    <mergeCell ref="E27:E28"/>
    <mergeCell ref="F27:F28"/>
    <mergeCell ref="A29:D30"/>
    <mergeCell ref="E29:E30"/>
    <mergeCell ref="F29:F30"/>
    <mergeCell ref="A31:D32"/>
    <mergeCell ref="E31:E32"/>
    <mergeCell ref="F31:F32"/>
    <mergeCell ref="A35:B35"/>
    <mergeCell ref="C35:E35"/>
    <mergeCell ref="A40:B40"/>
    <mergeCell ref="C40:E40"/>
    <mergeCell ref="A37:B37"/>
    <mergeCell ref="C37:E37"/>
    <mergeCell ref="A38:B38"/>
    <mergeCell ref="C38:E38"/>
    <mergeCell ref="A39:B39"/>
    <mergeCell ref="C39:E39"/>
  </mergeCells>
  <phoneticPr fontId="12"/>
  <conditionalFormatting sqref="A21:D30 F21:F30 E21 E23 E25 E27 E29">
    <cfRule type="cellIs" dxfId="253" priority="4" stopIfTrue="1" operator="equal">
      <formula>""</formula>
    </cfRule>
    <cfRule type="cellIs" dxfId="252" priority="5" stopIfTrue="1" operator="notEqual">
      <formula>0</formula>
    </cfRule>
  </conditionalFormatting>
  <conditionalFormatting sqref="A6:D15 F6:F15 E6 E8 E10 E12 E14">
    <cfRule type="cellIs" dxfId="251" priority="3" stopIfTrue="1" operator="equal">
      <formula>""</formula>
    </cfRule>
  </conditionalFormatting>
  <conditionalFormatting sqref="A36:F40">
    <cfRule type="cellIs" dxfId="250" priority="2" stopIfTrue="1" operator="equal">
      <formula>""</formula>
    </cfRule>
  </conditionalFormatting>
  <conditionalFormatting sqref="E21 E23 E25 E27 E29">
    <cfRule type="cellIs" dxfId="249" priority="1" stopIfTrue="1" operator="equal">
      <formula>""</formula>
    </cfRule>
  </conditionalFormatting>
  <dataValidations count="1">
    <dataValidation imeMode="off" allowBlank="1" showInputMessage="1" showErrorMessage="1" sqref="E14 E6 E8 E10 E12 E29 E21 E23 E25 E27"/>
  </dataValidations>
  <printOptions horizontalCentered="1"/>
  <pageMargins left="0.62992125984251968" right="0.62992125984251968" top="0.39370078740157483" bottom="0.39370078740157483" header="0" footer="0.19685039370078741"/>
  <pageSetup paperSize="9" scale="70" orientation="portrait" r:id="rId1"/>
  <headerFooter scaleWithDoc="0">
    <oddFooter>&amp;R令和６年４月１日以降に申請する訓練科から適用</oddFooter>
  </headerFooter>
  <colBreaks count="1" manualBreakCount="1">
    <brk id="6"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H52"/>
  <sheetViews>
    <sheetView view="pageBreakPreview" topLeftCell="A17" zoomScale="106" zoomScaleNormal="100" zoomScaleSheetLayoutView="106" workbookViewId="0">
      <selection sqref="A1:H1"/>
    </sheetView>
  </sheetViews>
  <sheetFormatPr defaultColWidth="9" defaultRowHeight="13.5"/>
  <cols>
    <col min="1" max="1" width="17.625" style="99" customWidth="1"/>
    <col min="2" max="2" width="12.75" style="99" customWidth="1"/>
    <col min="3" max="3" width="11.625" style="99" customWidth="1"/>
    <col min="4" max="4" width="9.5" style="99" customWidth="1"/>
    <col min="5" max="5" width="11.125" style="99" customWidth="1"/>
    <col min="6" max="6" width="76" style="99" customWidth="1"/>
    <col min="7" max="18" width="15.625" style="95" customWidth="1"/>
    <col min="19" max="16384" width="9" style="95"/>
  </cols>
  <sheetData>
    <row r="1" spans="1:8" ht="24.95" customHeight="1">
      <c r="A1" s="92"/>
      <c r="B1" s="92"/>
      <c r="C1" s="93"/>
      <c r="D1" s="93"/>
      <c r="E1" s="93"/>
      <c r="F1" s="94" t="s">
        <v>210</v>
      </c>
    </row>
    <row r="2" spans="1:8" ht="39.950000000000003" customHeight="1">
      <c r="A2" s="2416" t="s">
        <v>10</v>
      </c>
      <c r="B2" s="2416"/>
      <c r="C2" s="2416"/>
      <c r="D2" s="2416"/>
      <c r="E2" s="2416"/>
      <c r="F2" s="2416"/>
    </row>
    <row r="3" spans="1:8" ht="39.950000000000003" customHeight="1" thickBot="1">
      <c r="A3" s="96" t="s">
        <v>160</v>
      </c>
      <c r="B3" s="2417" t="str">
        <f>IF(様式1!L11="","",様式1!L11)</f>
        <v/>
      </c>
      <c r="C3" s="2417"/>
      <c r="D3" s="2417"/>
      <c r="E3" s="96" t="s">
        <v>82</v>
      </c>
      <c r="F3" s="544" t="str">
        <f>IF(様式1!G36="","",様式1!G36)</f>
        <v/>
      </c>
    </row>
    <row r="4" spans="1:8" ht="30" customHeight="1" thickBot="1">
      <c r="A4" s="97" t="s">
        <v>212</v>
      </c>
      <c r="B4" s="98"/>
    </row>
    <row r="5" spans="1:8" ht="39.950000000000003" customHeight="1" thickBot="1">
      <c r="A5" s="2404" t="s">
        <v>213</v>
      </c>
      <c r="B5" s="2406"/>
      <c r="C5" s="2418" t="s">
        <v>214</v>
      </c>
      <c r="D5" s="2400"/>
      <c r="E5" s="100" t="s">
        <v>215</v>
      </c>
      <c r="F5" s="101" t="s">
        <v>216</v>
      </c>
      <c r="H5" s="95" t="s">
        <v>217</v>
      </c>
    </row>
    <row r="6" spans="1:8" ht="26.1" customHeight="1">
      <c r="A6" s="2407"/>
      <c r="B6" s="2409"/>
      <c r="C6" s="2419"/>
      <c r="D6" s="2420"/>
      <c r="E6" s="2396"/>
      <c r="F6" s="2421"/>
    </row>
    <row r="7" spans="1:8" ht="26.1" customHeight="1">
      <c r="A7" s="2379"/>
      <c r="B7" s="2381"/>
      <c r="C7" s="2412"/>
      <c r="D7" s="2413"/>
      <c r="E7" s="2383"/>
      <c r="F7" s="2384"/>
    </row>
    <row r="8" spans="1:8" ht="26.1" customHeight="1">
      <c r="A8" s="2376"/>
      <c r="B8" s="2378"/>
      <c r="C8" s="2410"/>
      <c r="D8" s="2411"/>
      <c r="E8" s="2382"/>
      <c r="F8" s="2384"/>
    </row>
    <row r="9" spans="1:8" ht="26.1" customHeight="1">
      <c r="A9" s="2379"/>
      <c r="B9" s="2381"/>
      <c r="C9" s="2412"/>
      <c r="D9" s="2413"/>
      <c r="E9" s="2383"/>
      <c r="F9" s="2384"/>
    </row>
    <row r="10" spans="1:8" ht="26.1" customHeight="1">
      <c r="A10" s="2376"/>
      <c r="B10" s="2378"/>
      <c r="C10" s="2410"/>
      <c r="D10" s="2411"/>
      <c r="E10" s="2382"/>
      <c r="F10" s="2384"/>
    </row>
    <row r="11" spans="1:8" ht="26.1" customHeight="1">
      <c r="A11" s="2379"/>
      <c r="B11" s="2381"/>
      <c r="C11" s="2412"/>
      <c r="D11" s="2413"/>
      <c r="E11" s="2383"/>
      <c r="F11" s="2384"/>
    </row>
    <row r="12" spans="1:8" ht="26.1" customHeight="1">
      <c r="A12" s="2376"/>
      <c r="B12" s="2378"/>
      <c r="C12" s="2410"/>
      <c r="D12" s="2411"/>
      <c r="E12" s="2382"/>
      <c r="F12" s="2384"/>
    </row>
    <row r="13" spans="1:8" ht="26.1" customHeight="1">
      <c r="A13" s="2379"/>
      <c r="B13" s="2381"/>
      <c r="C13" s="2412"/>
      <c r="D13" s="2413"/>
      <c r="E13" s="2383"/>
      <c r="F13" s="2384"/>
    </row>
    <row r="14" spans="1:8" ht="26.1" customHeight="1">
      <c r="A14" s="2376"/>
      <c r="B14" s="2378"/>
      <c r="C14" s="2410"/>
      <c r="D14" s="2411"/>
      <c r="E14" s="2382"/>
      <c r="F14" s="2384"/>
    </row>
    <row r="15" spans="1:8" ht="26.1" customHeight="1" thickBot="1">
      <c r="A15" s="2385"/>
      <c r="B15" s="2387"/>
      <c r="C15" s="2414"/>
      <c r="D15" s="2415"/>
      <c r="E15" s="2388"/>
      <c r="F15" s="2389"/>
    </row>
    <row r="16" spans="1:8" s="8" customFormat="1" ht="20.100000000000001" customHeight="1">
      <c r="A16" s="2390" t="s">
        <v>218</v>
      </c>
      <c r="B16" s="2391"/>
      <c r="C16" s="2391"/>
      <c r="D16" s="2392"/>
      <c r="E16" s="2396">
        <f>SUM(E6:E15)</f>
        <v>0</v>
      </c>
      <c r="F16" s="2397"/>
    </row>
    <row r="17" spans="1:6" ht="20.100000000000001" customHeight="1" thickBot="1">
      <c r="A17" s="2393"/>
      <c r="B17" s="2394"/>
      <c r="C17" s="2394"/>
      <c r="D17" s="2395"/>
      <c r="E17" s="2388"/>
      <c r="F17" s="2398"/>
    </row>
    <row r="18" spans="1:6" ht="24.95" customHeight="1">
      <c r="A18" s="102" t="s">
        <v>606</v>
      </c>
      <c r="B18" s="102"/>
      <c r="C18" s="866"/>
      <c r="D18" s="866"/>
      <c r="E18" s="509"/>
      <c r="F18" s="866"/>
    </row>
    <row r="19" spans="1:6" ht="24.95" customHeight="1" thickBot="1">
      <c r="A19" s="97" t="s">
        <v>219</v>
      </c>
      <c r="B19" s="98"/>
      <c r="E19" s="103"/>
    </row>
    <row r="20" spans="1:6" ht="39.950000000000003" customHeight="1" thickBot="1">
      <c r="A20" s="2404" t="s">
        <v>220</v>
      </c>
      <c r="B20" s="2405"/>
      <c r="C20" s="2405"/>
      <c r="D20" s="2406"/>
      <c r="E20" s="100" t="s">
        <v>221</v>
      </c>
      <c r="F20" s="101" t="s">
        <v>178</v>
      </c>
    </row>
    <row r="21" spans="1:6" ht="26.1" customHeight="1">
      <c r="A21" s="2422" t="s">
        <v>1005</v>
      </c>
      <c r="B21" s="2423"/>
      <c r="C21" s="2423"/>
      <c r="D21" s="2424"/>
      <c r="E21" s="2428">
        <v>3000</v>
      </c>
      <c r="F21" s="2430" t="s">
        <v>1006</v>
      </c>
    </row>
    <row r="22" spans="1:6" ht="26.1" customHeight="1">
      <c r="A22" s="2425"/>
      <c r="B22" s="2426"/>
      <c r="C22" s="2426"/>
      <c r="D22" s="2427"/>
      <c r="E22" s="2429"/>
      <c r="F22" s="2431"/>
    </row>
    <row r="23" spans="1:6" ht="26.1" customHeight="1">
      <c r="A23" s="2432" t="s">
        <v>1007</v>
      </c>
      <c r="B23" s="2433"/>
      <c r="C23" s="2433"/>
      <c r="D23" s="2434"/>
      <c r="E23" s="2435">
        <v>0</v>
      </c>
      <c r="F23" s="2436" t="s">
        <v>1008</v>
      </c>
    </row>
    <row r="24" spans="1:6" ht="26.1" customHeight="1">
      <c r="A24" s="2425"/>
      <c r="B24" s="2426"/>
      <c r="C24" s="2426"/>
      <c r="D24" s="2427"/>
      <c r="E24" s="2429"/>
      <c r="F24" s="2436"/>
    </row>
    <row r="25" spans="1:6" ht="26.1" customHeight="1">
      <c r="A25" s="2437" t="s">
        <v>1340</v>
      </c>
      <c r="B25" s="2438"/>
      <c r="C25" s="2438"/>
      <c r="D25" s="2439"/>
      <c r="E25" s="2443">
        <v>2980</v>
      </c>
      <c r="F25" s="2445" t="s">
        <v>1434</v>
      </c>
    </row>
    <row r="26" spans="1:6" ht="26.1" customHeight="1">
      <c r="A26" s="2440"/>
      <c r="B26" s="2441"/>
      <c r="C26" s="2441"/>
      <c r="D26" s="2442"/>
      <c r="E26" s="2444"/>
      <c r="F26" s="2445"/>
    </row>
    <row r="27" spans="1:6" ht="26.1" customHeight="1">
      <c r="A27" s="2446"/>
      <c r="B27" s="2447"/>
      <c r="C27" s="2447"/>
      <c r="D27" s="2448"/>
      <c r="E27" s="2452"/>
      <c r="F27" s="2454"/>
    </row>
    <row r="28" spans="1:6" ht="26.1" customHeight="1">
      <c r="A28" s="2449"/>
      <c r="B28" s="2450"/>
      <c r="C28" s="2450"/>
      <c r="D28" s="2451"/>
      <c r="E28" s="2453"/>
      <c r="F28" s="2454"/>
    </row>
    <row r="29" spans="1:6" ht="26.1" customHeight="1">
      <c r="A29" s="2446"/>
      <c r="B29" s="2447"/>
      <c r="C29" s="2447"/>
      <c r="D29" s="2448"/>
      <c r="E29" s="2452"/>
      <c r="F29" s="2454"/>
    </row>
    <row r="30" spans="1:6" ht="26.1" customHeight="1" thickBot="1">
      <c r="A30" s="2455"/>
      <c r="B30" s="2456"/>
      <c r="C30" s="2456"/>
      <c r="D30" s="2457"/>
      <c r="E30" s="2458"/>
      <c r="F30" s="2459"/>
    </row>
    <row r="31" spans="1:6" s="8" customFormat="1" ht="20.100000000000001" customHeight="1">
      <c r="A31" s="2460" t="s">
        <v>218</v>
      </c>
      <c r="B31" s="2461"/>
      <c r="C31" s="2461"/>
      <c r="D31" s="2462"/>
      <c r="E31" s="2466">
        <f>SUM(E21:E30)</f>
        <v>5980</v>
      </c>
      <c r="F31" s="2467"/>
    </row>
    <row r="32" spans="1:6" ht="20.100000000000001" customHeight="1" thickBot="1">
      <c r="A32" s="2463"/>
      <c r="B32" s="2464"/>
      <c r="C32" s="2464"/>
      <c r="D32" s="2465"/>
      <c r="E32" s="2458"/>
      <c r="F32" s="2468"/>
    </row>
    <row r="33" spans="1:6" ht="20.100000000000001" customHeight="1">
      <c r="A33" s="1035" t="s">
        <v>1366</v>
      </c>
      <c r="B33" s="1035"/>
      <c r="C33" s="1007"/>
      <c r="D33" s="1007"/>
      <c r="E33" s="1007"/>
      <c r="F33" s="1007"/>
    </row>
    <row r="34" spans="1:6" ht="20.100000000000001" customHeight="1">
      <c r="A34" s="1006" t="s">
        <v>1339</v>
      </c>
      <c r="B34" s="1006"/>
      <c r="C34" s="1008"/>
      <c r="D34" s="1008"/>
      <c r="E34" s="1008"/>
      <c r="F34" s="1008"/>
    </row>
    <row r="35" spans="1:6" ht="30" customHeight="1" thickBot="1">
      <c r="A35" s="104" t="s">
        <v>222</v>
      </c>
      <c r="B35" s="104"/>
      <c r="C35" s="867"/>
      <c r="D35" s="867"/>
      <c r="E35" s="867"/>
      <c r="F35" s="867"/>
    </row>
    <row r="36" spans="1:6" ht="39.950000000000003" customHeight="1" thickBot="1">
      <c r="A36" s="2399" t="s">
        <v>213</v>
      </c>
      <c r="B36" s="2400"/>
      <c r="C36" s="2401" t="s">
        <v>223</v>
      </c>
      <c r="D36" s="2402"/>
      <c r="E36" s="2403"/>
      <c r="F36" s="101" t="s">
        <v>216</v>
      </c>
    </row>
    <row r="37" spans="1:6" ht="35.1" customHeight="1">
      <c r="A37" s="2372"/>
      <c r="B37" s="2373"/>
      <c r="C37" s="2374"/>
      <c r="D37" s="2375"/>
      <c r="E37" s="2373"/>
      <c r="F37" s="864"/>
    </row>
    <row r="38" spans="1:6" ht="35.1" customHeight="1">
      <c r="A38" s="2368"/>
      <c r="B38" s="2369"/>
      <c r="C38" s="2370"/>
      <c r="D38" s="2371"/>
      <c r="E38" s="2369"/>
      <c r="F38" s="865"/>
    </row>
    <row r="39" spans="1:6" ht="35.1" customHeight="1">
      <c r="A39" s="2368"/>
      <c r="B39" s="2369"/>
      <c r="C39" s="2370"/>
      <c r="D39" s="2371"/>
      <c r="E39" s="2369"/>
      <c r="F39" s="865"/>
    </row>
    <row r="40" spans="1:6" ht="35.1" customHeight="1">
      <c r="A40" s="2368"/>
      <c r="B40" s="2369"/>
      <c r="C40" s="2370"/>
      <c r="D40" s="2371"/>
      <c r="E40" s="2369"/>
      <c r="F40" s="865"/>
    </row>
    <row r="41" spans="1:6" ht="35.1" customHeight="1" thickBot="1">
      <c r="A41" s="2364"/>
      <c r="B41" s="2365"/>
      <c r="C41" s="2366"/>
      <c r="D41" s="2367"/>
      <c r="E41" s="2365"/>
      <c r="F41" s="106"/>
    </row>
    <row r="42" spans="1:6">
      <c r="A42" s="523"/>
    </row>
    <row r="52" spans="1:1">
      <c r="A52" s="99" t="s">
        <v>217</v>
      </c>
    </row>
  </sheetData>
  <mergeCells count="58">
    <mergeCell ref="A41:B41"/>
    <mergeCell ref="C41:E41"/>
    <mergeCell ref="A38:B38"/>
    <mergeCell ref="C38:E38"/>
    <mergeCell ref="A39:B39"/>
    <mergeCell ref="C39:E39"/>
    <mergeCell ref="A40:B40"/>
    <mergeCell ref="C40:E40"/>
    <mergeCell ref="A37:B37"/>
    <mergeCell ref="C37:E37"/>
    <mergeCell ref="A27:D28"/>
    <mergeCell ref="E27:E28"/>
    <mergeCell ref="F27:F28"/>
    <mergeCell ref="A29:D30"/>
    <mergeCell ref="E29:E30"/>
    <mergeCell ref="F29:F30"/>
    <mergeCell ref="A31:D32"/>
    <mergeCell ref="E31:E32"/>
    <mergeCell ref="F31:F32"/>
    <mergeCell ref="A36:B36"/>
    <mergeCell ref="C36:E36"/>
    <mergeCell ref="A23:D24"/>
    <mergeCell ref="E23:E24"/>
    <mergeCell ref="F23:F24"/>
    <mergeCell ref="A25:D26"/>
    <mergeCell ref="E25:E26"/>
    <mergeCell ref="F25:F26"/>
    <mergeCell ref="A16:D17"/>
    <mergeCell ref="E16:E17"/>
    <mergeCell ref="F16:F17"/>
    <mergeCell ref="A20:D20"/>
    <mergeCell ref="A21:D22"/>
    <mergeCell ref="E21:E22"/>
    <mergeCell ref="F21:F22"/>
    <mergeCell ref="A12:B13"/>
    <mergeCell ref="C12:D13"/>
    <mergeCell ref="E12:E13"/>
    <mergeCell ref="F12:F13"/>
    <mergeCell ref="A14:B15"/>
    <mergeCell ref="C14:D15"/>
    <mergeCell ref="E14:E15"/>
    <mergeCell ref="F14:F15"/>
    <mergeCell ref="A8:B9"/>
    <mergeCell ref="C8:D9"/>
    <mergeCell ref="E8:E9"/>
    <mergeCell ref="F8:F9"/>
    <mergeCell ref="A10:B11"/>
    <mergeCell ref="C10:D11"/>
    <mergeCell ref="E10:E11"/>
    <mergeCell ref="F10:F11"/>
    <mergeCell ref="A2:F2"/>
    <mergeCell ref="B3:D3"/>
    <mergeCell ref="A5:B5"/>
    <mergeCell ref="C5:D5"/>
    <mergeCell ref="A6:B7"/>
    <mergeCell ref="C6:D7"/>
    <mergeCell ref="E6:E7"/>
    <mergeCell ref="F6:F7"/>
  </mergeCells>
  <phoneticPr fontId="12"/>
  <conditionalFormatting sqref="A21:D30 F21:F30 E21 E23 E25 E27 E29">
    <cfRule type="cellIs" dxfId="248" priority="4" stopIfTrue="1" operator="equal">
      <formula>""</formula>
    </cfRule>
    <cfRule type="cellIs" dxfId="247" priority="5" stopIfTrue="1" operator="notEqual">
      <formula>0</formula>
    </cfRule>
  </conditionalFormatting>
  <conditionalFormatting sqref="A6:D15 F6:F15 E6 E8 E10 E12 E14">
    <cfRule type="cellIs" dxfId="246" priority="3" stopIfTrue="1" operator="equal">
      <formula>""</formula>
    </cfRule>
  </conditionalFormatting>
  <conditionalFormatting sqref="A37:F41">
    <cfRule type="cellIs" dxfId="245" priority="2" stopIfTrue="1" operator="equal">
      <formula>""</formula>
    </cfRule>
  </conditionalFormatting>
  <conditionalFormatting sqref="E21 E23 E25 E27 E29">
    <cfRule type="cellIs" dxfId="244" priority="1" stopIfTrue="1" operator="equal">
      <formula>""</formula>
    </cfRule>
  </conditionalFormatting>
  <dataValidations count="1">
    <dataValidation imeMode="off" allowBlank="1" showInputMessage="1" showErrorMessage="1" sqref="E14 E6 E8 E10 E12 E29 E21 E23 E25 E27"/>
  </dataValidations>
  <printOptions horizontalCentered="1"/>
  <pageMargins left="0.62992125984251968" right="0.62992125984251968" top="0.39370078740157483" bottom="0.39370078740157483" header="0" footer="0.19685039370078741"/>
  <pageSetup paperSize="9" scale="65" orientation="portrait" r:id="rId1"/>
  <headerFooter scaleWithDoc="0">
    <oddFooter>&amp;R令和６年４月１日以降に申請する訓練科から適用</oddFooter>
  </headerFooter>
  <colBreaks count="1" manualBreakCount="1">
    <brk id="6" max="1048575" man="1"/>
  </colBreaks>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FF0000"/>
    <pageSetUpPr fitToPage="1"/>
  </sheetPr>
  <dimension ref="A1:AV47"/>
  <sheetViews>
    <sheetView view="pageBreakPreview" zoomScale="85" zoomScaleNormal="85" zoomScaleSheetLayoutView="85" zoomScalePageLayoutView="40" workbookViewId="0">
      <selection activeCell="A10" sqref="A10:AO10"/>
    </sheetView>
  </sheetViews>
  <sheetFormatPr defaultColWidth="9" defaultRowHeight="14.25"/>
  <cols>
    <col min="1" max="1" width="5.625" style="110" customWidth="1"/>
    <col min="2" max="2" width="29.875" style="109" customWidth="1"/>
    <col min="3" max="4" width="7.125" style="109" customWidth="1"/>
    <col min="5" max="6" width="7.25" style="109" customWidth="1"/>
    <col min="7" max="7" width="25.25" style="109" customWidth="1"/>
    <col min="8" max="39" width="2.625" style="109" customWidth="1"/>
    <col min="40" max="40" width="0.375" style="109" customWidth="1"/>
    <col min="41" max="41" width="0.25" style="109" customWidth="1"/>
    <col min="42" max="42" width="10" style="109" customWidth="1"/>
    <col min="43" max="43" width="7.5" style="110" customWidth="1"/>
    <col min="44" max="44" width="30.25" style="110" customWidth="1"/>
    <col min="45" max="54" width="15.625" style="110" customWidth="1"/>
    <col min="55" max="16384" width="9" style="110"/>
  </cols>
  <sheetData>
    <row r="1" spans="1:42" ht="23.25"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71"/>
      <c r="AH1" s="71"/>
      <c r="AI1" s="566"/>
      <c r="AJ1" s="566"/>
      <c r="AK1" s="566"/>
      <c r="AL1" s="566"/>
      <c r="AM1" s="566"/>
      <c r="AN1" s="566"/>
      <c r="AO1" s="108" t="s">
        <v>699</v>
      </c>
    </row>
    <row r="2" spans="1:42" ht="25.5" customHeight="1">
      <c r="A2" s="2536" t="s">
        <v>224</v>
      </c>
      <c r="B2" s="2536"/>
      <c r="C2" s="2536"/>
      <c r="D2" s="2536"/>
      <c r="E2" s="2536"/>
      <c r="F2" s="2536"/>
      <c r="G2" s="2536"/>
      <c r="H2" s="2536"/>
      <c r="I2" s="2536"/>
      <c r="J2" s="2536"/>
      <c r="K2" s="2536"/>
      <c r="L2" s="2536"/>
      <c r="M2" s="2536"/>
      <c r="N2" s="2536"/>
      <c r="O2" s="2536"/>
      <c r="P2" s="2536"/>
      <c r="Q2" s="2536"/>
      <c r="R2" s="2536"/>
      <c r="S2" s="2536"/>
      <c r="T2" s="2536"/>
      <c r="U2" s="2536"/>
      <c r="V2" s="2536"/>
      <c r="W2" s="2536"/>
      <c r="X2" s="2536"/>
      <c r="Y2" s="2536"/>
      <c r="Z2" s="2536"/>
      <c r="AA2" s="2536"/>
      <c r="AB2" s="2536"/>
      <c r="AC2" s="2536"/>
      <c r="AD2" s="2536"/>
      <c r="AE2" s="2536"/>
      <c r="AF2" s="2536"/>
      <c r="AG2" s="2536"/>
      <c r="AH2" s="2536"/>
      <c r="AI2" s="2536"/>
      <c r="AJ2" s="2536"/>
      <c r="AK2" s="2536"/>
      <c r="AL2" s="2536"/>
      <c r="AM2" s="2536"/>
      <c r="AN2" s="2536"/>
      <c r="AO2" s="2536"/>
      <c r="AP2" s="111"/>
    </row>
    <row r="3" spans="1:42" ht="12.75" customHeight="1">
      <c r="A3" s="19"/>
      <c r="B3" s="107"/>
      <c r="C3" s="107"/>
      <c r="D3" s="107"/>
      <c r="E3" s="107"/>
      <c r="F3" s="107"/>
      <c r="G3" s="107"/>
      <c r="H3" s="2537"/>
      <c r="I3" s="2537"/>
      <c r="J3" s="2537"/>
      <c r="K3" s="2537"/>
      <c r="L3" s="2537"/>
      <c r="M3" s="2537"/>
      <c r="N3" s="2537"/>
      <c r="O3" s="2537"/>
      <c r="P3" s="2537"/>
      <c r="Q3" s="2537"/>
      <c r="R3" s="2537"/>
      <c r="S3" s="2537"/>
      <c r="T3" s="548"/>
      <c r="U3" s="2537"/>
      <c r="V3" s="2537"/>
      <c r="W3" s="2537"/>
      <c r="X3" s="2537"/>
      <c r="Y3" s="2537"/>
      <c r="Z3" s="2537"/>
      <c r="AA3" s="2537"/>
      <c r="AB3" s="2537"/>
      <c r="AC3" s="2537"/>
      <c r="AD3" s="2537"/>
      <c r="AE3" s="2537"/>
      <c r="AF3" s="2537"/>
      <c r="AG3" s="2537"/>
      <c r="AH3" s="2537"/>
      <c r="AI3" s="2537"/>
      <c r="AJ3" s="2537"/>
      <c r="AK3" s="2537"/>
      <c r="AL3" s="2537"/>
      <c r="AM3" s="2537"/>
      <c r="AN3" s="2537"/>
      <c r="AO3" s="2537"/>
      <c r="AP3" s="112"/>
    </row>
    <row r="4" spans="1:42" s="114" customFormat="1" ht="24.95" customHeight="1" thickBot="1">
      <c r="A4" s="2394" t="s">
        <v>678</v>
      </c>
      <c r="B4" s="2394"/>
      <c r="C4" s="2538" t="str">
        <f>IF(様式1!L11="","",様式1!L11)</f>
        <v/>
      </c>
      <c r="D4" s="2538"/>
      <c r="E4" s="2538"/>
      <c r="F4" s="2538"/>
      <c r="G4" s="2538"/>
      <c r="H4" s="2539" t="s">
        <v>82</v>
      </c>
      <c r="I4" s="2539"/>
      <c r="J4" s="2539"/>
      <c r="K4" s="2539"/>
      <c r="L4" s="2539"/>
      <c r="M4" s="2539"/>
      <c r="N4" s="2539"/>
      <c r="O4" s="2539"/>
      <c r="P4" s="2539"/>
      <c r="Q4" s="2539"/>
      <c r="R4" s="2538" t="str">
        <f>IF(様式1!G36="","",様式1!G36)</f>
        <v/>
      </c>
      <c r="S4" s="2538"/>
      <c r="T4" s="2538"/>
      <c r="U4" s="2538"/>
      <c r="V4" s="2538"/>
      <c r="W4" s="2538"/>
      <c r="X4" s="2538"/>
      <c r="Y4" s="2538"/>
      <c r="Z4" s="2538"/>
      <c r="AA4" s="2538"/>
      <c r="AB4" s="2538"/>
      <c r="AC4" s="2538"/>
      <c r="AD4" s="2538"/>
      <c r="AE4" s="2538"/>
      <c r="AF4" s="2538"/>
      <c r="AG4" s="2538"/>
      <c r="AH4" s="2538"/>
      <c r="AI4" s="2538"/>
      <c r="AJ4" s="2538"/>
      <c r="AK4" s="2538"/>
      <c r="AL4" s="2538"/>
      <c r="AM4" s="2538"/>
      <c r="AN4" s="2538"/>
      <c r="AO4" s="2538"/>
      <c r="AP4" s="113"/>
    </row>
    <row r="5" spans="1:42" ht="11.1" customHeight="1" thickBot="1">
      <c r="A5" s="115"/>
      <c r="B5" s="116"/>
      <c r="C5" s="116"/>
      <c r="D5" s="116"/>
      <c r="E5" s="116"/>
      <c r="F5" s="116"/>
      <c r="G5" s="116"/>
      <c r="H5" s="2534"/>
      <c r="I5" s="2534"/>
      <c r="J5" s="2534"/>
      <c r="K5" s="2534"/>
      <c r="L5" s="2534"/>
      <c r="M5" s="2534"/>
      <c r="N5" s="2534"/>
      <c r="O5" s="2534"/>
      <c r="P5" s="2534"/>
      <c r="Q5" s="2534"/>
      <c r="R5" s="2534"/>
      <c r="S5" s="2534"/>
      <c r="T5" s="549"/>
      <c r="U5" s="2534"/>
      <c r="V5" s="2534"/>
      <c r="W5" s="2534"/>
      <c r="X5" s="2534"/>
      <c r="Y5" s="2534"/>
      <c r="Z5" s="2534"/>
      <c r="AA5" s="2534"/>
      <c r="AB5" s="2534"/>
      <c r="AC5" s="2534"/>
      <c r="AD5" s="2534"/>
      <c r="AE5" s="2534"/>
      <c r="AF5" s="2534"/>
      <c r="AG5" s="2534"/>
      <c r="AH5" s="2534"/>
      <c r="AI5" s="2534"/>
      <c r="AJ5" s="2534"/>
      <c r="AK5" s="2534"/>
      <c r="AL5" s="2534"/>
      <c r="AM5" s="2534"/>
      <c r="AN5" s="2534"/>
      <c r="AO5" s="2534"/>
      <c r="AP5" s="117"/>
    </row>
    <row r="6" spans="1:42" ht="32.25" customHeight="1">
      <c r="A6" s="2407" t="s">
        <v>225</v>
      </c>
      <c r="B6" s="2408"/>
      <c r="C6" s="2408"/>
      <c r="D6" s="2408"/>
      <c r="E6" s="2408"/>
      <c r="F6" s="2408"/>
      <c r="G6" s="2408"/>
      <c r="H6" s="2408"/>
      <c r="I6" s="2408"/>
      <c r="J6" s="2408"/>
      <c r="K6" s="2408"/>
      <c r="L6" s="2408"/>
      <c r="M6" s="2408"/>
      <c r="N6" s="2408"/>
      <c r="O6" s="2408"/>
      <c r="P6" s="2408"/>
      <c r="Q6" s="2408"/>
      <c r="R6" s="2408"/>
      <c r="S6" s="2408"/>
      <c r="T6" s="2408"/>
      <c r="U6" s="2408"/>
      <c r="V6" s="2408"/>
      <c r="W6" s="2408"/>
      <c r="X6" s="2408"/>
      <c r="Y6" s="2408"/>
      <c r="Z6" s="2408"/>
      <c r="AA6" s="2408"/>
      <c r="AB6" s="2408"/>
      <c r="AC6" s="2408"/>
      <c r="AD6" s="2408"/>
      <c r="AE6" s="2408"/>
      <c r="AF6" s="2408"/>
      <c r="AG6" s="2408"/>
      <c r="AH6" s="2408"/>
      <c r="AI6" s="2408"/>
      <c r="AJ6" s="2408"/>
      <c r="AK6" s="2408"/>
      <c r="AL6" s="2408"/>
      <c r="AM6" s="2408"/>
      <c r="AN6" s="2408"/>
      <c r="AO6" s="2535"/>
      <c r="AP6" s="6"/>
    </row>
    <row r="7" spans="1:42" ht="25.5" customHeight="1">
      <c r="A7" s="561" t="s">
        <v>679</v>
      </c>
      <c r="B7" s="6"/>
      <c r="C7" s="6"/>
      <c r="D7" s="6"/>
      <c r="E7" s="6"/>
      <c r="F7" s="568"/>
      <c r="G7" s="6"/>
      <c r="H7" s="2521"/>
      <c r="I7" s="2521"/>
      <c r="J7" s="2521"/>
      <c r="K7" s="2521"/>
      <c r="L7" s="2521"/>
      <c r="M7" s="2521"/>
      <c r="N7" s="2521"/>
      <c r="O7" s="2521"/>
      <c r="P7" s="2521"/>
      <c r="Q7" s="2521"/>
      <c r="R7" s="2521"/>
      <c r="S7" s="2521"/>
      <c r="T7" s="569"/>
      <c r="U7" s="2521"/>
      <c r="V7" s="2521"/>
      <c r="W7" s="2521"/>
      <c r="X7" s="2521"/>
      <c r="Y7" s="2521"/>
      <c r="Z7" s="2521"/>
      <c r="AA7" s="2521"/>
      <c r="AB7" s="2521"/>
      <c r="AC7" s="2521"/>
      <c r="AD7" s="2521"/>
      <c r="AE7" s="2521"/>
      <c r="AF7" s="2521"/>
      <c r="AG7" s="2521"/>
      <c r="AH7" s="2521"/>
      <c r="AI7" s="2521"/>
      <c r="AJ7" s="2521"/>
      <c r="AK7" s="2521"/>
      <c r="AL7" s="2521"/>
      <c r="AM7" s="2521"/>
      <c r="AN7" s="2521"/>
      <c r="AO7" s="2522"/>
      <c r="AP7" s="547"/>
    </row>
    <row r="8" spans="1:42" ht="33" customHeight="1">
      <c r="A8" s="118" t="s">
        <v>680</v>
      </c>
      <c r="B8" s="2523" t="s">
        <v>681</v>
      </c>
      <c r="C8" s="2523"/>
      <c r="D8" s="2523"/>
      <c r="E8" s="2523"/>
      <c r="F8" s="2523"/>
      <c r="G8" s="2523"/>
      <c r="H8" s="2523"/>
      <c r="I8" s="2523"/>
      <c r="J8" s="2523"/>
      <c r="K8" s="2523"/>
      <c r="L8" s="2523"/>
      <c r="M8" s="2523"/>
      <c r="N8" s="2523"/>
      <c r="O8" s="2523"/>
      <c r="P8" s="2523"/>
      <c r="Q8" s="2523"/>
      <c r="R8" s="2523"/>
      <c r="S8" s="2523"/>
      <c r="T8" s="2523"/>
      <c r="U8" s="2523"/>
      <c r="V8" s="2523"/>
      <c r="W8" s="2523"/>
      <c r="X8" s="2523"/>
      <c r="Y8" s="2523"/>
      <c r="Z8" s="2523"/>
      <c r="AA8" s="2523"/>
      <c r="AB8" s="2523"/>
      <c r="AC8" s="2523"/>
      <c r="AD8" s="2523"/>
      <c r="AE8" s="2523"/>
      <c r="AF8" s="2523"/>
      <c r="AG8" s="2523"/>
      <c r="AH8" s="2523"/>
      <c r="AI8" s="2523"/>
      <c r="AJ8" s="2523"/>
      <c r="AK8" s="2523"/>
      <c r="AL8" s="2523"/>
      <c r="AM8" s="2523"/>
      <c r="AN8" s="2523"/>
      <c r="AO8" s="2524"/>
      <c r="AP8" s="547"/>
    </row>
    <row r="9" spans="1:42" ht="30" customHeight="1">
      <c r="A9" s="2525" t="s">
        <v>682</v>
      </c>
      <c r="B9" s="2519"/>
      <c r="C9" s="2526"/>
      <c r="D9" s="2526"/>
      <c r="E9" s="2526"/>
      <c r="F9" s="2526"/>
      <c r="G9" s="2526"/>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570"/>
      <c r="AP9" s="110"/>
    </row>
    <row r="10" spans="1:42" ht="99.75" customHeight="1">
      <c r="A10" s="2515" t="s">
        <v>1682</v>
      </c>
      <c r="B10" s="2516"/>
      <c r="C10" s="2516"/>
      <c r="D10" s="2516"/>
      <c r="E10" s="2516"/>
      <c r="F10" s="2516"/>
      <c r="G10" s="2516"/>
      <c r="H10" s="2516"/>
      <c r="I10" s="2516"/>
      <c r="J10" s="2516"/>
      <c r="K10" s="2516"/>
      <c r="L10" s="2516"/>
      <c r="M10" s="2516"/>
      <c r="N10" s="2516"/>
      <c r="O10" s="2516"/>
      <c r="P10" s="2516"/>
      <c r="Q10" s="2516"/>
      <c r="R10" s="2516"/>
      <c r="S10" s="2516"/>
      <c r="T10" s="2516"/>
      <c r="U10" s="2516"/>
      <c r="V10" s="2516"/>
      <c r="W10" s="2516"/>
      <c r="X10" s="2516"/>
      <c r="Y10" s="2516"/>
      <c r="Z10" s="2516"/>
      <c r="AA10" s="2516"/>
      <c r="AB10" s="2516"/>
      <c r="AC10" s="2516"/>
      <c r="AD10" s="2516"/>
      <c r="AE10" s="2516"/>
      <c r="AF10" s="2516"/>
      <c r="AG10" s="2516"/>
      <c r="AH10" s="2516"/>
      <c r="AI10" s="2516"/>
      <c r="AJ10" s="2516"/>
      <c r="AK10" s="2516"/>
      <c r="AL10" s="2516"/>
      <c r="AM10" s="2516"/>
      <c r="AN10" s="2516"/>
      <c r="AO10" s="2517"/>
      <c r="AP10" s="547"/>
    </row>
    <row r="11" spans="1:42" ht="94.5" customHeight="1">
      <c r="A11" s="2515" t="s">
        <v>989</v>
      </c>
      <c r="B11" s="2516"/>
      <c r="C11" s="2516"/>
      <c r="D11" s="2516"/>
      <c r="E11" s="2516"/>
      <c r="F11" s="2516"/>
      <c r="G11" s="2516"/>
      <c r="H11" s="2516"/>
      <c r="I11" s="2516"/>
      <c r="J11" s="2516"/>
      <c r="K11" s="2516"/>
      <c r="L11" s="2516"/>
      <c r="M11" s="2516"/>
      <c r="N11" s="2516"/>
      <c r="O11" s="2516"/>
      <c r="P11" s="2516"/>
      <c r="Q11" s="2516"/>
      <c r="R11" s="2516"/>
      <c r="S11" s="2516"/>
      <c r="T11" s="2516"/>
      <c r="U11" s="2516"/>
      <c r="V11" s="2516"/>
      <c r="W11" s="2516"/>
      <c r="X11" s="2516"/>
      <c r="Y11" s="2516"/>
      <c r="Z11" s="2516"/>
      <c r="AA11" s="2516"/>
      <c r="AB11" s="2516"/>
      <c r="AC11" s="2516"/>
      <c r="AD11" s="2516"/>
      <c r="AE11" s="2516"/>
      <c r="AF11" s="2516"/>
      <c r="AG11" s="2516"/>
      <c r="AH11" s="2516"/>
      <c r="AI11" s="2516"/>
      <c r="AJ11" s="2516"/>
      <c r="AK11" s="2516"/>
      <c r="AL11" s="2516"/>
      <c r="AM11" s="2516"/>
      <c r="AN11" s="2516"/>
      <c r="AO11" s="2517"/>
      <c r="AP11" s="547"/>
    </row>
    <row r="12" spans="1:42" ht="66.75" customHeight="1">
      <c r="A12" s="2515" t="s">
        <v>1342</v>
      </c>
      <c r="B12" s="2516"/>
      <c r="C12" s="2516"/>
      <c r="D12" s="2516"/>
      <c r="E12" s="2516"/>
      <c r="F12" s="2516"/>
      <c r="G12" s="2516"/>
      <c r="H12" s="2516"/>
      <c r="I12" s="2516"/>
      <c r="J12" s="2516"/>
      <c r="K12" s="2516"/>
      <c r="L12" s="2516"/>
      <c r="M12" s="2516"/>
      <c r="N12" s="2516"/>
      <c r="O12" s="2516"/>
      <c r="P12" s="2516"/>
      <c r="Q12" s="2516"/>
      <c r="R12" s="2516"/>
      <c r="S12" s="2516"/>
      <c r="T12" s="2516"/>
      <c r="U12" s="2516"/>
      <c r="V12" s="2516"/>
      <c r="W12" s="2516"/>
      <c r="X12" s="2516"/>
      <c r="Y12" s="2516"/>
      <c r="Z12" s="2516"/>
      <c r="AA12" s="2516"/>
      <c r="AB12" s="2516"/>
      <c r="AC12" s="2516"/>
      <c r="AD12" s="2516"/>
      <c r="AE12" s="2516"/>
      <c r="AF12" s="2516"/>
      <c r="AG12" s="2516"/>
      <c r="AH12" s="2516"/>
      <c r="AI12" s="2516"/>
      <c r="AJ12" s="2516"/>
      <c r="AK12" s="2516"/>
      <c r="AL12" s="2516"/>
      <c r="AM12" s="2516"/>
      <c r="AN12" s="575"/>
      <c r="AO12" s="576"/>
      <c r="AP12" s="547"/>
    </row>
    <row r="13" spans="1:42" ht="33" customHeight="1">
      <c r="A13" s="118" t="s">
        <v>680</v>
      </c>
      <c r="B13" s="2530" t="s">
        <v>1356</v>
      </c>
      <c r="C13" s="2531"/>
      <c r="D13" s="2531"/>
      <c r="E13" s="2531"/>
      <c r="F13" s="2531"/>
      <c r="G13" s="2531"/>
      <c r="H13" s="2531"/>
      <c r="I13" s="2531"/>
      <c r="J13" s="2531"/>
      <c r="K13" s="2531"/>
      <c r="L13" s="2531"/>
      <c r="M13" s="2531"/>
      <c r="N13" s="2531"/>
      <c r="O13" s="2531"/>
      <c r="P13" s="2531"/>
      <c r="Q13" s="2531"/>
      <c r="R13" s="2531"/>
      <c r="S13" s="2531"/>
      <c r="T13" s="2531"/>
      <c r="U13" s="2531"/>
      <c r="V13" s="2531"/>
      <c r="W13" s="2531"/>
      <c r="X13" s="2531"/>
      <c r="Y13" s="2531"/>
      <c r="Z13" s="2531"/>
      <c r="AA13" s="2531"/>
      <c r="AB13" s="2531"/>
      <c r="AC13" s="2531"/>
      <c r="AD13" s="2531"/>
      <c r="AE13" s="2531"/>
      <c r="AF13" s="2531"/>
      <c r="AG13" s="2531"/>
      <c r="AH13" s="2531"/>
      <c r="AI13" s="2531"/>
      <c r="AJ13" s="2531"/>
      <c r="AK13" s="2531"/>
      <c r="AL13" s="2531"/>
      <c r="AM13" s="2531"/>
      <c r="AN13" s="2531"/>
      <c r="AO13" s="2532"/>
      <c r="AP13" s="547"/>
    </row>
    <row r="14" spans="1:42" ht="90.75" customHeight="1">
      <c r="A14" s="2533" t="s">
        <v>1271</v>
      </c>
      <c r="B14" s="2531"/>
      <c r="C14" s="2531"/>
      <c r="D14" s="2531"/>
      <c r="E14" s="2531"/>
      <c r="F14" s="2531"/>
      <c r="G14" s="2531"/>
      <c r="H14" s="2531"/>
      <c r="I14" s="2531"/>
      <c r="J14" s="2531"/>
      <c r="K14" s="2531"/>
      <c r="L14" s="2531"/>
      <c r="M14" s="2531"/>
      <c r="N14" s="2531"/>
      <c r="O14" s="2531"/>
      <c r="P14" s="2531"/>
      <c r="Q14" s="2531"/>
      <c r="R14" s="2531"/>
      <c r="S14" s="2531"/>
      <c r="T14" s="2531"/>
      <c r="U14" s="2531"/>
      <c r="V14" s="2531"/>
      <c r="W14" s="2531"/>
      <c r="X14" s="2531"/>
      <c r="Y14" s="2531"/>
      <c r="Z14" s="2531"/>
      <c r="AA14" s="2531"/>
      <c r="AB14" s="2531"/>
      <c r="AC14" s="2531"/>
      <c r="AD14" s="2531"/>
      <c r="AE14" s="2531"/>
      <c r="AF14" s="2531"/>
      <c r="AG14" s="2531"/>
      <c r="AH14" s="2531"/>
      <c r="AI14" s="2531"/>
      <c r="AJ14" s="2531"/>
      <c r="AK14" s="2531"/>
      <c r="AL14" s="2531"/>
      <c r="AM14" s="2531"/>
      <c r="AN14" s="2531"/>
      <c r="AO14" s="2532"/>
      <c r="AP14" s="547"/>
    </row>
    <row r="15" spans="1:42" ht="30" customHeight="1">
      <c r="A15" s="561" t="s">
        <v>684</v>
      </c>
      <c r="B15" s="572"/>
      <c r="C15" s="573"/>
      <c r="D15" s="573"/>
      <c r="E15" s="573"/>
      <c r="F15" s="573"/>
      <c r="G15" s="573"/>
      <c r="H15" s="2521"/>
      <c r="I15" s="2521"/>
      <c r="J15" s="2521"/>
      <c r="K15" s="2521"/>
      <c r="L15" s="2521"/>
      <c r="M15" s="2521"/>
      <c r="N15" s="2521"/>
      <c r="O15" s="2521"/>
      <c r="P15" s="2521"/>
      <c r="Q15" s="2521"/>
      <c r="R15" s="2521"/>
      <c r="S15" s="2521"/>
      <c r="T15" s="574"/>
      <c r="U15" s="2521"/>
      <c r="V15" s="2521"/>
      <c r="W15" s="2521"/>
      <c r="X15" s="2521"/>
      <c r="Y15" s="2521"/>
      <c r="Z15" s="2521"/>
      <c r="AA15" s="2521"/>
      <c r="AB15" s="2521"/>
      <c r="AC15" s="2521"/>
      <c r="AD15" s="2521"/>
      <c r="AE15" s="2521"/>
      <c r="AF15" s="2521"/>
      <c r="AG15" s="2521"/>
      <c r="AH15" s="2521"/>
      <c r="AI15" s="2521"/>
      <c r="AJ15" s="2521"/>
      <c r="AK15" s="2521"/>
      <c r="AL15" s="2521"/>
      <c r="AM15" s="2521"/>
      <c r="AN15" s="2521"/>
      <c r="AO15" s="2522"/>
      <c r="AP15" s="547"/>
    </row>
    <row r="16" spans="1:42" ht="33" customHeight="1">
      <c r="A16" s="118"/>
      <c r="B16" s="2523" t="s">
        <v>685</v>
      </c>
      <c r="C16" s="2523"/>
      <c r="D16" s="2523"/>
      <c r="E16" s="2523"/>
      <c r="F16" s="2523"/>
      <c r="G16" s="2523"/>
      <c r="H16" s="2523"/>
      <c r="I16" s="2523"/>
      <c r="J16" s="2523"/>
      <c r="K16" s="2523"/>
      <c r="L16" s="2523"/>
      <c r="M16" s="2523"/>
      <c r="N16" s="2523"/>
      <c r="O16" s="2523"/>
      <c r="P16" s="2523"/>
      <c r="Q16" s="2523"/>
      <c r="R16" s="2523"/>
      <c r="S16" s="2523"/>
      <c r="T16" s="2523"/>
      <c r="U16" s="2523"/>
      <c r="V16" s="2523"/>
      <c r="W16" s="2523"/>
      <c r="X16" s="2523"/>
      <c r="Y16" s="2523"/>
      <c r="Z16" s="2523"/>
      <c r="AA16" s="2523"/>
      <c r="AB16" s="2523"/>
      <c r="AC16" s="2523"/>
      <c r="AD16" s="2523"/>
      <c r="AE16" s="2523"/>
      <c r="AF16" s="2523"/>
      <c r="AG16" s="2523"/>
      <c r="AH16" s="2523"/>
      <c r="AI16" s="2523"/>
      <c r="AJ16" s="2523"/>
      <c r="AK16" s="2523"/>
      <c r="AL16" s="2523"/>
      <c r="AM16" s="2523"/>
      <c r="AN16" s="2523"/>
      <c r="AO16" s="2524"/>
      <c r="AP16" s="547"/>
    </row>
    <row r="17" spans="1:48" ht="39.950000000000003" customHeight="1">
      <c r="A17" s="2515" t="s">
        <v>1341</v>
      </c>
      <c r="B17" s="2516"/>
      <c r="C17" s="2516"/>
      <c r="D17" s="2516"/>
      <c r="E17" s="2516"/>
      <c r="F17" s="2516"/>
      <c r="G17" s="2516"/>
      <c r="H17" s="2516"/>
      <c r="I17" s="2516"/>
      <c r="J17" s="2516"/>
      <c r="K17" s="2516"/>
      <c r="L17" s="2516"/>
      <c r="M17" s="2516"/>
      <c r="N17" s="2516"/>
      <c r="O17" s="2516"/>
      <c r="P17" s="2516"/>
      <c r="Q17" s="2516"/>
      <c r="R17" s="2516"/>
      <c r="S17" s="2516"/>
      <c r="T17" s="2516"/>
      <c r="U17" s="2516"/>
      <c r="V17" s="2516"/>
      <c r="W17" s="2516"/>
      <c r="X17" s="2516"/>
      <c r="Y17" s="2516"/>
      <c r="Z17" s="2516"/>
      <c r="AA17" s="2516"/>
      <c r="AB17" s="2516"/>
      <c r="AC17" s="2516"/>
      <c r="AD17" s="2516"/>
      <c r="AE17" s="2516"/>
      <c r="AF17" s="2516"/>
      <c r="AG17" s="2516"/>
      <c r="AH17" s="2516"/>
      <c r="AI17" s="2516"/>
      <c r="AJ17" s="2516"/>
      <c r="AK17" s="2516"/>
      <c r="AL17" s="2516"/>
      <c r="AM17" s="2516"/>
      <c r="AN17" s="2516"/>
      <c r="AO17" s="2517"/>
      <c r="AP17" s="547"/>
    </row>
    <row r="18" spans="1:48" ht="30" customHeight="1">
      <c r="A18" s="2525" t="s">
        <v>686</v>
      </c>
      <c r="B18" s="2519"/>
      <c r="C18" s="2526"/>
      <c r="D18" s="2526"/>
      <c r="E18" s="2526"/>
      <c r="F18" s="2526"/>
      <c r="G18" s="2526"/>
      <c r="H18" s="2527" t="s">
        <v>562</v>
      </c>
      <c r="I18" s="2527"/>
      <c r="J18" s="2527"/>
      <c r="K18" s="2527"/>
      <c r="L18" s="2527"/>
      <c r="M18" s="2527"/>
      <c r="N18" s="2527"/>
      <c r="O18" s="2527"/>
      <c r="P18" s="2527"/>
      <c r="Q18" s="2527"/>
      <c r="R18" s="2527"/>
      <c r="S18" s="2527"/>
      <c r="T18" s="2527"/>
      <c r="U18" s="2527"/>
      <c r="V18" s="547" t="s">
        <v>683</v>
      </c>
      <c r="W18" s="2528"/>
      <c r="X18" s="2528"/>
      <c r="Y18" s="2528"/>
      <c r="Z18" s="2528"/>
      <c r="AA18" s="2528"/>
      <c r="AB18" s="2528"/>
      <c r="AC18" s="2528"/>
      <c r="AD18" s="2528"/>
      <c r="AE18" s="2528"/>
      <c r="AF18" s="2528"/>
      <c r="AG18" s="2528"/>
      <c r="AH18" s="2528"/>
      <c r="AI18" s="2528"/>
      <c r="AJ18" s="2528"/>
      <c r="AK18" s="2528"/>
      <c r="AL18" s="2528"/>
      <c r="AM18" s="2528"/>
      <c r="AN18" s="2528"/>
      <c r="AO18" s="2529"/>
      <c r="AP18" s="567"/>
    </row>
    <row r="19" spans="1:48" s="119" customFormat="1" ht="27" customHeight="1">
      <c r="A19" s="2515" t="s">
        <v>712</v>
      </c>
      <c r="B19" s="2516"/>
      <c r="C19" s="2516"/>
      <c r="D19" s="2516"/>
      <c r="E19" s="2516"/>
      <c r="F19" s="2516"/>
      <c r="G19" s="2516"/>
      <c r="H19" s="2516"/>
      <c r="I19" s="2516"/>
      <c r="J19" s="2516"/>
      <c r="K19" s="2516"/>
      <c r="L19" s="2516"/>
      <c r="M19" s="2516"/>
      <c r="N19" s="2516"/>
      <c r="O19" s="2516"/>
      <c r="P19" s="2516"/>
      <c r="Q19" s="2516"/>
      <c r="R19" s="2516"/>
      <c r="S19" s="2516"/>
      <c r="T19" s="2516"/>
      <c r="U19" s="2516"/>
      <c r="V19" s="2516"/>
      <c r="W19" s="2516"/>
      <c r="X19" s="2516"/>
      <c r="Y19" s="2516"/>
      <c r="Z19" s="2516"/>
      <c r="AA19" s="2516"/>
      <c r="AB19" s="2516"/>
      <c r="AC19" s="2516"/>
      <c r="AD19" s="2516"/>
      <c r="AE19" s="2516"/>
      <c r="AF19" s="2516"/>
      <c r="AG19" s="2516"/>
      <c r="AH19" s="2516"/>
      <c r="AI19" s="2516"/>
      <c r="AJ19" s="2516"/>
      <c r="AK19" s="2516"/>
      <c r="AL19" s="2516"/>
      <c r="AM19" s="2516"/>
      <c r="AN19" s="2516"/>
      <c r="AO19" s="2517"/>
      <c r="AP19" s="547"/>
    </row>
    <row r="20" spans="1:48" s="119" customFormat="1" ht="30" customHeight="1">
      <c r="A20" s="2515" t="s">
        <v>713</v>
      </c>
      <c r="B20" s="2516"/>
      <c r="C20" s="2516"/>
      <c r="D20" s="2516"/>
      <c r="E20" s="2516"/>
      <c r="F20" s="2516"/>
      <c r="G20" s="2516"/>
      <c r="H20" s="2516"/>
      <c r="I20" s="2516"/>
      <c r="J20" s="2516"/>
      <c r="K20" s="2516"/>
      <c r="L20" s="2516"/>
      <c r="M20" s="2516"/>
      <c r="N20" s="2516"/>
      <c r="O20" s="2516"/>
      <c r="P20" s="2516"/>
      <c r="Q20" s="2516"/>
      <c r="R20" s="2516"/>
      <c r="S20" s="2516"/>
      <c r="T20" s="2516"/>
      <c r="U20" s="2516"/>
      <c r="V20" s="2516"/>
      <c r="W20" s="2516"/>
      <c r="X20" s="2516"/>
      <c r="Y20" s="2516"/>
      <c r="Z20" s="2516"/>
      <c r="AA20" s="2516"/>
      <c r="AB20" s="2516"/>
      <c r="AC20" s="2516"/>
      <c r="AD20" s="2516"/>
      <c r="AE20" s="2516"/>
      <c r="AF20" s="2516"/>
      <c r="AG20" s="2516"/>
      <c r="AH20" s="2516"/>
      <c r="AI20" s="2516"/>
      <c r="AJ20" s="2516"/>
      <c r="AK20" s="2516"/>
      <c r="AL20" s="2516"/>
      <c r="AM20" s="2516"/>
      <c r="AN20" s="2516"/>
      <c r="AO20" s="2517"/>
      <c r="AP20" s="547"/>
    </row>
    <row r="21" spans="1:48" ht="33" customHeight="1">
      <c r="A21" s="118"/>
      <c r="B21" s="2516" t="s">
        <v>687</v>
      </c>
      <c r="C21" s="2516"/>
      <c r="D21" s="2516"/>
      <c r="E21" s="2516"/>
      <c r="F21" s="2516"/>
      <c r="G21" s="2516"/>
      <c r="H21" s="2516"/>
      <c r="I21" s="2516"/>
      <c r="J21" s="2516"/>
      <c r="K21" s="2516"/>
      <c r="L21" s="2516"/>
      <c r="M21" s="2516"/>
      <c r="N21" s="2516"/>
      <c r="O21" s="2516"/>
      <c r="P21" s="2516"/>
      <c r="Q21" s="2516"/>
      <c r="R21" s="2516"/>
      <c r="S21" s="2516"/>
      <c r="T21" s="2516"/>
      <c r="U21" s="2516"/>
      <c r="V21" s="2516"/>
      <c r="W21" s="2516"/>
      <c r="X21" s="2516"/>
      <c r="Y21" s="2516"/>
      <c r="Z21" s="2516"/>
      <c r="AA21" s="2516"/>
      <c r="AB21" s="2516"/>
      <c r="AC21" s="2516"/>
      <c r="AD21" s="2516"/>
      <c r="AE21" s="2516"/>
      <c r="AF21" s="2516"/>
      <c r="AG21" s="2516"/>
      <c r="AH21" s="2516"/>
      <c r="AI21" s="2516"/>
      <c r="AJ21" s="2516"/>
      <c r="AK21" s="2516"/>
      <c r="AL21" s="2516"/>
      <c r="AM21" s="2516"/>
      <c r="AN21" s="2516"/>
      <c r="AO21" s="2517"/>
      <c r="AP21" s="120"/>
    </row>
    <row r="22" spans="1:48" ht="33" customHeight="1">
      <c r="A22" s="118"/>
      <c r="B22" s="2516" t="s">
        <v>688</v>
      </c>
      <c r="C22" s="2516"/>
      <c r="D22" s="2516"/>
      <c r="E22" s="2516"/>
      <c r="F22" s="2516"/>
      <c r="G22" s="2516"/>
      <c r="H22" s="2516"/>
      <c r="I22" s="2516"/>
      <c r="J22" s="2516"/>
      <c r="K22" s="2516"/>
      <c r="L22" s="2516"/>
      <c r="M22" s="2516"/>
      <c r="N22" s="2516"/>
      <c r="O22" s="2516"/>
      <c r="P22" s="2516"/>
      <c r="Q22" s="2516"/>
      <c r="R22" s="2516"/>
      <c r="S22" s="2516"/>
      <c r="T22" s="2516"/>
      <c r="U22" s="2516"/>
      <c r="V22" s="2516"/>
      <c r="W22" s="2516"/>
      <c r="X22" s="2516"/>
      <c r="Y22" s="2516"/>
      <c r="Z22" s="2516"/>
      <c r="AA22" s="2516"/>
      <c r="AB22" s="2516"/>
      <c r="AC22" s="2516"/>
      <c r="AD22" s="2516"/>
      <c r="AE22" s="2516"/>
      <c r="AF22" s="2516"/>
      <c r="AG22" s="2516"/>
      <c r="AH22" s="2516"/>
      <c r="AI22" s="2516"/>
      <c r="AJ22" s="2516"/>
      <c r="AK22" s="2516"/>
      <c r="AL22" s="2516"/>
      <c r="AM22" s="2516"/>
      <c r="AN22" s="2516"/>
      <c r="AO22" s="2517"/>
      <c r="AP22" s="120"/>
    </row>
    <row r="23" spans="1:48" ht="33" customHeight="1">
      <c r="A23" s="118"/>
      <c r="B23" s="2516" t="s">
        <v>641</v>
      </c>
      <c r="C23" s="2516"/>
      <c r="D23" s="2516"/>
      <c r="E23" s="2516"/>
      <c r="F23" s="2516"/>
      <c r="G23" s="2516"/>
      <c r="H23" s="2516"/>
      <c r="I23" s="2516"/>
      <c r="J23" s="2516"/>
      <c r="K23" s="2516"/>
      <c r="L23" s="2516"/>
      <c r="M23" s="2516"/>
      <c r="N23" s="2516"/>
      <c r="O23" s="2516"/>
      <c r="P23" s="2516"/>
      <c r="Q23" s="2516"/>
      <c r="R23" s="2516"/>
      <c r="S23" s="2516"/>
      <c r="T23" s="2516"/>
      <c r="U23" s="2516"/>
      <c r="V23" s="2516"/>
      <c r="W23" s="2516"/>
      <c r="X23" s="2516"/>
      <c r="Y23" s="2516"/>
      <c r="Z23" s="2516"/>
      <c r="AA23" s="2516"/>
      <c r="AB23" s="2516"/>
      <c r="AC23" s="2516"/>
      <c r="AD23" s="2516"/>
      <c r="AE23" s="2516"/>
      <c r="AF23" s="2516"/>
      <c r="AG23" s="2516"/>
      <c r="AH23" s="2516"/>
      <c r="AI23" s="2516"/>
      <c r="AJ23" s="2516"/>
      <c r="AK23" s="2516"/>
      <c r="AL23" s="2516"/>
      <c r="AM23" s="2516"/>
      <c r="AN23" s="2516"/>
      <c r="AO23" s="2517"/>
      <c r="AP23" s="120"/>
    </row>
    <row r="24" spans="1:48" s="119" customFormat="1" ht="9.9499999999999993" customHeight="1">
      <c r="A24" s="121"/>
      <c r="B24" s="122"/>
      <c r="C24" s="122"/>
      <c r="D24" s="122"/>
      <c r="E24" s="122"/>
      <c r="F24" s="122"/>
      <c r="G24" s="122"/>
      <c r="H24" s="2518"/>
      <c r="I24" s="2518"/>
      <c r="J24" s="2518"/>
      <c r="K24" s="2518"/>
      <c r="L24" s="2518"/>
      <c r="M24" s="2518"/>
      <c r="N24" s="2518"/>
      <c r="O24" s="2518"/>
      <c r="P24" s="2518"/>
      <c r="Q24" s="2518"/>
      <c r="R24" s="2518"/>
      <c r="S24" s="2518"/>
      <c r="T24" s="2518"/>
      <c r="U24" s="2518"/>
      <c r="V24" s="2518"/>
      <c r="W24" s="2518"/>
      <c r="X24" s="2518"/>
      <c r="Y24" s="2518"/>
      <c r="Z24" s="2518"/>
      <c r="AA24" s="2518"/>
      <c r="AB24" s="2518"/>
      <c r="AC24" s="2518"/>
      <c r="AD24" s="2518"/>
      <c r="AE24" s="2518"/>
      <c r="AF24" s="2518"/>
      <c r="AG24" s="2518"/>
      <c r="AH24" s="2518"/>
      <c r="AI24" s="2518"/>
      <c r="AJ24" s="2518"/>
      <c r="AK24" s="2518"/>
      <c r="AL24" s="2519"/>
      <c r="AM24" s="2519"/>
      <c r="AN24" s="2519"/>
      <c r="AO24" s="2520"/>
      <c r="AP24" s="123"/>
    </row>
    <row r="25" spans="1:48" ht="30" customHeight="1">
      <c r="A25" s="124" t="s">
        <v>689</v>
      </c>
      <c r="B25" s="2512" t="s">
        <v>700</v>
      </c>
      <c r="C25" s="2512"/>
      <c r="D25" s="2512"/>
      <c r="E25" s="2512"/>
      <c r="F25" s="2512"/>
      <c r="G25" s="2512"/>
      <c r="H25" s="2505">
        <v>1</v>
      </c>
      <c r="I25" s="2506"/>
      <c r="J25" s="2507" t="s">
        <v>578</v>
      </c>
      <c r="K25" s="2507"/>
      <c r="L25" s="2508"/>
      <c r="M25" s="2505">
        <v>2</v>
      </c>
      <c r="N25" s="2506"/>
      <c r="O25" s="2507" t="s">
        <v>578</v>
      </c>
      <c r="P25" s="2507"/>
      <c r="Q25" s="2508"/>
      <c r="R25" s="2505">
        <v>3</v>
      </c>
      <c r="S25" s="2506"/>
      <c r="T25" s="2513" t="s">
        <v>578</v>
      </c>
      <c r="U25" s="2513"/>
      <c r="V25" s="2514"/>
      <c r="W25" s="2505">
        <v>4</v>
      </c>
      <c r="X25" s="2506"/>
      <c r="Y25" s="2513" t="s">
        <v>578</v>
      </c>
      <c r="Z25" s="2513"/>
      <c r="AA25" s="2514"/>
      <c r="AB25" s="2505">
        <v>5</v>
      </c>
      <c r="AC25" s="2506"/>
      <c r="AD25" s="2507" t="s">
        <v>578</v>
      </c>
      <c r="AE25" s="2507"/>
      <c r="AF25" s="2508"/>
      <c r="AG25" s="2505">
        <v>6</v>
      </c>
      <c r="AH25" s="2506"/>
      <c r="AI25" s="2507" t="s">
        <v>578</v>
      </c>
      <c r="AJ25" s="2507"/>
      <c r="AK25" s="2508"/>
      <c r="AL25" s="562"/>
      <c r="AM25" s="127"/>
      <c r="AN25" s="127"/>
      <c r="AO25" s="563"/>
      <c r="AP25" s="546"/>
      <c r="AQ25" s="125"/>
    </row>
    <row r="26" spans="1:48" ht="42" customHeight="1">
      <c r="A26" s="2509" t="s">
        <v>226</v>
      </c>
      <c r="B26" s="2497" t="s">
        <v>227</v>
      </c>
      <c r="C26" s="2497"/>
      <c r="D26" s="2497"/>
      <c r="E26" s="2497"/>
      <c r="F26" s="2497"/>
      <c r="G26" s="2497"/>
      <c r="H26" s="2494"/>
      <c r="I26" s="2495"/>
      <c r="J26" s="2495"/>
      <c r="K26" s="2495"/>
      <c r="L26" s="2496"/>
      <c r="M26" s="2494"/>
      <c r="N26" s="2495"/>
      <c r="O26" s="2495"/>
      <c r="P26" s="2495"/>
      <c r="Q26" s="2496"/>
      <c r="R26" s="2494"/>
      <c r="S26" s="2495"/>
      <c r="T26" s="2495"/>
      <c r="U26" s="2495"/>
      <c r="V26" s="2496"/>
      <c r="W26" s="2494"/>
      <c r="X26" s="2495"/>
      <c r="Y26" s="2495"/>
      <c r="Z26" s="2495"/>
      <c r="AA26" s="2496"/>
      <c r="AB26" s="2494"/>
      <c r="AC26" s="2495"/>
      <c r="AD26" s="2495"/>
      <c r="AE26" s="2495"/>
      <c r="AF26" s="2496"/>
      <c r="AG26" s="2494"/>
      <c r="AH26" s="2495"/>
      <c r="AI26" s="2495"/>
      <c r="AJ26" s="2495"/>
      <c r="AK26" s="2496"/>
      <c r="AL26" s="562"/>
      <c r="AM26" s="127"/>
      <c r="AN26" s="127"/>
      <c r="AO26" s="563"/>
      <c r="AP26" s="6"/>
      <c r="AQ26" s="6"/>
      <c r="AR26" s="546"/>
      <c r="AS26" s="546"/>
      <c r="AT26" s="126"/>
    </row>
    <row r="27" spans="1:48" ht="42" customHeight="1">
      <c r="A27" s="2510"/>
      <c r="B27" s="2497" t="s">
        <v>690</v>
      </c>
      <c r="C27" s="2497"/>
      <c r="D27" s="2497"/>
      <c r="E27" s="2497"/>
      <c r="F27" s="2497"/>
      <c r="G27" s="2497"/>
      <c r="H27" s="2494"/>
      <c r="I27" s="2495"/>
      <c r="J27" s="2495"/>
      <c r="K27" s="2495"/>
      <c r="L27" s="2496"/>
      <c r="M27" s="2494"/>
      <c r="N27" s="2495"/>
      <c r="O27" s="2495"/>
      <c r="P27" s="2495"/>
      <c r="Q27" s="2496"/>
      <c r="R27" s="2494"/>
      <c r="S27" s="2495"/>
      <c r="T27" s="2495"/>
      <c r="U27" s="2495"/>
      <c r="V27" s="2496"/>
      <c r="W27" s="2494"/>
      <c r="X27" s="2495"/>
      <c r="Y27" s="2495"/>
      <c r="Z27" s="2495"/>
      <c r="AA27" s="2496"/>
      <c r="AB27" s="2494"/>
      <c r="AC27" s="2495"/>
      <c r="AD27" s="2495"/>
      <c r="AE27" s="2495"/>
      <c r="AF27" s="2496"/>
      <c r="AG27" s="2494"/>
      <c r="AH27" s="2495"/>
      <c r="AI27" s="2495"/>
      <c r="AJ27" s="2495"/>
      <c r="AK27" s="2496"/>
      <c r="AL27" s="562"/>
      <c r="AM27" s="127"/>
      <c r="AN27" s="127"/>
      <c r="AO27" s="563"/>
      <c r="AP27" s="6"/>
      <c r="AQ27" s="125"/>
      <c r="AR27" s="125"/>
      <c r="AS27" s="125"/>
      <c r="AT27" s="127"/>
    </row>
    <row r="28" spans="1:48" ht="42" customHeight="1">
      <c r="A28" s="2510"/>
      <c r="B28" s="2497" t="s">
        <v>691</v>
      </c>
      <c r="C28" s="2497"/>
      <c r="D28" s="2497"/>
      <c r="E28" s="2497"/>
      <c r="F28" s="2497"/>
      <c r="G28" s="2497"/>
      <c r="H28" s="2494"/>
      <c r="I28" s="2495"/>
      <c r="J28" s="2495"/>
      <c r="K28" s="2495"/>
      <c r="L28" s="2496"/>
      <c r="M28" s="2494"/>
      <c r="N28" s="2495"/>
      <c r="O28" s="2495"/>
      <c r="P28" s="2495"/>
      <c r="Q28" s="2496"/>
      <c r="R28" s="2494"/>
      <c r="S28" s="2495"/>
      <c r="T28" s="2495"/>
      <c r="U28" s="2495"/>
      <c r="V28" s="2496"/>
      <c r="W28" s="2494"/>
      <c r="X28" s="2495"/>
      <c r="Y28" s="2495"/>
      <c r="Z28" s="2495"/>
      <c r="AA28" s="2496"/>
      <c r="AB28" s="2494"/>
      <c r="AC28" s="2495"/>
      <c r="AD28" s="2495"/>
      <c r="AE28" s="2495"/>
      <c r="AF28" s="2496"/>
      <c r="AG28" s="2494"/>
      <c r="AH28" s="2495"/>
      <c r="AI28" s="2495"/>
      <c r="AJ28" s="2495"/>
      <c r="AK28" s="2496"/>
      <c r="AL28" s="562"/>
      <c r="AM28" s="127"/>
      <c r="AN28" s="127"/>
      <c r="AO28" s="563"/>
      <c r="AP28" s="6"/>
      <c r="AQ28" s="125"/>
      <c r="AR28" s="125"/>
      <c r="AS28" s="125"/>
      <c r="AT28" s="127"/>
    </row>
    <row r="29" spans="1:48" ht="42" customHeight="1">
      <c r="A29" s="2510"/>
      <c r="B29" s="2497" t="s">
        <v>692</v>
      </c>
      <c r="C29" s="2497"/>
      <c r="D29" s="2497"/>
      <c r="E29" s="2497"/>
      <c r="F29" s="2497"/>
      <c r="G29" s="2497"/>
      <c r="H29" s="2494"/>
      <c r="I29" s="2495"/>
      <c r="J29" s="2495"/>
      <c r="K29" s="2495"/>
      <c r="L29" s="2496"/>
      <c r="M29" s="2494"/>
      <c r="N29" s="2495"/>
      <c r="O29" s="2495"/>
      <c r="P29" s="2495"/>
      <c r="Q29" s="2496"/>
      <c r="R29" s="2494"/>
      <c r="S29" s="2495"/>
      <c r="T29" s="2495"/>
      <c r="U29" s="2495"/>
      <c r="V29" s="2496"/>
      <c r="W29" s="2494"/>
      <c r="X29" s="2495"/>
      <c r="Y29" s="2495"/>
      <c r="Z29" s="2495"/>
      <c r="AA29" s="2496"/>
      <c r="AB29" s="2494"/>
      <c r="AC29" s="2495"/>
      <c r="AD29" s="2495"/>
      <c r="AE29" s="2495"/>
      <c r="AF29" s="2496"/>
      <c r="AG29" s="2494"/>
      <c r="AH29" s="2495"/>
      <c r="AI29" s="2495"/>
      <c r="AJ29" s="2495"/>
      <c r="AK29" s="2496"/>
      <c r="AL29" s="562"/>
      <c r="AM29" s="127"/>
      <c r="AN29" s="127"/>
      <c r="AO29" s="563"/>
      <c r="AP29" s="6"/>
      <c r="AQ29" s="125"/>
      <c r="AR29" s="125"/>
      <c r="AS29" s="125"/>
      <c r="AT29" s="127"/>
    </row>
    <row r="30" spans="1:48" ht="42" customHeight="1">
      <c r="A30" s="2510"/>
      <c r="B30" s="2497" t="s">
        <v>228</v>
      </c>
      <c r="C30" s="2497"/>
      <c r="D30" s="2497"/>
      <c r="E30" s="2497"/>
      <c r="F30" s="2497"/>
      <c r="G30" s="2497"/>
      <c r="H30" s="2494"/>
      <c r="I30" s="2495"/>
      <c r="J30" s="2495"/>
      <c r="K30" s="2495"/>
      <c r="L30" s="2496"/>
      <c r="M30" s="2494"/>
      <c r="N30" s="2495"/>
      <c r="O30" s="2495"/>
      <c r="P30" s="2495"/>
      <c r="Q30" s="2496"/>
      <c r="R30" s="2494"/>
      <c r="S30" s="2495"/>
      <c r="T30" s="2495"/>
      <c r="U30" s="2495"/>
      <c r="V30" s="2496"/>
      <c r="W30" s="2494"/>
      <c r="X30" s="2495"/>
      <c r="Y30" s="2495"/>
      <c r="Z30" s="2495"/>
      <c r="AA30" s="2496"/>
      <c r="AB30" s="2494"/>
      <c r="AC30" s="2495"/>
      <c r="AD30" s="2495"/>
      <c r="AE30" s="2495"/>
      <c r="AF30" s="2496"/>
      <c r="AG30" s="2494"/>
      <c r="AH30" s="2495"/>
      <c r="AI30" s="2495"/>
      <c r="AJ30" s="2495"/>
      <c r="AK30" s="2496"/>
      <c r="AL30" s="562"/>
      <c r="AM30" s="127"/>
      <c r="AN30" s="127"/>
      <c r="AO30" s="563"/>
      <c r="AP30" s="6"/>
      <c r="AQ30" s="125"/>
      <c r="AR30" s="125"/>
      <c r="AS30" s="125"/>
      <c r="AT30" s="128"/>
      <c r="AU30" s="125"/>
      <c r="AV30" s="127"/>
    </row>
    <row r="31" spans="1:48" ht="42" customHeight="1" thickBot="1">
      <c r="A31" s="2511"/>
      <c r="B31" s="2504" t="s">
        <v>229</v>
      </c>
      <c r="C31" s="2504"/>
      <c r="D31" s="2504"/>
      <c r="E31" s="2504"/>
      <c r="F31" s="2504"/>
      <c r="G31" s="2504"/>
      <c r="H31" s="2494"/>
      <c r="I31" s="2495"/>
      <c r="J31" s="2495"/>
      <c r="K31" s="2495"/>
      <c r="L31" s="2496"/>
      <c r="M31" s="2494"/>
      <c r="N31" s="2495"/>
      <c r="O31" s="2495"/>
      <c r="P31" s="2495"/>
      <c r="Q31" s="2496"/>
      <c r="R31" s="2494"/>
      <c r="S31" s="2495"/>
      <c r="T31" s="2495"/>
      <c r="U31" s="2495"/>
      <c r="V31" s="2496"/>
      <c r="W31" s="2494"/>
      <c r="X31" s="2495"/>
      <c r="Y31" s="2495"/>
      <c r="Z31" s="2495"/>
      <c r="AA31" s="2496"/>
      <c r="AB31" s="2494"/>
      <c r="AC31" s="2495"/>
      <c r="AD31" s="2495"/>
      <c r="AE31" s="2495"/>
      <c r="AF31" s="2496"/>
      <c r="AG31" s="2494"/>
      <c r="AH31" s="2495"/>
      <c r="AI31" s="2495"/>
      <c r="AJ31" s="2495"/>
      <c r="AK31" s="2496"/>
      <c r="AL31" s="562"/>
      <c r="AM31" s="127"/>
      <c r="AN31" s="127"/>
      <c r="AO31" s="563"/>
      <c r="AP31" s="546"/>
      <c r="AQ31" s="125"/>
      <c r="AR31" s="125"/>
      <c r="AS31" s="125"/>
      <c r="AT31" s="125"/>
      <c r="AU31" s="125"/>
      <c r="AV31" s="127"/>
    </row>
    <row r="32" spans="1:48" ht="42" customHeight="1" thickTop="1">
      <c r="A32" s="2501" t="s">
        <v>230</v>
      </c>
      <c r="B32" s="2503" t="s">
        <v>693</v>
      </c>
      <c r="C32" s="2503"/>
      <c r="D32" s="2503"/>
      <c r="E32" s="2503"/>
      <c r="F32" s="2503"/>
      <c r="G32" s="2503"/>
      <c r="H32" s="2498"/>
      <c r="I32" s="2499"/>
      <c r="J32" s="2499"/>
      <c r="K32" s="2499"/>
      <c r="L32" s="2500"/>
      <c r="M32" s="2498"/>
      <c r="N32" s="2499"/>
      <c r="O32" s="2499"/>
      <c r="P32" s="2499"/>
      <c r="Q32" s="2500"/>
      <c r="R32" s="2498"/>
      <c r="S32" s="2499"/>
      <c r="T32" s="2499"/>
      <c r="U32" s="2499"/>
      <c r="V32" s="2500"/>
      <c r="W32" s="2498"/>
      <c r="X32" s="2499"/>
      <c r="Y32" s="2499"/>
      <c r="Z32" s="2499"/>
      <c r="AA32" s="2500"/>
      <c r="AB32" s="2498"/>
      <c r="AC32" s="2499"/>
      <c r="AD32" s="2499"/>
      <c r="AE32" s="2499"/>
      <c r="AF32" s="2500"/>
      <c r="AG32" s="2498"/>
      <c r="AH32" s="2499"/>
      <c r="AI32" s="2499"/>
      <c r="AJ32" s="2499"/>
      <c r="AK32" s="2500"/>
      <c r="AL32" s="564"/>
      <c r="AM32" s="127"/>
      <c r="AN32" s="127"/>
      <c r="AO32" s="563"/>
      <c r="AP32" s="6"/>
      <c r="AQ32" s="125"/>
      <c r="AR32" s="125"/>
      <c r="AS32" s="125"/>
    </row>
    <row r="33" spans="1:45" ht="42" customHeight="1">
      <c r="A33" s="2502"/>
      <c r="B33" s="2497" t="s">
        <v>694</v>
      </c>
      <c r="C33" s="2497"/>
      <c r="D33" s="2497"/>
      <c r="E33" s="2497"/>
      <c r="F33" s="2497"/>
      <c r="G33" s="2497"/>
      <c r="H33" s="2494"/>
      <c r="I33" s="2495"/>
      <c r="J33" s="2495"/>
      <c r="K33" s="2495"/>
      <c r="L33" s="2496"/>
      <c r="M33" s="2494"/>
      <c r="N33" s="2495"/>
      <c r="O33" s="2495"/>
      <c r="P33" s="2495"/>
      <c r="Q33" s="2496"/>
      <c r="R33" s="2494"/>
      <c r="S33" s="2495"/>
      <c r="T33" s="2495"/>
      <c r="U33" s="2495"/>
      <c r="V33" s="2496"/>
      <c r="W33" s="2494"/>
      <c r="X33" s="2495"/>
      <c r="Y33" s="2495"/>
      <c r="Z33" s="2495"/>
      <c r="AA33" s="2496"/>
      <c r="AB33" s="2494"/>
      <c r="AC33" s="2495"/>
      <c r="AD33" s="2495"/>
      <c r="AE33" s="2495"/>
      <c r="AF33" s="2496"/>
      <c r="AG33" s="2494"/>
      <c r="AH33" s="2495"/>
      <c r="AI33" s="2495"/>
      <c r="AJ33" s="2495"/>
      <c r="AK33" s="2496"/>
      <c r="AL33" s="562"/>
      <c r="AM33" s="127"/>
      <c r="AN33" s="127"/>
      <c r="AO33" s="563"/>
      <c r="AP33" s="6"/>
      <c r="AQ33" s="125"/>
    </row>
    <row r="34" spans="1:45" ht="42" customHeight="1">
      <c r="A34" s="2502"/>
      <c r="B34" s="2497" t="s">
        <v>695</v>
      </c>
      <c r="C34" s="2497"/>
      <c r="D34" s="2497"/>
      <c r="E34" s="2497"/>
      <c r="F34" s="2497"/>
      <c r="G34" s="2497"/>
      <c r="H34" s="2494"/>
      <c r="I34" s="2495"/>
      <c r="J34" s="2495"/>
      <c r="K34" s="2495"/>
      <c r="L34" s="2496"/>
      <c r="M34" s="2494"/>
      <c r="N34" s="2495"/>
      <c r="O34" s="2495"/>
      <c r="P34" s="2495"/>
      <c r="Q34" s="2496"/>
      <c r="R34" s="2494"/>
      <c r="S34" s="2495"/>
      <c r="T34" s="2495"/>
      <c r="U34" s="2495"/>
      <c r="V34" s="2496"/>
      <c r="W34" s="2494"/>
      <c r="X34" s="2495"/>
      <c r="Y34" s="2495"/>
      <c r="Z34" s="2495"/>
      <c r="AA34" s="2496"/>
      <c r="AB34" s="2494"/>
      <c r="AC34" s="2495"/>
      <c r="AD34" s="2495"/>
      <c r="AE34" s="2495"/>
      <c r="AF34" s="2496"/>
      <c r="AG34" s="2494"/>
      <c r="AH34" s="2495"/>
      <c r="AI34" s="2495"/>
      <c r="AJ34" s="2495"/>
      <c r="AK34" s="2496"/>
      <c r="AL34" s="562"/>
      <c r="AM34" s="127"/>
      <c r="AN34" s="127"/>
      <c r="AO34" s="563"/>
      <c r="AP34" s="6"/>
      <c r="AQ34" s="125"/>
    </row>
    <row r="35" spans="1:45" ht="42" customHeight="1">
      <c r="A35" s="2502"/>
      <c r="B35" s="2497" t="s">
        <v>696</v>
      </c>
      <c r="C35" s="2497"/>
      <c r="D35" s="2497"/>
      <c r="E35" s="2497"/>
      <c r="F35" s="2497"/>
      <c r="G35" s="2497"/>
      <c r="H35" s="2494"/>
      <c r="I35" s="2495"/>
      <c r="J35" s="2495"/>
      <c r="K35" s="2495"/>
      <c r="L35" s="2496"/>
      <c r="M35" s="2494"/>
      <c r="N35" s="2495"/>
      <c r="O35" s="2495"/>
      <c r="P35" s="2495"/>
      <c r="Q35" s="2496"/>
      <c r="R35" s="2494"/>
      <c r="S35" s="2495"/>
      <c r="T35" s="2495"/>
      <c r="U35" s="2495"/>
      <c r="V35" s="2496"/>
      <c r="W35" s="2494"/>
      <c r="X35" s="2495"/>
      <c r="Y35" s="2495"/>
      <c r="Z35" s="2495"/>
      <c r="AA35" s="2496"/>
      <c r="AB35" s="2494"/>
      <c r="AC35" s="2495"/>
      <c r="AD35" s="2495"/>
      <c r="AE35" s="2495"/>
      <c r="AF35" s="2496"/>
      <c r="AG35" s="2494"/>
      <c r="AH35" s="2495"/>
      <c r="AI35" s="2495"/>
      <c r="AJ35" s="2495"/>
      <c r="AK35" s="2496"/>
      <c r="AL35" s="562"/>
      <c r="AM35" s="127"/>
      <c r="AN35" s="127"/>
      <c r="AO35" s="563"/>
      <c r="AP35" s="6"/>
    </row>
    <row r="36" spans="1:45" ht="9.9499999999999993" customHeight="1" thickBot="1">
      <c r="A36" s="2469"/>
      <c r="B36" s="2470"/>
      <c r="C36" s="2470"/>
      <c r="D36" s="2470"/>
      <c r="E36" s="2470"/>
      <c r="F36" s="2470"/>
      <c r="G36" s="2470"/>
      <c r="H36" s="2470"/>
      <c r="I36" s="2470"/>
      <c r="J36" s="2470"/>
      <c r="K36" s="2470"/>
      <c r="L36" s="2470"/>
      <c r="M36" s="2470"/>
      <c r="N36" s="2470"/>
      <c r="O36" s="2470"/>
      <c r="P36" s="2470"/>
      <c r="Q36" s="2470"/>
      <c r="R36" s="2470"/>
      <c r="S36" s="2470"/>
      <c r="T36" s="2470"/>
      <c r="U36" s="2470"/>
      <c r="V36" s="2470"/>
      <c r="W36" s="2470"/>
      <c r="X36" s="2470"/>
      <c r="Y36" s="2470"/>
      <c r="Z36" s="2470"/>
      <c r="AA36" s="2470"/>
      <c r="AB36" s="2470"/>
      <c r="AC36" s="2470"/>
      <c r="AD36" s="2470"/>
      <c r="AE36" s="2470"/>
      <c r="AF36" s="2470"/>
      <c r="AG36" s="2470"/>
      <c r="AH36" s="2470"/>
      <c r="AI36" s="2470"/>
      <c r="AJ36" s="2470"/>
      <c r="AK36" s="2470"/>
      <c r="AL36" s="2471"/>
      <c r="AM36" s="2471"/>
      <c r="AN36" s="2471"/>
      <c r="AO36" s="2472"/>
      <c r="AP36" s="129"/>
    </row>
    <row r="37" spans="1:45" ht="45" customHeight="1" thickBot="1">
      <c r="A37" s="2473" t="s">
        <v>231</v>
      </c>
      <c r="B37" s="2474"/>
      <c r="C37" s="2474"/>
      <c r="D37" s="2474"/>
      <c r="E37" s="2474"/>
      <c r="F37" s="2474"/>
      <c r="G37" s="2474"/>
      <c r="H37" s="2474"/>
      <c r="I37" s="2474"/>
      <c r="J37" s="2474"/>
      <c r="K37" s="2474"/>
      <c r="L37" s="2474"/>
      <c r="M37" s="2474"/>
      <c r="N37" s="2474"/>
      <c r="O37" s="2474"/>
      <c r="P37" s="2474"/>
      <c r="Q37" s="2474"/>
      <c r="R37" s="2474"/>
      <c r="S37" s="2474"/>
      <c r="T37" s="2474"/>
      <c r="U37" s="2474"/>
      <c r="V37" s="2474"/>
      <c r="W37" s="2474"/>
      <c r="X37" s="2474"/>
      <c r="Y37" s="2474"/>
      <c r="Z37" s="2474"/>
      <c r="AA37" s="2474"/>
      <c r="AB37" s="2474"/>
      <c r="AC37" s="2474"/>
      <c r="AD37" s="2474"/>
      <c r="AE37" s="2474"/>
      <c r="AF37" s="2474"/>
      <c r="AG37" s="2474"/>
      <c r="AH37" s="2474"/>
      <c r="AI37" s="2474"/>
      <c r="AJ37" s="2474"/>
      <c r="AK37" s="2474"/>
      <c r="AL37" s="2474"/>
      <c r="AM37" s="2474"/>
      <c r="AN37" s="2474"/>
      <c r="AO37" s="2475"/>
      <c r="AP37" s="130"/>
      <c r="AS37" s="131"/>
    </row>
    <row r="38" spans="1:45" ht="45" customHeight="1">
      <c r="A38" s="2476"/>
      <c r="B38" s="2477"/>
      <c r="C38" s="2477"/>
      <c r="D38" s="2477"/>
      <c r="E38" s="2477"/>
      <c r="F38" s="2477"/>
      <c r="G38" s="2477"/>
      <c r="H38" s="2477"/>
      <c r="I38" s="2477"/>
      <c r="J38" s="2477"/>
      <c r="K38" s="2477"/>
      <c r="L38" s="2477"/>
      <c r="M38" s="2477"/>
      <c r="N38" s="2477"/>
      <c r="O38" s="2477"/>
      <c r="P38" s="2477"/>
      <c r="Q38" s="2477"/>
      <c r="R38" s="2477"/>
      <c r="S38" s="2477"/>
      <c r="T38" s="2477"/>
      <c r="U38" s="2477"/>
      <c r="V38" s="2477"/>
      <c r="W38" s="2477"/>
      <c r="X38" s="2477"/>
      <c r="Y38" s="2477"/>
      <c r="Z38" s="2477"/>
      <c r="AA38" s="2477"/>
      <c r="AB38" s="2477"/>
      <c r="AC38" s="2477"/>
      <c r="AD38" s="2477"/>
      <c r="AE38" s="2477"/>
      <c r="AF38" s="2477"/>
      <c r="AG38" s="2477"/>
      <c r="AH38" s="2477"/>
      <c r="AI38" s="2477"/>
      <c r="AJ38" s="2477"/>
      <c r="AK38" s="2477"/>
      <c r="AL38" s="2477"/>
      <c r="AM38" s="2477"/>
      <c r="AN38" s="2477"/>
      <c r="AO38" s="2478"/>
      <c r="AP38" s="132"/>
      <c r="AS38" s="131"/>
    </row>
    <row r="39" spans="1:45" ht="24" customHeight="1">
      <c r="A39" s="2479"/>
      <c r="B39" s="2480"/>
      <c r="C39" s="2480"/>
      <c r="D39" s="2480"/>
      <c r="E39" s="2480"/>
      <c r="F39" s="2480"/>
      <c r="G39" s="2480"/>
      <c r="H39" s="2480"/>
      <c r="I39" s="2480"/>
      <c r="J39" s="2480"/>
      <c r="K39" s="2480"/>
      <c r="L39" s="2480"/>
      <c r="M39" s="2480"/>
      <c r="N39" s="2480"/>
      <c r="O39" s="2480"/>
      <c r="P39" s="2480"/>
      <c r="Q39" s="2480"/>
      <c r="R39" s="2480"/>
      <c r="S39" s="2480"/>
      <c r="T39" s="2480"/>
      <c r="U39" s="2480"/>
      <c r="V39" s="2480"/>
      <c r="W39" s="2480"/>
      <c r="X39" s="2480"/>
      <c r="Y39" s="2480"/>
      <c r="Z39" s="2480"/>
      <c r="AA39" s="2480"/>
      <c r="AB39" s="2480"/>
      <c r="AC39" s="2480"/>
      <c r="AD39" s="2480"/>
      <c r="AE39" s="2480"/>
      <c r="AF39" s="2480"/>
      <c r="AG39" s="2480"/>
      <c r="AH39" s="2480"/>
      <c r="AI39" s="2480"/>
      <c r="AJ39" s="2480"/>
      <c r="AK39" s="2480"/>
      <c r="AL39" s="2480"/>
      <c r="AM39" s="2480"/>
      <c r="AN39" s="2480"/>
      <c r="AO39" s="2481"/>
      <c r="AP39" s="126"/>
      <c r="AQ39" s="133"/>
      <c r="AS39" s="131"/>
    </row>
    <row r="40" spans="1:45" ht="22.5" customHeight="1">
      <c r="A40" s="2479"/>
      <c r="B40" s="2480"/>
      <c r="C40" s="2480"/>
      <c r="D40" s="2480"/>
      <c r="E40" s="2480"/>
      <c r="F40" s="2480"/>
      <c r="G40" s="2480"/>
      <c r="H40" s="2480"/>
      <c r="I40" s="2480"/>
      <c r="J40" s="2480"/>
      <c r="K40" s="2480"/>
      <c r="L40" s="2480"/>
      <c r="M40" s="2480"/>
      <c r="N40" s="2480"/>
      <c r="O40" s="2480"/>
      <c r="P40" s="2480"/>
      <c r="Q40" s="2480"/>
      <c r="R40" s="2480"/>
      <c r="S40" s="2480"/>
      <c r="T40" s="2480"/>
      <c r="U40" s="2480"/>
      <c r="V40" s="2480"/>
      <c r="W40" s="2480"/>
      <c r="X40" s="2480"/>
      <c r="Y40" s="2480"/>
      <c r="Z40" s="2480"/>
      <c r="AA40" s="2480"/>
      <c r="AB40" s="2480"/>
      <c r="AC40" s="2480"/>
      <c r="AD40" s="2480"/>
      <c r="AE40" s="2480"/>
      <c r="AF40" s="2480"/>
      <c r="AG40" s="2480"/>
      <c r="AH40" s="2480"/>
      <c r="AI40" s="2480"/>
      <c r="AJ40" s="2480"/>
      <c r="AK40" s="2480"/>
      <c r="AL40" s="2480"/>
      <c r="AM40" s="2480"/>
      <c r="AN40" s="2480"/>
      <c r="AO40" s="2481"/>
      <c r="AP40" s="134"/>
      <c r="AS40" s="131"/>
    </row>
    <row r="41" spans="1:45" ht="50.1" customHeight="1">
      <c r="A41" s="2479"/>
      <c r="B41" s="2480"/>
      <c r="C41" s="2480"/>
      <c r="D41" s="2480"/>
      <c r="E41" s="2480"/>
      <c r="F41" s="2480"/>
      <c r="G41" s="2480"/>
      <c r="H41" s="2480"/>
      <c r="I41" s="2480"/>
      <c r="J41" s="2480"/>
      <c r="K41" s="2480"/>
      <c r="L41" s="2480"/>
      <c r="M41" s="2480"/>
      <c r="N41" s="2480"/>
      <c r="O41" s="2480"/>
      <c r="P41" s="2480"/>
      <c r="Q41" s="2480"/>
      <c r="R41" s="2480"/>
      <c r="S41" s="2480"/>
      <c r="T41" s="2480"/>
      <c r="U41" s="2480"/>
      <c r="V41" s="2480"/>
      <c r="W41" s="2480"/>
      <c r="X41" s="2480"/>
      <c r="Y41" s="2480"/>
      <c r="Z41" s="2480"/>
      <c r="AA41" s="2480"/>
      <c r="AB41" s="2480"/>
      <c r="AC41" s="2480"/>
      <c r="AD41" s="2480"/>
      <c r="AE41" s="2480"/>
      <c r="AF41" s="2480"/>
      <c r="AG41" s="2480"/>
      <c r="AH41" s="2480"/>
      <c r="AI41" s="2480"/>
      <c r="AJ41" s="2480"/>
      <c r="AK41" s="2480"/>
      <c r="AL41" s="2480"/>
      <c r="AM41" s="2480"/>
      <c r="AN41" s="2480"/>
      <c r="AO41" s="2481"/>
      <c r="AP41" s="547"/>
      <c r="AS41" s="131"/>
    </row>
    <row r="42" spans="1:45" ht="45" customHeight="1">
      <c r="A42" s="2479"/>
      <c r="B42" s="2480"/>
      <c r="C42" s="2480"/>
      <c r="D42" s="2480"/>
      <c r="E42" s="2480"/>
      <c r="F42" s="2480"/>
      <c r="G42" s="2480"/>
      <c r="H42" s="2480"/>
      <c r="I42" s="2480"/>
      <c r="J42" s="2480"/>
      <c r="K42" s="2480"/>
      <c r="L42" s="2480"/>
      <c r="M42" s="2480"/>
      <c r="N42" s="2480"/>
      <c r="O42" s="2480"/>
      <c r="P42" s="2480"/>
      <c r="Q42" s="2480"/>
      <c r="R42" s="2480"/>
      <c r="S42" s="2480"/>
      <c r="T42" s="2480"/>
      <c r="U42" s="2480"/>
      <c r="V42" s="2480"/>
      <c r="W42" s="2480"/>
      <c r="X42" s="2480"/>
      <c r="Y42" s="2480"/>
      <c r="Z42" s="2480"/>
      <c r="AA42" s="2480"/>
      <c r="AB42" s="2480"/>
      <c r="AC42" s="2480"/>
      <c r="AD42" s="2480"/>
      <c r="AE42" s="2480"/>
      <c r="AF42" s="2480"/>
      <c r="AG42" s="2480"/>
      <c r="AH42" s="2480"/>
      <c r="AI42" s="2480"/>
      <c r="AJ42" s="2480"/>
      <c r="AK42" s="2480"/>
      <c r="AL42" s="2480"/>
      <c r="AM42" s="2480"/>
      <c r="AN42" s="2480"/>
      <c r="AO42" s="2481"/>
      <c r="AP42" s="132"/>
      <c r="AS42" s="131"/>
    </row>
    <row r="43" spans="1:45" ht="45" customHeight="1" thickBot="1">
      <c r="A43" s="2482"/>
      <c r="B43" s="2483"/>
      <c r="C43" s="2483"/>
      <c r="D43" s="2483"/>
      <c r="E43" s="2483"/>
      <c r="F43" s="2483"/>
      <c r="G43" s="2483"/>
      <c r="H43" s="2483"/>
      <c r="I43" s="2483"/>
      <c r="J43" s="2483"/>
      <c r="K43" s="2483"/>
      <c r="L43" s="2483"/>
      <c r="M43" s="2483"/>
      <c r="N43" s="2483"/>
      <c r="O43" s="2483"/>
      <c r="P43" s="2483"/>
      <c r="Q43" s="2483"/>
      <c r="R43" s="2483"/>
      <c r="S43" s="2483"/>
      <c r="T43" s="2483"/>
      <c r="U43" s="2483"/>
      <c r="V43" s="2483"/>
      <c r="W43" s="2483"/>
      <c r="X43" s="2483"/>
      <c r="Y43" s="2483"/>
      <c r="Z43" s="2483"/>
      <c r="AA43" s="2483"/>
      <c r="AB43" s="2483"/>
      <c r="AC43" s="2483"/>
      <c r="AD43" s="2483"/>
      <c r="AE43" s="2483"/>
      <c r="AF43" s="2483"/>
      <c r="AG43" s="2483"/>
      <c r="AH43" s="2483"/>
      <c r="AI43" s="2483"/>
      <c r="AJ43" s="2483"/>
      <c r="AK43" s="2483"/>
      <c r="AL43" s="2483"/>
      <c r="AM43" s="2483"/>
      <c r="AN43" s="2483"/>
      <c r="AO43" s="2484"/>
      <c r="AP43" s="132"/>
      <c r="AQ43" s="135"/>
      <c r="AR43" s="135"/>
      <c r="AS43" s="131"/>
    </row>
    <row r="44" spans="1:45" ht="45" customHeight="1" thickBot="1">
      <c r="A44" s="2485" t="s">
        <v>788</v>
      </c>
      <c r="B44" s="136" t="s">
        <v>232</v>
      </c>
      <c r="C44" s="137"/>
      <c r="D44" s="828" t="s">
        <v>233</v>
      </c>
      <c r="E44" s="137"/>
      <c r="F44" s="829" t="s">
        <v>86</v>
      </c>
      <c r="G44" s="138" t="s">
        <v>234</v>
      </c>
      <c r="H44" s="2404"/>
      <c r="I44" s="2405"/>
      <c r="J44" s="2405"/>
      <c r="K44" s="2405"/>
      <c r="L44" s="2405"/>
      <c r="M44" s="2405"/>
      <c r="N44" s="2405"/>
      <c r="O44" s="2405"/>
      <c r="P44" s="2405"/>
      <c r="Q44" s="2405"/>
      <c r="R44" s="2405" t="s">
        <v>115</v>
      </c>
      <c r="S44" s="2405"/>
      <c r="T44" s="2405"/>
      <c r="U44" s="2405"/>
      <c r="V44" s="2405"/>
      <c r="W44" s="2405"/>
      <c r="X44" s="2405"/>
      <c r="Y44" s="2405"/>
      <c r="Z44" s="2405"/>
      <c r="AA44" s="2405"/>
      <c r="AB44" s="2405" t="s">
        <v>116</v>
      </c>
      <c r="AC44" s="2405"/>
      <c r="AD44" s="2405"/>
      <c r="AE44" s="2405"/>
      <c r="AF44" s="2405"/>
      <c r="AG44" s="2405"/>
      <c r="AH44" s="2405"/>
      <c r="AI44" s="2405"/>
      <c r="AJ44" s="2405"/>
      <c r="AK44" s="2405"/>
      <c r="AL44" s="2405" t="s">
        <v>117</v>
      </c>
      <c r="AM44" s="2405"/>
      <c r="AN44" s="2405"/>
      <c r="AO44" s="2493"/>
      <c r="AP44" s="6"/>
      <c r="AS44" s="131"/>
    </row>
    <row r="45" spans="1:45" ht="45" customHeight="1" thickBot="1">
      <c r="A45" s="2486"/>
      <c r="B45" s="136" t="s">
        <v>235</v>
      </c>
      <c r="C45" s="137"/>
      <c r="D45" s="828" t="s">
        <v>233</v>
      </c>
      <c r="E45" s="137"/>
      <c r="F45" s="829" t="s">
        <v>86</v>
      </c>
      <c r="G45" s="138" t="s">
        <v>236</v>
      </c>
      <c r="H45" s="2404" t="s">
        <v>697</v>
      </c>
      <c r="I45" s="2405"/>
      <c r="J45" s="2405"/>
      <c r="K45" s="2405"/>
      <c r="L45" s="2405"/>
      <c r="M45" s="2405"/>
      <c r="N45" s="2405"/>
      <c r="O45" s="2405"/>
      <c r="P45" s="2405"/>
      <c r="Q45" s="2405"/>
      <c r="R45" s="2405" t="s">
        <v>115</v>
      </c>
      <c r="S45" s="2405"/>
      <c r="T45" s="2405"/>
      <c r="U45" s="2405"/>
      <c r="V45" s="2405"/>
      <c r="W45" s="2405"/>
      <c r="X45" s="2405"/>
      <c r="Y45" s="2405"/>
      <c r="Z45" s="2405"/>
      <c r="AA45" s="2405"/>
      <c r="AB45" s="2405" t="s">
        <v>116</v>
      </c>
      <c r="AC45" s="2405"/>
      <c r="AD45" s="2405"/>
      <c r="AE45" s="2405"/>
      <c r="AF45" s="2405"/>
      <c r="AG45" s="2405"/>
      <c r="AH45" s="2405"/>
      <c r="AI45" s="2405"/>
      <c r="AJ45" s="2405"/>
      <c r="AK45" s="2405"/>
      <c r="AL45" s="2405" t="s">
        <v>117</v>
      </c>
      <c r="AM45" s="2405"/>
      <c r="AN45" s="2405"/>
      <c r="AO45" s="2493"/>
      <c r="AP45" s="6"/>
      <c r="AS45" s="131"/>
    </row>
    <row r="46" spans="1:45" ht="45" customHeight="1" thickBot="1">
      <c r="A46" s="2486"/>
      <c r="B46" s="139" t="s">
        <v>237</v>
      </c>
      <c r="C46" s="2404" t="s">
        <v>238</v>
      </c>
      <c r="D46" s="2405"/>
      <c r="E46" s="2488"/>
      <c r="F46" s="2488"/>
      <c r="G46" s="2488"/>
      <c r="H46" s="2488"/>
      <c r="I46" s="2488"/>
      <c r="J46" s="2488"/>
      <c r="K46" s="2488"/>
      <c r="L46" s="2488"/>
      <c r="M46" s="2405" t="s">
        <v>698</v>
      </c>
      <c r="N46" s="2405"/>
      <c r="O46" s="2405"/>
      <c r="P46" s="2405"/>
      <c r="Q46" s="2405"/>
      <c r="R46" s="2488"/>
      <c r="S46" s="2488"/>
      <c r="T46" s="2488"/>
      <c r="U46" s="2488"/>
      <c r="V46" s="2488"/>
      <c r="W46" s="2488"/>
      <c r="X46" s="2488"/>
      <c r="Y46" s="2488"/>
      <c r="Z46" s="2488"/>
      <c r="AA46" s="2488"/>
      <c r="AB46" s="2488"/>
      <c r="AC46" s="2488"/>
      <c r="AD46" s="2488"/>
      <c r="AE46" s="2488"/>
      <c r="AF46" s="2488"/>
      <c r="AG46" s="2488"/>
      <c r="AH46" s="2488"/>
      <c r="AI46" s="2488"/>
      <c r="AJ46" s="2488"/>
      <c r="AK46" s="2488"/>
      <c r="AL46" s="2488"/>
      <c r="AM46" s="2488"/>
      <c r="AN46" s="2488"/>
      <c r="AO46" s="2489"/>
      <c r="AP46" s="6"/>
    </row>
    <row r="47" spans="1:45" ht="75" customHeight="1" thickBot="1">
      <c r="A47" s="2487"/>
      <c r="B47" s="140" t="s">
        <v>239</v>
      </c>
      <c r="C47" s="2490"/>
      <c r="D47" s="2491"/>
      <c r="E47" s="2491"/>
      <c r="F47" s="2491"/>
      <c r="G47" s="2491"/>
      <c r="H47" s="2491"/>
      <c r="I47" s="2491"/>
      <c r="J47" s="2491"/>
      <c r="K47" s="2491"/>
      <c r="L47" s="2491"/>
      <c r="M47" s="2491"/>
      <c r="N47" s="2491"/>
      <c r="O47" s="2491"/>
      <c r="P47" s="2491"/>
      <c r="Q47" s="2491"/>
      <c r="R47" s="2491"/>
      <c r="S47" s="2491"/>
      <c r="T47" s="2491"/>
      <c r="U47" s="2491"/>
      <c r="V47" s="2491"/>
      <c r="W47" s="2491"/>
      <c r="X47" s="2491"/>
      <c r="Y47" s="2491"/>
      <c r="Z47" s="2491"/>
      <c r="AA47" s="2491"/>
      <c r="AB47" s="2491"/>
      <c r="AC47" s="2491"/>
      <c r="AD47" s="2491"/>
      <c r="AE47" s="2491"/>
      <c r="AF47" s="2491"/>
      <c r="AG47" s="2491"/>
      <c r="AH47" s="2491"/>
      <c r="AI47" s="2491"/>
      <c r="AJ47" s="2491"/>
      <c r="AK47" s="2491"/>
      <c r="AL47" s="2491"/>
      <c r="AM47" s="2491"/>
      <c r="AN47" s="2491"/>
      <c r="AO47" s="2492"/>
      <c r="AP47" s="6"/>
    </row>
  </sheetData>
  <mergeCells count="164">
    <mergeCell ref="A2:AO2"/>
    <mergeCell ref="H3:M3"/>
    <mergeCell ref="N3:S3"/>
    <mergeCell ref="U3:Z3"/>
    <mergeCell ref="AA3:AF3"/>
    <mergeCell ref="AG3:AL3"/>
    <mergeCell ref="AM3:AO3"/>
    <mergeCell ref="A4:B4"/>
    <mergeCell ref="C4:G4"/>
    <mergeCell ref="H4:Q4"/>
    <mergeCell ref="R4:AO4"/>
    <mergeCell ref="H5:M5"/>
    <mergeCell ref="N5:S5"/>
    <mergeCell ref="U5:Z5"/>
    <mergeCell ref="AA5:AF5"/>
    <mergeCell ref="AG5:AL5"/>
    <mergeCell ref="AM5:AO5"/>
    <mergeCell ref="B8:AO8"/>
    <mergeCell ref="A9:B9"/>
    <mergeCell ref="C9:G9"/>
    <mergeCell ref="A6:AO6"/>
    <mergeCell ref="H7:M7"/>
    <mergeCell ref="N7:S7"/>
    <mergeCell ref="U7:Z7"/>
    <mergeCell ref="AA7:AF7"/>
    <mergeCell ref="AG7:AL7"/>
    <mergeCell ref="AM7:AO7"/>
    <mergeCell ref="AM15:AO15"/>
    <mergeCell ref="B16:AO16"/>
    <mergeCell ref="A17:AO17"/>
    <mergeCell ref="A18:B18"/>
    <mergeCell ref="C18:G18"/>
    <mergeCell ref="H18:U18"/>
    <mergeCell ref="W18:AO18"/>
    <mergeCell ref="A10:AO10"/>
    <mergeCell ref="A11:AO11"/>
    <mergeCell ref="A12:AM12"/>
    <mergeCell ref="B13:AO13"/>
    <mergeCell ref="A14:AO14"/>
    <mergeCell ref="H15:M15"/>
    <mergeCell ref="N15:S15"/>
    <mergeCell ref="U15:Z15"/>
    <mergeCell ref="AA15:AF15"/>
    <mergeCell ref="AG15:AL15"/>
    <mergeCell ref="A19:AO19"/>
    <mergeCell ref="A20:AO20"/>
    <mergeCell ref="B21:AO21"/>
    <mergeCell ref="B22:AO22"/>
    <mergeCell ref="B23:AO23"/>
    <mergeCell ref="H24:L24"/>
    <mergeCell ref="M24:Q24"/>
    <mergeCell ref="R24:V24"/>
    <mergeCell ref="W24:AA24"/>
    <mergeCell ref="AB24:AF24"/>
    <mergeCell ref="AG24:AK24"/>
    <mergeCell ref="AL24:AO24"/>
    <mergeCell ref="B25:G25"/>
    <mergeCell ref="H25:I25"/>
    <mergeCell ref="J25:L25"/>
    <mergeCell ref="M25:N25"/>
    <mergeCell ref="O25:Q25"/>
    <mergeCell ref="R25:S25"/>
    <mergeCell ref="T25:V25"/>
    <mergeCell ref="W25:X25"/>
    <mergeCell ref="Y25:AA25"/>
    <mergeCell ref="AB25:AC25"/>
    <mergeCell ref="AD25:AF25"/>
    <mergeCell ref="AG25:AH25"/>
    <mergeCell ref="AI25:AK25"/>
    <mergeCell ref="A26:A31"/>
    <mergeCell ref="B26:G26"/>
    <mergeCell ref="H26:L26"/>
    <mergeCell ref="M26:Q26"/>
    <mergeCell ref="R26:V26"/>
    <mergeCell ref="W26:AA26"/>
    <mergeCell ref="AB26:AF26"/>
    <mergeCell ref="AG26:AK26"/>
    <mergeCell ref="B27:G27"/>
    <mergeCell ref="H27:L27"/>
    <mergeCell ref="M27:Q27"/>
    <mergeCell ref="R27:V27"/>
    <mergeCell ref="W27:AA27"/>
    <mergeCell ref="AB27:AF27"/>
    <mergeCell ref="AG27:AK27"/>
    <mergeCell ref="AG28:AK28"/>
    <mergeCell ref="B29:G29"/>
    <mergeCell ref="H29:L29"/>
    <mergeCell ref="M29:Q29"/>
    <mergeCell ref="R29:V29"/>
    <mergeCell ref="W29:AA29"/>
    <mergeCell ref="AB29:AF29"/>
    <mergeCell ref="AG29:AK29"/>
    <mergeCell ref="B28:G28"/>
    <mergeCell ref="H28:L28"/>
    <mergeCell ref="M28:Q28"/>
    <mergeCell ref="R28:V28"/>
    <mergeCell ref="W28:AA28"/>
    <mergeCell ref="AB28:AF28"/>
    <mergeCell ref="AG30:AK30"/>
    <mergeCell ref="B31:G31"/>
    <mergeCell ref="H31:L31"/>
    <mergeCell ref="M31:Q31"/>
    <mergeCell ref="R31:V31"/>
    <mergeCell ref="W31:AA31"/>
    <mergeCell ref="AB31:AF31"/>
    <mergeCell ref="AG31:AK31"/>
    <mergeCell ref="B30:G30"/>
    <mergeCell ref="H30:L30"/>
    <mergeCell ref="M30:Q30"/>
    <mergeCell ref="R30:V30"/>
    <mergeCell ref="W30:AA30"/>
    <mergeCell ref="AB30:AF30"/>
    <mergeCell ref="A32:A35"/>
    <mergeCell ref="B32:G32"/>
    <mergeCell ref="H32:L32"/>
    <mergeCell ref="M32:Q32"/>
    <mergeCell ref="R32:V32"/>
    <mergeCell ref="W32:AA32"/>
    <mergeCell ref="B34:G34"/>
    <mergeCell ref="H34:L34"/>
    <mergeCell ref="M34:Q34"/>
    <mergeCell ref="R34:V34"/>
    <mergeCell ref="W34:AA34"/>
    <mergeCell ref="AB32:AF32"/>
    <mergeCell ref="AG32:AK32"/>
    <mergeCell ref="B33:G33"/>
    <mergeCell ref="H33:L33"/>
    <mergeCell ref="M33:Q33"/>
    <mergeCell ref="R33:V33"/>
    <mergeCell ref="W33:AA33"/>
    <mergeCell ref="AB33:AF33"/>
    <mergeCell ref="AG33:AK33"/>
    <mergeCell ref="AB34:AF34"/>
    <mergeCell ref="AG34:AK34"/>
    <mergeCell ref="B35:G35"/>
    <mergeCell ref="H35:L35"/>
    <mergeCell ref="M35:Q35"/>
    <mergeCell ref="R35:V35"/>
    <mergeCell ref="W35:AA35"/>
    <mergeCell ref="AB35:AF35"/>
    <mergeCell ref="AG35:AK35"/>
    <mergeCell ref="A36:AO36"/>
    <mergeCell ref="A37:AO37"/>
    <mergeCell ref="A38:AO43"/>
    <mergeCell ref="A44:A47"/>
    <mergeCell ref="H44:L44"/>
    <mergeCell ref="M44:Q44"/>
    <mergeCell ref="R44:V44"/>
    <mergeCell ref="W44:AA44"/>
    <mergeCell ref="AB44:AF44"/>
    <mergeCell ref="AG44:AK44"/>
    <mergeCell ref="C46:D46"/>
    <mergeCell ref="E46:L46"/>
    <mergeCell ref="M46:Q46"/>
    <mergeCell ref="R46:AO46"/>
    <mergeCell ref="C47:AO47"/>
    <mergeCell ref="AL44:AO44"/>
    <mergeCell ref="H45:L45"/>
    <mergeCell ref="M45:Q45"/>
    <mergeCell ref="R45:V45"/>
    <mergeCell ref="W45:AA45"/>
    <mergeCell ref="AB45:AF45"/>
    <mergeCell ref="AG45:AK45"/>
    <mergeCell ref="AL45:AO45"/>
  </mergeCells>
  <phoneticPr fontId="12"/>
  <conditionalFormatting sqref="C9:G9 A8 A21:A23 H25 H26:AK31 A13 A16 C18 W18">
    <cfRule type="cellIs" dxfId="243" priority="21" stopIfTrue="1" operator="equal">
      <formula>""</formula>
    </cfRule>
  </conditionalFormatting>
  <conditionalFormatting sqref="A38:AO43">
    <cfRule type="cellIs" dxfId="242" priority="20" stopIfTrue="1" operator="equal">
      <formula>""</formula>
    </cfRule>
  </conditionalFormatting>
  <conditionalFormatting sqref="H32:L32">
    <cfRule type="cellIs" dxfId="241" priority="19" stopIfTrue="1" operator="equal">
      <formula>""</formula>
    </cfRule>
  </conditionalFormatting>
  <conditionalFormatting sqref="M32:AK35">
    <cfRule type="cellIs" dxfId="240" priority="18" stopIfTrue="1" operator="equal">
      <formula>""</formula>
    </cfRule>
  </conditionalFormatting>
  <conditionalFormatting sqref="H33:L35">
    <cfRule type="cellIs" dxfId="239" priority="17" stopIfTrue="1" operator="equal">
      <formula>""</formula>
    </cfRule>
  </conditionalFormatting>
  <conditionalFormatting sqref="C44">
    <cfRule type="expression" dxfId="238" priority="16" stopIfTrue="1">
      <formula>($C$44="")*($E$44="")</formula>
    </cfRule>
  </conditionalFormatting>
  <conditionalFormatting sqref="E44">
    <cfRule type="expression" dxfId="237" priority="15" stopIfTrue="1">
      <formula>($C$44="")*($E$44="")</formula>
    </cfRule>
  </conditionalFormatting>
  <conditionalFormatting sqref="M44:Q44">
    <cfRule type="cellIs" dxfId="236" priority="14" stopIfTrue="1" operator="equal">
      <formula>(COUNTIF($C$44,"○")&lt;1)</formula>
    </cfRule>
  </conditionalFormatting>
  <conditionalFormatting sqref="W44:AA44">
    <cfRule type="cellIs" dxfId="235" priority="13" stopIfTrue="1" operator="equal">
      <formula>(COUNTIF($C$44,"○")&lt;1)</formula>
    </cfRule>
  </conditionalFormatting>
  <conditionalFormatting sqref="AG44:AK44">
    <cfRule type="cellIs" dxfId="234" priority="12" stopIfTrue="1" operator="equal">
      <formula>(COUNTIF($C$44,"○")&lt;1)</formula>
    </cfRule>
  </conditionalFormatting>
  <conditionalFormatting sqref="C45">
    <cfRule type="expression" dxfId="233" priority="11" stopIfTrue="1">
      <formula>($C$45="")*($E$45="")</formula>
    </cfRule>
  </conditionalFormatting>
  <conditionalFormatting sqref="E45">
    <cfRule type="expression" dxfId="232" priority="10" stopIfTrue="1">
      <formula>($C$45="")*($E$45="")</formula>
    </cfRule>
  </conditionalFormatting>
  <conditionalFormatting sqref="M45:Q45">
    <cfRule type="cellIs" dxfId="231" priority="9" stopIfTrue="1" operator="equal">
      <formula>(COUNTIF($C$45,"○")&lt;1)</formula>
    </cfRule>
  </conditionalFormatting>
  <conditionalFormatting sqref="W45:AA45">
    <cfRule type="cellIs" dxfId="230" priority="8" stopIfTrue="1" operator="equal">
      <formula>(COUNTIF($C$45,"○")&lt;1)</formula>
    </cfRule>
  </conditionalFormatting>
  <conditionalFormatting sqref="AG45:AK45">
    <cfRule type="cellIs" dxfId="229" priority="7" stopIfTrue="1" operator="equal">
      <formula>(COUNTIF($C$45,"○")&lt;1)</formula>
    </cfRule>
  </conditionalFormatting>
  <conditionalFormatting sqref="E46:L46">
    <cfRule type="cellIs" dxfId="228" priority="6" stopIfTrue="1" operator="equal">
      <formula>(COUNTIF($C$44,"○")&lt;1)</formula>
    </cfRule>
  </conditionalFormatting>
  <conditionalFormatting sqref="R46:AO46">
    <cfRule type="cellIs" dxfId="227" priority="5" stopIfTrue="1" operator="equal">
      <formula>(COUNTIF($C$44,"○")&lt;1)</formula>
    </cfRule>
  </conditionalFormatting>
  <conditionalFormatting sqref="C47:AO47">
    <cfRule type="cellIs" dxfId="226" priority="4" stopIfTrue="1" operator="equal">
      <formula>(COUNTIF($C$44,"○")&lt;1)</formula>
    </cfRule>
  </conditionalFormatting>
  <conditionalFormatting sqref="M25">
    <cfRule type="cellIs" dxfId="225" priority="3" stopIfTrue="1" operator="equal">
      <formula>""</formula>
    </cfRule>
  </conditionalFormatting>
  <conditionalFormatting sqref="R25 W25 AB25 AG25">
    <cfRule type="cellIs" dxfId="224" priority="2" stopIfTrue="1" operator="equal">
      <formula>""</formula>
    </cfRule>
  </conditionalFormatting>
  <dataValidations count="5">
    <dataValidation imeMode="off" allowBlank="1" showInputMessage="1" showErrorMessage="1" sqref="AG44:AK45 M44:Q45 W44:AA45 AB25 J25:K25 H25 M25 O25:P25 T25 Y25 AD25:AE25 AI25:AJ25 AG25 R25 W25 W18:AO18"/>
    <dataValidation imeMode="hiragana" allowBlank="1" showInputMessage="1" showErrorMessage="1" sqref="A38:AO43 E46:H46 R46:AO46 C47:AO47 C9:G9 C15:G15 C18:G18"/>
    <dataValidation type="list" allowBlank="1" showInputMessage="1" showErrorMessage="1" sqref="C44:C45 E44:E45 H26:AK35">
      <formula1>"○"</formula1>
    </dataValidation>
    <dataValidation type="list" allowBlank="1" showInputMessage="1" showErrorMessage="1" sqref="A8 A13 A21:A23 A16">
      <formula1>"✔"</formula1>
    </dataValidation>
    <dataValidation type="list" showInputMessage="1" showErrorMessage="1" sqref="H44:L44">
      <formula1>"令和,平成"</formula1>
    </dataValidation>
  </dataValidations>
  <printOptions horizontalCentered="1"/>
  <pageMargins left="0.62992125984251968" right="0.62992125984251968" top="0.39370078740157483" bottom="0.39370078740157483" header="0" footer="0.19685039370078741"/>
  <pageSetup paperSize="9" scale="46" orientation="portrait" r:id="rId1"/>
  <headerFooter scaleWithDoc="0">
    <oddFooter>&amp;R令和７年４月１日以降に申請する訓練科から適用</oddFooter>
  </headerFooter>
  <colBreaks count="1" manualBreakCount="1">
    <brk id="44" max="1048575" man="1"/>
  </colBreaks>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view="pageBreakPreview" zoomScale="70" zoomScaleNormal="100" zoomScaleSheetLayoutView="70" workbookViewId="0">
      <selection activeCell="O11" sqref="O11:O12"/>
    </sheetView>
  </sheetViews>
  <sheetFormatPr defaultRowHeight="13.5"/>
  <cols>
    <col min="1" max="1" width="4.25" style="515" customWidth="1"/>
    <col min="2" max="2" width="13" style="515" customWidth="1"/>
    <col min="3" max="3" width="21" style="515" customWidth="1"/>
    <col min="4" max="4" width="13.5" style="515" customWidth="1"/>
    <col min="5" max="13" width="9" style="515"/>
    <col min="14" max="14" width="6.625" style="515" customWidth="1"/>
    <col min="15" max="15" width="51" style="515" customWidth="1"/>
    <col min="16" max="16384" width="9" style="515"/>
  </cols>
  <sheetData>
    <row r="1" spans="1:15" ht="24.75" customHeight="1">
      <c r="A1" s="72"/>
      <c r="B1" s="72"/>
      <c r="C1" s="72"/>
      <c r="D1" s="72"/>
      <c r="E1" s="72"/>
      <c r="F1" s="72"/>
      <c r="G1" s="72"/>
      <c r="H1" s="72"/>
      <c r="I1" s="72"/>
      <c r="J1" s="72"/>
      <c r="K1" s="72"/>
      <c r="L1" s="72"/>
      <c r="M1" s="72"/>
      <c r="N1" s="72"/>
      <c r="O1" s="498" t="s">
        <v>608</v>
      </c>
    </row>
    <row r="2" spans="1:15" ht="42" customHeight="1">
      <c r="A2" s="2585" t="s">
        <v>240</v>
      </c>
      <c r="B2" s="2585"/>
      <c r="C2" s="2585"/>
      <c r="D2" s="2585"/>
      <c r="E2" s="2585"/>
      <c r="F2" s="2585"/>
      <c r="G2" s="2585"/>
      <c r="H2" s="2585"/>
      <c r="I2" s="2585"/>
      <c r="J2" s="2585"/>
      <c r="K2" s="2585"/>
      <c r="L2" s="2585"/>
      <c r="M2" s="2585"/>
      <c r="N2" s="2585"/>
      <c r="O2" s="2585"/>
    </row>
    <row r="3" spans="1:15" ht="32.25" customHeight="1">
      <c r="A3" s="1207"/>
      <c r="B3" s="2586" t="s">
        <v>160</v>
      </c>
      <c r="C3" s="2586"/>
      <c r="D3" s="2587" t="str">
        <f>IF(様式1!L11="","",様式1!L11)</f>
        <v/>
      </c>
      <c r="E3" s="2587"/>
      <c r="F3" s="2587"/>
      <c r="G3" s="2587"/>
      <c r="H3" s="2587"/>
      <c r="I3" s="2587"/>
      <c r="J3" s="2587"/>
      <c r="K3" s="2586" t="s">
        <v>194</v>
      </c>
      <c r="L3" s="2586"/>
      <c r="M3" s="2586"/>
      <c r="N3" s="2586"/>
      <c r="O3" s="545" t="str">
        <f>IF(様式1!G36="","",様式1!G36)</f>
        <v/>
      </c>
    </row>
    <row r="4" spans="1:15" ht="15.75" customHeight="1">
      <c r="A4" s="72"/>
      <c r="B4" s="72"/>
      <c r="C4" s="72"/>
      <c r="D4" s="72"/>
      <c r="E4" s="72"/>
      <c r="F4" s="72"/>
      <c r="G4" s="72"/>
      <c r="H4" s="72"/>
      <c r="I4" s="72"/>
      <c r="J4" s="72"/>
      <c r="K4" s="72"/>
      <c r="L4" s="72"/>
      <c r="M4" s="72"/>
      <c r="N4" s="72"/>
      <c r="O4" s="72"/>
    </row>
    <row r="5" spans="1:15" ht="24.75" customHeight="1">
      <c r="A5" s="499" t="s">
        <v>579</v>
      </c>
      <c r="B5" s="2569" t="s">
        <v>241</v>
      </c>
      <c r="C5" s="2570"/>
      <c r="D5" s="2569" t="s">
        <v>570</v>
      </c>
      <c r="E5" s="2571"/>
      <c r="F5" s="2571"/>
      <c r="G5" s="2571"/>
      <c r="H5" s="2571"/>
      <c r="I5" s="2571"/>
      <c r="J5" s="2571"/>
      <c r="K5" s="2571"/>
      <c r="L5" s="2571"/>
      <c r="M5" s="2570"/>
      <c r="N5" s="2569" t="s">
        <v>242</v>
      </c>
      <c r="O5" s="2570"/>
    </row>
    <row r="6" spans="1:15" ht="54.75" customHeight="1">
      <c r="A6" s="2588">
        <v>1</v>
      </c>
      <c r="B6" s="2557"/>
      <c r="C6" s="2558"/>
      <c r="D6" s="2557"/>
      <c r="E6" s="2561"/>
      <c r="F6" s="2561"/>
      <c r="G6" s="2561"/>
      <c r="H6" s="2561"/>
      <c r="I6" s="2561"/>
      <c r="J6" s="2561"/>
      <c r="K6" s="2561"/>
      <c r="L6" s="2561"/>
      <c r="M6" s="2558"/>
      <c r="N6" s="2557"/>
      <c r="O6" s="2558"/>
    </row>
    <row r="7" spans="1:15" ht="24.75" customHeight="1">
      <c r="A7" s="2552"/>
      <c r="B7" s="2559"/>
      <c r="C7" s="2560"/>
      <c r="D7" s="503" t="s">
        <v>580</v>
      </c>
      <c r="E7" s="2564"/>
      <c r="F7" s="2565"/>
      <c r="G7" s="2565"/>
      <c r="H7" s="2565"/>
      <c r="I7" s="2566" t="s">
        <v>571</v>
      </c>
      <c r="J7" s="2567"/>
      <c r="K7" s="2564"/>
      <c r="L7" s="2565"/>
      <c r="M7" s="2568"/>
      <c r="N7" s="2559"/>
      <c r="O7" s="2560"/>
    </row>
    <row r="8" spans="1:15" ht="24.75" customHeight="1">
      <c r="A8" s="2552"/>
      <c r="B8" s="2569" t="s">
        <v>581</v>
      </c>
      <c r="C8" s="2570"/>
      <c r="D8" s="2569" t="s">
        <v>572</v>
      </c>
      <c r="E8" s="2571"/>
      <c r="F8" s="2571"/>
      <c r="G8" s="2571"/>
      <c r="H8" s="2571"/>
      <c r="I8" s="2571"/>
      <c r="J8" s="2571"/>
      <c r="K8" s="2571"/>
      <c r="L8" s="2571"/>
      <c r="M8" s="2570"/>
      <c r="N8" s="2569" t="s">
        <v>177</v>
      </c>
      <c r="O8" s="2570"/>
    </row>
    <row r="9" spans="1:15" ht="34.700000000000003" customHeight="1">
      <c r="A9" s="2552"/>
      <c r="B9" s="1238" t="s">
        <v>573</v>
      </c>
      <c r="C9" s="436"/>
      <c r="D9" s="500" t="s">
        <v>244</v>
      </c>
      <c r="E9" s="2545" t="s">
        <v>245</v>
      </c>
      <c r="F9" s="2546"/>
      <c r="G9" s="2546"/>
      <c r="H9" s="2546"/>
      <c r="I9" s="1208"/>
      <c r="J9" s="2547" t="s">
        <v>582</v>
      </c>
      <c r="K9" s="2547"/>
      <c r="L9" s="2547"/>
      <c r="M9" s="2548"/>
      <c r="N9" s="1661"/>
      <c r="O9" s="2541" t="s">
        <v>574</v>
      </c>
    </row>
    <row r="10" spans="1:15" ht="34.700000000000003" customHeight="1">
      <c r="A10" s="2552"/>
      <c r="B10" s="1238" t="s">
        <v>575</v>
      </c>
      <c r="C10" s="436"/>
      <c r="D10" s="501" t="s">
        <v>131</v>
      </c>
      <c r="E10" s="2549"/>
      <c r="F10" s="2550"/>
      <c r="G10" s="2550"/>
      <c r="H10" s="2550"/>
      <c r="I10" s="1208" t="s">
        <v>55</v>
      </c>
      <c r="J10" s="2550"/>
      <c r="K10" s="2550"/>
      <c r="L10" s="2550"/>
      <c r="M10" s="2551"/>
      <c r="N10" s="1663"/>
      <c r="O10" s="2542"/>
    </row>
    <row r="11" spans="1:15" ht="34.700000000000003" customHeight="1">
      <c r="A11" s="2552"/>
      <c r="B11" s="1238" t="s">
        <v>576</v>
      </c>
      <c r="C11" s="436"/>
      <c r="D11" s="501" t="s">
        <v>166</v>
      </c>
      <c r="E11" s="437"/>
      <c r="F11" s="1208" t="s">
        <v>167</v>
      </c>
      <c r="G11" s="437"/>
      <c r="H11" s="1208" t="s">
        <v>145</v>
      </c>
      <c r="I11" s="1208" t="s">
        <v>55</v>
      </c>
      <c r="J11" s="437"/>
      <c r="K11" s="1208" t="s">
        <v>167</v>
      </c>
      <c r="L11" s="437"/>
      <c r="M11" s="438" t="s">
        <v>145</v>
      </c>
      <c r="N11" s="1661"/>
      <c r="O11" s="2541"/>
    </row>
    <row r="12" spans="1:15" ht="34.700000000000003" customHeight="1" thickBot="1">
      <c r="A12" s="2563"/>
      <c r="B12" s="2573"/>
      <c r="C12" s="2574"/>
      <c r="D12" s="504" t="s">
        <v>577</v>
      </c>
      <c r="E12" s="2575"/>
      <c r="F12" s="2576"/>
      <c r="G12" s="505" t="s">
        <v>59</v>
      </c>
      <c r="H12" s="505"/>
      <c r="I12" s="505"/>
      <c r="J12" s="505"/>
      <c r="K12" s="505"/>
      <c r="L12" s="505"/>
      <c r="M12" s="506"/>
      <c r="N12" s="2540"/>
      <c r="O12" s="2572"/>
    </row>
    <row r="13" spans="1:15" ht="24.75" customHeight="1">
      <c r="A13" s="2552">
        <v>2</v>
      </c>
      <c r="B13" s="2554" t="s">
        <v>241</v>
      </c>
      <c r="C13" s="2555"/>
      <c r="D13" s="2554" t="s">
        <v>570</v>
      </c>
      <c r="E13" s="2556"/>
      <c r="F13" s="2556"/>
      <c r="G13" s="2556"/>
      <c r="H13" s="2556"/>
      <c r="I13" s="2556"/>
      <c r="J13" s="2556"/>
      <c r="K13" s="2556"/>
      <c r="L13" s="2556"/>
      <c r="M13" s="2555"/>
      <c r="N13" s="2554" t="s">
        <v>242</v>
      </c>
      <c r="O13" s="2555"/>
    </row>
    <row r="14" spans="1:15" ht="54.75" customHeight="1">
      <c r="A14" s="2552"/>
      <c r="B14" s="2557"/>
      <c r="C14" s="2558"/>
      <c r="D14" s="2557"/>
      <c r="E14" s="2561"/>
      <c r="F14" s="2561"/>
      <c r="G14" s="2561"/>
      <c r="H14" s="2561"/>
      <c r="I14" s="2561"/>
      <c r="J14" s="2561"/>
      <c r="K14" s="2561"/>
      <c r="L14" s="2561"/>
      <c r="M14" s="2558"/>
      <c r="N14" s="2557"/>
      <c r="O14" s="2558"/>
    </row>
    <row r="15" spans="1:15" ht="24.75" customHeight="1">
      <c r="A15" s="2552"/>
      <c r="B15" s="2559"/>
      <c r="C15" s="2560"/>
      <c r="D15" s="503" t="s">
        <v>580</v>
      </c>
      <c r="E15" s="2564"/>
      <c r="F15" s="2565"/>
      <c r="G15" s="2565"/>
      <c r="H15" s="2565"/>
      <c r="I15" s="2566" t="s">
        <v>571</v>
      </c>
      <c r="J15" s="2567"/>
      <c r="K15" s="2564"/>
      <c r="L15" s="2565"/>
      <c r="M15" s="2568"/>
      <c r="N15" s="2559"/>
      <c r="O15" s="2560"/>
    </row>
    <row r="16" spans="1:15" ht="24.75" customHeight="1">
      <c r="A16" s="2552"/>
      <c r="B16" s="2569" t="s">
        <v>581</v>
      </c>
      <c r="C16" s="2570"/>
      <c r="D16" s="2569" t="s">
        <v>572</v>
      </c>
      <c r="E16" s="2571"/>
      <c r="F16" s="2571"/>
      <c r="G16" s="2571"/>
      <c r="H16" s="2571"/>
      <c r="I16" s="2571"/>
      <c r="J16" s="2571"/>
      <c r="K16" s="2571"/>
      <c r="L16" s="2571"/>
      <c r="M16" s="2570"/>
      <c r="N16" s="2569" t="s">
        <v>177</v>
      </c>
      <c r="O16" s="2570"/>
    </row>
    <row r="17" spans="1:15" ht="34.700000000000003" customHeight="1">
      <c r="A17" s="2552"/>
      <c r="B17" s="1238" t="s">
        <v>573</v>
      </c>
      <c r="C17" s="436"/>
      <c r="D17" s="500" t="s">
        <v>244</v>
      </c>
      <c r="E17" s="2545" t="s">
        <v>245</v>
      </c>
      <c r="F17" s="2546"/>
      <c r="G17" s="2546"/>
      <c r="H17" s="2546"/>
      <c r="I17" s="1208"/>
      <c r="J17" s="2547" t="s">
        <v>582</v>
      </c>
      <c r="K17" s="2547"/>
      <c r="L17" s="2547"/>
      <c r="M17" s="2548"/>
      <c r="N17" s="1661"/>
      <c r="O17" s="2541" t="s">
        <v>574</v>
      </c>
    </row>
    <row r="18" spans="1:15" ht="34.700000000000003" customHeight="1">
      <c r="A18" s="2552"/>
      <c r="B18" s="1238" t="s">
        <v>575</v>
      </c>
      <c r="C18" s="436"/>
      <c r="D18" s="501" t="s">
        <v>131</v>
      </c>
      <c r="E18" s="2549"/>
      <c r="F18" s="2550"/>
      <c r="G18" s="2550"/>
      <c r="H18" s="2550"/>
      <c r="I18" s="1208" t="s">
        <v>55</v>
      </c>
      <c r="J18" s="2550"/>
      <c r="K18" s="2550"/>
      <c r="L18" s="2550"/>
      <c r="M18" s="2551"/>
      <c r="N18" s="1663"/>
      <c r="O18" s="2542"/>
    </row>
    <row r="19" spans="1:15" ht="34.700000000000003" customHeight="1">
      <c r="A19" s="2552"/>
      <c r="B19" s="1238" t="s">
        <v>576</v>
      </c>
      <c r="C19" s="436"/>
      <c r="D19" s="501" t="s">
        <v>166</v>
      </c>
      <c r="E19" s="437"/>
      <c r="F19" s="1208" t="s">
        <v>167</v>
      </c>
      <c r="G19" s="437"/>
      <c r="H19" s="1208" t="s">
        <v>145</v>
      </c>
      <c r="I19" s="1208" t="s">
        <v>55</v>
      </c>
      <c r="J19" s="437"/>
      <c r="K19" s="1208" t="s">
        <v>167</v>
      </c>
      <c r="L19" s="437"/>
      <c r="M19" s="438" t="s">
        <v>145</v>
      </c>
      <c r="N19" s="1661"/>
      <c r="O19" s="2541"/>
    </row>
    <row r="20" spans="1:15" ht="34.700000000000003" customHeight="1" thickBot="1">
      <c r="A20" s="2552"/>
      <c r="B20" s="2581"/>
      <c r="C20" s="2582"/>
      <c r="D20" s="507" t="s">
        <v>577</v>
      </c>
      <c r="E20" s="2583"/>
      <c r="F20" s="2584"/>
      <c r="G20" s="510" t="s">
        <v>59</v>
      </c>
      <c r="H20" s="510"/>
      <c r="I20" s="510"/>
      <c r="J20" s="510"/>
      <c r="K20" s="510"/>
      <c r="L20" s="510"/>
      <c r="M20" s="15"/>
      <c r="N20" s="2540"/>
      <c r="O20" s="2580"/>
    </row>
    <row r="21" spans="1:15" ht="24.75" customHeight="1">
      <c r="A21" s="2562">
        <v>3</v>
      </c>
      <c r="B21" s="2577" t="s">
        <v>241</v>
      </c>
      <c r="C21" s="2578"/>
      <c r="D21" s="2577" t="s">
        <v>570</v>
      </c>
      <c r="E21" s="2579"/>
      <c r="F21" s="2579"/>
      <c r="G21" s="2579"/>
      <c r="H21" s="2579"/>
      <c r="I21" s="2579"/>
      <c r="J21" s="2579"/>
      <c r="K21" s="2579"/>
      <c r="L21" s="2579"/>
      <c r="M21" s="2578"/>
      <c r="N21" s="2577" t="s">
        <v>242</v>
      </c>
      <c r="O21" s="2578"/>
    </row>
    <row r="22" spans="1:15" ht="54.75" customHeight="1">
      <c r="A22" s="2552"/>
      <c r="B22" s="2557"/>
      <c r="C22" s="2558"/>
      <c r="D22" s="2557"/>
      <c r="E22" s="2561"/>
      <c r="F22" s="2561"/>
      <c r="G22" s="2561"/>
      <c r="H22" s="2561"/>
      <c r="I22" s="2561"/>
      <c r="J22" s="2561"/>
      <c r="K22" s="2561"/>
      <c r="L22" s="2561"/>
      <c r="M22" s="2558"/>
      <c r="N22" s="2557"/>
      <c r="O22" s="2558"/>
    </row>
    <row r="23" spans="1:15" ht="24.75" customHeight="1">
      <c r="A23" s="2552"/>
      <c r="B23" s="2559"/>
      <c r="C23" s="2560"/>
      <c r="D23" s="503" t="s">
        <v>580</v>
      </c>
      <c r="E23" s="2564"/>
      <c r="F23" s="2565"/>
      <c r="G23" s="2565"/>
      <c r="H23" s="2565"/>
      <c r="I23" s="2566" t="s">
        <v>571</v>
      </c>
      <c r="J23" s="2567"/>
      <c r="K23" s="2564"/>
      <c r="L23" s="2565"/>
      <c r="M23" s="2568"/>
      <c r="N23" s="2559"/>
      <c r="O23" s="2560"/>
    </row>
    <row r="24" spans="1:15" ht="24.75" customHeight="1">
      <c r="A24" s="2552"/>
      <c r="B24" s="2569" t="s">
        <v>581</v>
      </c>
      <c r="C24" s="2570"/>
      <c r="D24" s="2569" t="s">
        <v>572</v>
      </c>
      <c r="E24" s="2571"/>
      <c r="F24" s="2571"/>
      <c r="G24" s="2571"/>
      <c r="H24" s="2571"/>
      <c r="I24" s="2571"/>
      <c r="J24" s="2571"/>
      <c r="K24" s="2571"/>
      <c r="L24" s="2571"/>
      <c r="M24" s="2570"/>
      <c r="N24" s="2569" t="s">
        <v>177</v>
      </c>
      <c r="O24" s="2570"/>
    </row>
    <row r="25" spans="1:15" ht="34.700000000000003" customHeight="1">
      <c r="A25" s="2552"/>
      <c r="B25" s="1238" t="s">
        <v>573</v>
      </c>
      <c r="C25" s="436"/>
      <c r="D25" s="500" t="s">
        <v>244</v>
      </c>
      <c r="E25" s="2545" t="s">
        <v>245</v>
      </c>
      <c r="F25" s="2546"/>
      <c r="G25" s="2546"/>
      <c r="H25" s="2546"/>
      <c r="I25" s="1208"/>
      <c r="J25" s="2547" t="s">
        <v>582</v>
      </c>
      <c r="K25" s="2547"/>
      <c r="L25" s="2547"/>
      <c r="M25" s="2548"/>
      <c r="N25" s="1661"/>
      <c r="O25" s="2541" t="s">
        <v>574</v>
      </c>
    </row>
    <row r="26" spans="1:15" ht="34.700000000000003" customHeight="1">
      <c r="A26" s="2552"/>
      <c r="B26" s="1238" t="s">
        <v>575</v>
      </c>
      <c r="C26" s="436"/>
      <c r="D26" s="501" t="s">
        <v>131</v>
      </c>
      <c r="E26" s="2549"/>
      <c r="F26" s="2550"/>
      <c r="G26" s="2550"/>
      <c r="H26" s="2550"/>
      <c r="I26" s="1208" t="s">
        <v>55</v>
      </c>
      <c r="J26" s="2550"/>
      <c r="K26" s="2550"/>
      <c r="L26" s="2550"/>
      <c r="M26" s="2551"/>
      <c r="N26" s="1663"/>
      <c r="O26" s="2542"/>
    </row>
    <row r="27" spans="1:15" ht="34.700000000000003" customHeight="1">
      <c r="A27" s="2552"/>
      <c r="B27" s="1238" t="s">
        <v>576</v>
      </c>
      <c r="C27" s="436"/>
      <c r="D27" s="501" t="s">
        <v>166</v>
      </c>
      <c r="E27" s="437"/>
      <c r="F27" s="1208" t="s">
        <v>167</v>
      </c>
      <c r="G27" s="437"/>
      <c r="H27" s="1208" t="s">
        <v>145</v>
      </c>
      <c r="I27" s="1208" t="s">
        <v>55</v>
      </c>
      <c r="J27" s="437"/>
      <c r="K27" s="1208" t="s">
        <v>167</v>
      </c>
      <c r="L27" s="437"/>
      <c r="M27" s="438" t="s">
        <v>145</v>
      </c>
      <c r="N27" s="1661"/>
      <c r="O27" s="2541"/>
    </row>
    <row r="28" spans="1:15" ht="34.700000000000003" customHeight="1" thickBot="1">
      <c r="A28" s="2563"/>
      <c r="B28" s="2573"/>
      <c r="C28" s="2574"/>
      <c r="D28" s="504" t="s">
        <v>577</v>
      </c>
      <c r="E28" s="2575"/>
      <c r="F28" s="2576"/>
      <c r="G28" s="505" t="s">
        <v>59</v>
      </c>
      <c r="H28" s="505"/>
      <c r="I28" s="505"/>
      <c r="J28" s="505"/>
      <c r="K28" s="505"/>
      <c r="L28" s="505"/>
      <c r="M28" s="506"/>
      <c r="N28" s="2540"/>
      <c r="O28" s="2572"/>
    </row>
    <row r="29" spans="1:15" ht="24.75" customHeight="1">
      <c r="A29" s="2562">
        <v>4</v>
      </c>
      <c r="B29" s="2577" t="s">
        <v>241</v>
      </c>
      <c r="C29" s="2578"/>
      <c r="D29" s="2577" t="s">
        <v>570</v>
      </c>
      <c r="E29" s="2579"/>
      <c r="F29" s="2579"/>
      <c r="G29" s="2579"/>
      <c r="H29" s="2579"/>
      <c r="I29" s="2579"/>
      <c r="J29" s="2579"/>
      <c r="K29" s="2579"/>
      <c r="L29" s="2579"/>
      <c r="M29" s="2578"/>
      <c r="N29" s="2577" t="s">
        <v>242</v>
      </c>
      <c r="O29" s="2578"/>
    </row>
    <row r="30" spans="1:15" ht="54.75" customHeight="1">
      <c r="A30" s="2552"/>
      <c r="B30" s="2557"/>
      <c r="C30" s="2558"/>
      <c r="D30" s="2557"/>
      <c r="E30" s="2561"/>
      <c r="F30" s="2561"/>
      <c r="G30" s="2561"/>
      <c r="H30" s="2561"/>
      <c r="I30" s="2561"/>
      <c r="J30" s="2561"/>
      <c r="K30" s="2561"/>
      <c r="L30" s="2561"/>
      <c r="M30" s="2558"/>
      <c r="N30" s="2557"/>
      <c r="O30" s="2558"/>
    </row>
    <row r="31" spans="1:15" ht="24.75" customHeight="1">
      <c r="A31" s="2552"/>
      <c r="B31" s="2559"/>
      <c r="C31" s="2560"/>
      <c r="D31" s="503" t="s">
        <v>580</v>
      </c>
      <c r="E31" s="2564"/>
      <c r="F31" s="2565"/>
      <c r="G31" s="2565"/>
      <c r="H31" s="2565"/>
      <c r="I31" s="2566" t="s">
        <v>571</v>
      </c>
      <c r="J31" s="2567"/>
      <c r="K31" s="2564"/>
      <c r="L31" s="2565"/>
      <c r="M31" s="2568"/>
      <c r="N31" s="2559"/>
      <c r="O31" s="2560"/>
    </row>
    <row r="32" spans="1:15" ht="24.75" customHeight="1">
      <c r="A32" s="2552"/>
      <c r="B32" s="2569" t="s">
        <v>581</v>
      </c>
      <c r="C32" s="2570"/>
      <c r="D32" s="2569" t="s">
        <v>572</v>
      </c>
      <c r="E32" s="2571"/>
      <c r="F32" s="2571"/>
      <c r="G32" s="2571"/>
      <c r="H32" s="2571"/>
      <c r="I32" s="2571"/>
      <c r="J32" s="2571"/>
      <c r="K32" s="2571"/>
      <c r="L32" s="2571"/>
      <c r="M32" s="2570"/>
      <c r="N32" s="2569" t="s">
        <v>177</v>
      </c>
      <c r="O32" s="2570"/>
    </row>
    <row r="33" spans="1:15" ht="34.700000000000003" customHeight="1">
      <c r="A33" s="2552"/>
      <c r="B33" s="1238" t="s">
        <v>573</v>
      </c>
      <c r="C33" s="436"/>
      <c r="D33" s="500" t="s">
        <v>244</v>
      </c>
      <c r="E33" s="2545" t="s">
        <v>245</v>
      </c>
      <c r="F33" s="2546"/>
      <c r="G33" s="2546"/>
      <c r="H33" s="2546"/>
      <c r="I33" s="1208"/>
      <c r="J33" s="2547" t="s">
        <v>582</v>
      </c>
      <c r="K33" s="2547"/>
      <c r="L33" s="2547"/>
      <c r="M33" s="2548"/>
      <c r="N33" s="1661"/>
      <c r="O33" s="2541" t="s">
        <v>574</v>
      </c>
    </row>
    <row r="34" spans="1:15" ht="34.700000000000003" customHeight="1">
      <c r="A34" s="2552"/>
      <c r="B34" s="1238" t="s">
        <v>575</v>
      </c>
      <c r="C34" s="436"/>
      <c r="D34" s="501" t="s">
        <v>131</v>
      </c>
      <c r="E34" s="2549"/>
      <c r="F34" s="2550"/>
      <c r="G34" s="2550"/>
      <c r="H34" s="2550"/>
      <c r="I34" s="1208" t="s">
        <v>55</v>
      </c>
      <c r="J34" s="2550"/>
      <c r="K34" s="2550"/>
      <c r="L34" s="2550"/>
      <c r="M34" s="2551"/>
      <c r="N34" s="1663"/>
      <c r="O34" s="2542"/>
    </row>
    <row r="35" spans="1:15" ht="34.700000000000003" customHeight="1">
      <c r="A35" s="2552"/>
      <c r="B35" s="1238" t="s">
        <v>576</v>
      </c>
      <c r="C35" s="436"/>
      <c r="D35" s="501" t="s">
        <v>166</v>
      </c>
      <c r="E35" s="437"/>
      <c r="F35" s="1208" t="s">
        <v>167</v>
      </c>
      <c r="G35" s="437"/>
      <c r="H35" s="1208" t="s">
        <v>145</v>
      </c>
      <c r="I35" s="1208" t="s">
        <v>55</v>
      </c>
      <c r="J35" s="437"/>
      <c r="K35" s="1208" t="s">
        <v>167</v>
      </c>
      <c r="L35" s="437"/>
      <c r="M35" s="438" t="s">
        <v>145</v>
      </c>
      <c r="N35" s="1661"/>
      <c r="O35" s="2541"/>
    </row>
    <row r="36" spans="1:15" ht="34.700000000000003" customHeight="1" thickBot="1">
      <c r="A36" s="2563"/>
      <c r="B36" s="2573"/>
      <c r="C36" s="2574"/>
      <c r="D36" s="504" t="s">
        <v>577</v>
      </c>
      <c r="E36" s="2575"/>
      <c r="F36" s="2576"/>
      <c r="G36" s="505" t="s">
        <v>59</v>
      </c>
      <c r="H36" s="505"/>
      <c r="I36" s="505"/>
      <c r="J36" s="505"/>
      <c r="K36" s="505"/>
      <c r="L36" s="505"/>
      <c r="M36" s="506"/>
      <c r="N36" s="2540"/>
      <c r="O36" s="2572"/>
    </row>
    <row r="37" spans="1:15" ht="24.75" customHeight="1">
      <c r="A37" s="2552">
        <v>5</v>
      </c>
      <c r="B37" s="2554" t="s">
        <v>241</v>
      </c>
      <c r="C37" s="2555"/>
      <c r="D37" s="2554" t="s">
        <v>570</v>
      </c>
      <c r="E37" s="2556"/>
      <c r="F37" s="2556"/>
      <c r="G37" s="2556"/>
      <c r="H37" s="2556"/>
      <c r="I37" s="2556"/>
      <c r="J37" s="2556"/>
      <c r="K37" s="2556"/>
      <c r="L37" s="2556"/>
      <c r="M37" s="2555"/>
      <c r="N37" s="2554" t="s">
        <v>242</v>
      </c>
      <c r="O37" s="2555"/>
    </row>
    <row r="38" spans="1:15" ht="54.75" customHeight="1">
      <c r="A38" s="2552"/>
      <c r="B38" s="2557"/>
      <c r="C38" s="2558"/>
      <c r="D38" s="2557"/>
      <c r="E38" s="2561"/>
      <c r="F38" s="2561"/>
      <c r="G38" s="2561"/>
      <c r="H38" s="2561"/>
      <c r="I38" s="2561"/>
      <c r="J38" s="2561"/>
      <c r="K38" s="2561"/>
      <c r="L38" s="2561"/>
      <c r="M38" s="2558"/>
      <c r="N38" s="2557"/>
      <c r="O38" s="2558"/>
    </row>
    <row r="39" spans="1:15" ht="24.75" customHeight="1">
      <c r="A39" s="2552"/>
      <c r="B39" s="2559"/>
      <c r="C39" s="2560"/>
      <c r="D39" s="503" t="s">
        <v>580</v>
      </c>
      <c r="E39" s="2564"/>
      <c r="F39" s="2565"/>
      <c r="G39" s="2565"/>
      <c r="H39" s="2565"/>
      <c r="I39" s="2566" t="s">
        <v>571</v>
      </c>
      <c r="J39" s="2567"/>
      <c r="K39" s="2564"/>
      <c r="L39" s="2565"/>
      <c r="M39" s="2568"/>
      <c r="N39" s="2559"/>
      <c r="O39" s="2560"/>
    </row>
    <row r="40" spans="1:15" ht="24.75" customHeight="1">
      <c r="A40" s="2552"/>
      <c r="B40" s="2569" t="s">
        <v>581</v>
      </c>
      <c r="C40" s="2570"/>
      <c r="D40" s="2569" t="s">
        <v>572</v>
      </c>
      <c r="E40" s="2571"/>
      <c r="F40" s="2571"/>
      <c r="G40" s="2571"/>
      <c r="H40" s="2571"/>
      <c r="I40" s="2571"/>
      <c r="J40" s="2571"/>
      <c r="K40" s="2571"/>
      <c r="L40" s="2571"/>
      <c r="M40" s="2570"/>
      <c r="N40" s="2569" t="s">
        <v>177</v>
      </c>
      <c r="O40" s="2570"/>
    </row>
    <row r="41" spans="1:15" ht="34.700000000000003" customHeight="1">
      <c r="A41" s="2552"/>
      <c r="B41" s="1238" t="s">
        <v>573</v>
      </c>
      <c r="C41" s="436"/>
      <c r="D41" s="500" t="s">
        <v>244</v>
      </c>
      <c r="E41" s="2545" t="s">
        <v>245</v>
      </c>
      <c r="F41" s="2546"/>
      <c r="G41" s="2546"/>
      <c r="H41" s="2546"/>
      <c r="I41" s="1208"/>
      <c r="J41" s="2547" t="s">
        <v>582</v>
      </c>
      <c r="K41" s="2547"/>
      <c r="L41" s="2547"/>
      <c r="M41" s="2548"/>
      <c r="N41" s="1661"/>
      <c r="O41" s="2541" t="s">
        <v>574</v>
      </c>
    </row>
    <row r="42" spans="1:15" ht="34.700000000000003" customHeight="1">
      <c r="A42" s="2552"/>
      <c r="B42" s="1238" t="s">
        <v>575</v>
      </c>
      <c r="C42" s="436"/>
      <c r="D42" s="501" t="s">
        <v>131</v>
      </c>
      <c r="E42" s="2549"/>
      <c r="F42" s="2550"/>
      <c r="G42" s="2550"/>
      <c r="H42" s="2550"/>
      <c r="I42" s="1208" t="s">
        <v>55</v>
      </c>
      <c r="J42" s="2550"/>
      <c r="K42" s="2550"/>
      <c r="L42" s="2550"/>
      <c r="M42" s="2551"/>
      <c r="N42" s="1663"/>
      <c r="O42" s="2542"/>
    </row>
    <row r="43" spans="1:15" ht="34.700000000000003" customHeight="1">
      <c r="A43" s="2552"/>
      <c r="B43" s="1238" t="s">
        <v>576</v>
      </c>
      <c r="C43" s="436"/>
      <c r="D43" s="501" t="s">
        <v>166</v>
      </c>
      <c r="E43" s="437"/>
      <c r="F43" s="1208" t="s">
        <v>167</v>
      </c>
      <c r="G43" s="437"/>
      <c r="H43" s="1208" t="s">
        <v>145</v>
      </c>
      <c r="I43" s="1208" t="s">
        <v>55</v>
      </c>
      <c r="J43" s="437"/>
      <c r="K43" s="1208" t="s">
        <v>167</v>
      </c>
      <c r="L43" s="437"/>
      <c r="M43" s="438" t="s">
        <v>145</v>
      </c>
      <c r="N43" s="1661"/>
      <c r="O43" s="2541"/>
    </row>
    <row r="44" spans="1:15" ht="34.700000000000003" customHeight="1" thickBot="1">
      <c r="A44" s="2553"/>
      <c r="B44" s="2543"/>
      <c r="C44" s="2544"/>
      <c r="D44" s="502" t="s">
        <v>577</v>
      </c>
      <c r="E44" s="2545"/>
      <c r="F44" s="2546"/>
      <c r="G44" s="1209" t="s">
        <v>59</v>
      </c>
      <c r="H44" s="1209"/>
      <c r="I44" s="1209"/>
      <c r="J44" s="1209"/>
      <c r="K44" s="1209"/>
      <c r="L44" s="1209"/>
      <c r="M44" s="1210"/>
      <c r="N44" s="2540"/>
      <c r="O44" s="2542"/>
    </row>
    <row r="45" spans="1:15">
      <c r="A45" s="72" t="s">
        <v>243</v>
      </c>
      <c r="B45" s="72"/>
      <c r="C45" s="80"/>
      <c r="D45" s="80"/>
      <c r="E45" s="80"/>
      <c r="F45" s="80"/>
      <c r="G45" s="80"/>
      <c r="H45" s="80"/>
      <c r="I45" s="80"/>
      <c r="J45" s="80"/>
      <c r="K45" s="80"/>
      <c r="L45" s="80"/>
      <c r="M45" s="80"/>
      <c r="N45" s="80"/>
      <c r="O45" s="80"/>
    </row>
    <row r="46" spans="1:15">
      <c r="A46" s="72"/>
      <c r="B46" s="72"/>
      <c r="C46" s="80"/>
      <c r="D46" s="80"/>
      <c r="E46" s="80"/>
      <c r="F46" s="80"/>
      <c r="G46" s="80"/>
      <c r="H46" s="80"/>
      <c r="I46" s="80"/>
      <c r="J46" s="80"/>
      <c r="K46" s="80"/>
      <c r="L46" s="80"/>
      <c r="M46" s="80"/>
      <c r="N46" s="80"/>
      <c r="O46" s="80"/>
    </row>
  </sheetData>
  <mergeCells count="119">
    <mergeCell ref="A2:O2"/>
    <mergeCell ref="B3:C3"/>
    <mergeCell ref="D3:J3"/>
    <mergeCell ref="K3:N3"/>
    <mergeCell ref="B5:C5"/>
    <mergeCell ref="D5:M5"/>
    <mergeCell ref="N5:O5"/>
    <mergeCell ref="E9:H9"/>
    <mergeCell ref="J9:M9"/>
    <mergeCell ref="N9:N10"/>
    <mergeCell ref="O9:O10"/>
    <mergeCell ref="E10:H10"/>
    <mergeCell ref="J10:M10"/>
    <mergeCell ref="A6:A12"/>
    <mergeCell ref="B6:C7"/>
    <mergeCell ref="D6:M6"/>
    <mergeCell ref="N6:O7"/>
    <mergeCell ref="E7:H7"/>
    <mergeCell ref="I7:J7"/>
    <mergeCell ref="K7:M7"/>
    <mergeCell ref="B8:C8"/>
    <mergeCell ref="D8:M8"/>
    <mergeCell ref="N8:O8"/>
    <mergeCell ref="B16:C16"/>
    <mergeCell ref="D16:M16"/>
    <mergeCell ref="N16:O16"/>
    <mergeCell ref="N11:N12"/>
    <mergeCell ref="O11:O12"/>
    <mergeCell ref="B12:C12"/>
    <mergeCell ref="E12:F12"/>
    <mergeCell ref="A13:A20"/>
    <mergeCell ref="B13:C13"/>
    <mergeCell ref="D13:M13"/>
    <mergeCell ref="N13:O13"/>
    <mergeCell ref="B14:C15"/>
    <mergeCell ref="D14:M14"/>
    <mergeCell ref="E17:H17"/>
    <mergeCell ref="J17:M17"/>
    <mergeCell ref="N17:N18"/>
    <mergeCell ref="O17:O18"/>
    <mergeCell ref="E18:H18"/>
    <mergeCell ref="J18:M18"/>
    <mergeCell ref="N14:O15"/>
    <mergeCell ref="E15:H15"/>
    <mergeCell ref="I15:J15"/>
    <mergeCell ref="K15:M15"/>
    <mergeCell ref="B24:C24"/>
    <mergeCell ref="D24:M24"/>
    <mergeCell ref="N24:O24"/>
    <mergeCell ref="N19:N20"/>
    <mergeCell ref="O19:O20"/>
    <mergeCell ref="B20:C20"/>
    <mergeCell ref="E20:F20"/>
    <mergeCell ref="A21:A28"/>
    <mergeCell ref="B21:C21"/>
    <mergeCell ref="D21:M21"/>
    <mergeCell ref="N21:O21"/>
    <mergeCell ref="B22:C23"/>
    <mergeCell ref="D22:M22"/>
    <mergeCell ref="E25:H25"/>
    <mergeCell ref="J25:M25"/>
    <mergeCell ref="N25:N26"/>
    <mergeCell ref="O25:O26"/>
    <mergeCell ref="E26:H26"/>
    <mergeCell ref="J26:M26"/>
    <mergeCell ref="N22:O23"/>
    <mergeCell ref="E23:H23"/>
    <mergeCell ref="I23:J23"/>
    <mergeCell ref="K23:M23"/>
    <mergeCell ref="N30:O31"/>
    <mergeCell ref="E31:H31"/>
    <mergeCell ref="I31:J31"/>
    <mergeCell ref="K31:M31"/>
    <mergeCell ref="B32:C32"/>
    <mergeCell ref="D32:M32"/>
    <mergeCell ref="N32:O32"/>
    <mergeCell ref="N27:N28"/>
    <mergeCell ref="O27:O28"/>
    <mergeCell ref="B28:C28"/>
    <mergeCell ref="E28:F28"/>
    <mergeCell ref="B29:C29"/>
    <mergeCell ref="D29:M29"/>
    <mergeCell ref="N29:O29"/>
    <mergeCell ref="B30:C31"/>
    <mergeCell ref="D30:M30"/>
    <mergeCell ref="A37:A44"/>
    <mergeCell ref="B37:C37"/>
    <mergeCell ref="D37:M37"/>
    <mergeCell ref="N37:O37"/>
    <mergeCell ref="B38:C39"/>
    <mergeCell ref="D38:M38"/>
    <mergeCell ref="E33:H33"/>
    <mergeCell ref="J33:M33"/>
    <mergeCell ref="N33:N34"/>
    <mergeCell ref="O33:O34"/>
    <mergeCell ref="E34:H34"/>
    <mergeCell ref="J34:M34"/>
    <mergeCell ref="A29:A36"/>
    <mergeCell ref="N38:O39"/>
    <mergeCell ref="E39:H39"/>
    <mergeCell ref="I39:J39"/>
    <mergeCell ref="K39:M39"/>
    <mergeCell ref="B40:C40"/>
    <mergeCell ref="D40:M40"/>
    <mergeCell ref="N40:O40"/>
    <mergeCell ref="N35:N36"/>
    <mergeCell ref="O35:O36"/>
    <mergeCell ref="B36:C36"/>
    <mergeCell ref="E36:F36"/>
    <mergeCell ref="N43:N44"/>
    <mergeCell ref="O43:O44"/>
    <mergeCell ref="B44:C44"/>
    <mergeCell ref="E44:F44"/>
    <mergeCell ref="E41:H41"/>
    <mergeCell ref="J41:M41"/>
    <mergeCell ref="N41:N42"/>
    <mergeCell ref="O41:O42"/>
    <mergeCell ref="E42:H42"/>
    <mergeCell ref="J42:M42"/>
  </mergeCells>
  <phoneticPr fontId="12"/>
  <conditionalFormatting sqref="D6:J6 C9 C11">
    <cfRule type="cellIs" dxfId="223" priority="76" stopIfTrue="1" operator="equal">
      <formula>""</formula>
    </cfRule>
  </conditionalFormatting>
  <conditionalFormatting sqref="D7:E7">
    <cfRule type="cellIs" dxfId="222" priority="75" stopIfTrue="1" operator="equal">
      <formula>""</formula>
    </cfRule>
  </conditionalFormatting>
  <conditionalFormatting sqref="B6">
    <cfRule type="cellIs" dxfId="221" priority="74" stopIfTrue="1" operator="equal">
      <formula>""</formula>
    </cfRule>
  </conditionalFormatting>
  <conditionalFormatting sqref="C10">
    <cfRule type="cellIs" dxfId="220" priority="73" stopIfTrue="1" operator="equal">
      <formula>""</formula>
    </cfRule>
  </conditionalFormatting>
  <conditionalFormatting sqref="N6">
    <cfRule type="cellIs" dxfId="219" priority="72" stopIfTrue="1" operator="equal">
      <formula>""</formula>
    </cfRule>
  </conditionalFormatting>
  <conditionalFormatting sqref="J11">
    <cfRule type="cellIs" dxfId="218" priority="69" stopIfTrue="1" operator="equal">
      <formula>""</formula>
    </cfRule>
  </conditionalFormatting>
  <conditionalFormatting sqref="K7">
    <cfRule type="cellIs" dxfId="217" priority="65" stopIfTrue="1" operator="equal">
      <formula>""</formula>
    </cfRule>
  </conditionalFormatting>
  <conditionalFormatting sqref="I9">
    <cfRule type="cellIs" dxfId="216" priority="67" stopIfTrue="1" operator="equal">
      <formula>""</formula>
    </cfRule>
  </conditionalFormatting>
  <conditionalFormatting sqref="E12">
    <cfRule type="cellIs" dxfId="215" priority="66" stopIfTrue="1" operator="equal">
      <formula>""</formula>
    </cfRule>
  </conditionalFormatting>
  <conditionalFormatting sqref="D12 D11:E11 G11">
    <cfRule type="cellIs" dxfId="214" priority="71" stopIfTrue="1" operator="equal">
      <formula>""</formula>
    </cfRule>
  </conditionalFormatting>
  <conditionalFormatting sqref="E10">
    <cfRule type="cellIs" dxfId="213" priority="70" stopIfTrue="1" operator="equal">
      <formula>""</formula>
    </cfRule>
  </conditionalFormatting>
  <conditionalFormatting sqref="N14">
    <cfRule type="cellIs" dxfId="212" priority="60" stopIfTrue="1" operator="equal">
      <formula>""</formula>
    </cfRule>
  </conditionalFormatting>
  <conditionalFormatting sqref="L11">
    <cfRule type="cellIs" dxfId="211" priority="68" stopIfTrue="1" operator="equal">
      <formula>""</formula>
    </cfRule>
  </conditionalFormatting>
  <conditionalFormatting sqref="J19">
    <cfRule type="cellIs" dxfId="210" priority="58" stopIfTrue="1" operator="equal">
      <formula>""</formula>
    </cfRule>
  </conditionalFormatting>
  <conditionalFormatting sqref="D14:J14 C17 C19">
    <cfRule type="cellIs" dxfId="209" priority="64" stopIfTrue="1" operator="equal">
      <formula>""</formula>
    </cfRule>
  </conditionalFormatting>
  <conditionalFormatting sqref="D15:E15">
    <cfRule type="cellIs" dxfId="208" priority="63" stopIfTrue="1" operator="equal">
      <formula>""</formula>
    </cfRule>
  </conditionalFormatting>
  <conditionalFormatting sqref="B14">
    <cfRule type="cellIs" dxfId="207" priority="62" stopIfTrue="1" operator="equal">
      <formula>""</formula>
    </cfRule>
  </conditionalFormatting>
  <conditionalFormatting sqref="C18">
    <cfRule type="cellIs" dxfId="206" priority="61" stopIfTrue="1" operator="equal">
      <formula>""</formula>
    </cfRule>
  </conditionalFormatting>
  <conditionalFormatting sqref="D20 D19:E19 G19">
    <cfRule type="cellIs" dxfId="205" priority="59" stopIfTrue="1" operator="equal">
      <formula>""</formula>
    </cfRule>
  </conditionalFormatting>
  <conditionalFormatting sqref="J27">
    <cfRule type="cellIs" dxfId="204" priority="47" stopIfTrue="1" operator="equal">
      <formula>""</formula>
    </cfRule>
  </conditionalFormatting>
  <conditionalFormatting sqref="I17">
    <cfRule type="cellIs" dxfId="203" priority="56" stopIfTrue="1" operator="equal">
      <formula>""</formula>
    </cfRule>
  </conditionalFormatting>
  <conditionalFormatting sqref="L19">
    <cfRule type="cellIs" dxfId="202" priority="57" stopIfTrue="1" operator="equal">
      <formula>""</formula>
    </cfRule>
  </conditionalFormatting>
  <conditionalFormatting sqref="E20">
    <cfRule type="cellIs" dxfId="201" priority="55" stopIfTrue="1" operator="equal">
      <formula>""</formula>
    </cfRule>
  </conditionalFormatting>
  <conditionalFormatting sqref="K15">
    <cfRule type="cellIs" dxfId="200" priority="54" stopIfTrue="1" operator="equal">
      <formula>""</formula>
    </cfRule>
  </conditionalFormatting>
  <conditionalFormatting sqref="D22:J22 C25 C27">
    <cfRule type="cellIs" dxfId="199" priority="53" stopIfTrue="1" operator="equal">
      <formula>""</formula>
    </cfRule>
  </conditionalFormatting>
  <conditionalFormatting sqref="E23">
    <cfRule type="cellIs" dxfId="198" priority="52" stopIfTrue="1" operator="equal">
      <formula>""</formula>
    </cfRule>
  </conditionalFormatting>
  <conditionalFormatting sqref="B22">
    <cfRule type="cellIs" dxfId="197" priority="51" stopIfTrue="1" operator="equal">
      <formula>""</formula>
    </cfRule>
  </conditionalFormatting>
  <conditionalFormatting sqref="C26">
    <cfRule type="cellIs" dxfId="196" priority="50" stopIfTrue="1" operator="equal">
      <formula>""</formula>
    </cfRule>
  </conditionalFormatting>
  <conditionalFormatting sqref="N22">
    <cfRule type="cellIs" dxfId="195" priority="49" stopIfTrue="1" operator="equal">
      <formula>""</formula>
    </cfRule>
  </conditionalFormatting>
  <conditionalFormatting sqref="D28 D27:E27 G27">
    <cfRule type="cellIs" dxfId="194" priority="48" stopIfTrue="1" operator="equal">
      <formula>""</formula>
    </cfRule>
  </conditionalFormatting>
  <conditionalFormatting sqref="I25">
    <cfRule type="cellIs" dxfId="193" priority="45" stopIfTrue="1" operator="equal">
      <formula>""</formula>
    </cfRule>
  </conditionalFormatting>
  <conditionalFormatting sqref="L27">
    <cfRule type="cellIs" dxfId="192" priority="46" stopIfTrue="1" operator="equal">
      <formula>""</formula>
    </cfRule>
  </conditionalFormatting>
  <conditionalFormatting sqref="K23">
    <cfRule type="cellIs" dxfId="191" priority="44" stopIfTrue="1" operator="equal">
      <formula>""</formula>
    </cfRule>
  </conditionalFormatting>
  <conditionalFormatting sqref="D30:J30 C33 C35">
    <cfRule type="cellIs" dxfId="190" priority="43" stopIfTrue="1" operator="equal">
      <formula>""</formula>
    </cfRule>
  </conditionalFormatting>
  <conditionalFormatting sqref="D31:E31">
    <cfRule type="cellIs" dxfId="189" priority="42" stopIfTrue="1" operator="equal">
      <formula>""</formula>
    </cfRule>
  </conditionalFormatting>
  <conditionalFormatting sqref="B30">
    <cfRule type="cellIs" dxfId="188" priority="41" stopIfTrue="1" operator="equal">
      <formula>""</formula>
    </cfRule>
  </conditionalFormatting>
  <conditionalFormatting sqref="C34">
    <cfRule type="cellIs" dxfId="187" priority="40" stopIfTrue="1" operator="equal">
      <formula>""</formula>
    </cfRule>
  </conditionalFormatting>
  <conditionalFormatting sqref="N30">
    <cfRule type="cellIs" dxfId="186" priority="39" stopIfTrue="1" operator="equal">
      <formula>""</formula>
    </cfRule>
  </conditionalFormatting>
  <conditionalFormatting sqref="D36 D35:E35 G35">
    <cfRule type="cellIs" dxfId="185" priority="38" stopIfTrue="1" operator="equal">
      <formula>""</formula>
    </cfRule>
  </conditionalFormatting>
  <conditionalFormatting sqref="J35">
    <cfRule type="cellIs" dxfId="184" priority="37" stopIfTrue="1" operator="equal">
      <formula>""</formula>
    </cfRule>
  </conditionalFormatting>
  <conditionalFormatting sqref="I33">
    <cfRule type="cellIs" dxfId="183" priority="35" stopIfTrue="1" operator="equal">
      <formula>""</formula>
    </cfRule>
  </conditionalFormatting>
  <conditionalFormatting sqref="L35">
    <cfRule type="cellIs" dxfId="182" priority="36" stopIfTrue="1" operator="equal">
      <formula>""</formula>
    </cfRule>
  </conditionalFormatting>
  <conditionalFormatting sqref="K31">
    <cfRule type="cellIs" dxfId="181" priority="34" stopIfTrue="1" operator="equal">
      <formula>""</formula>
    </cfRule>
  </conditionalFormatting>
  <conditionalFormatting sqref="D38:J38 C41 C43">
    <cfRule type="cellIs" dxfId="180" priority="33" stopIfTrue="1" operator="equal">
      <formula>""</formula>
    </cfRule>
  </conditionalFormatting>
  <conditionalFormatting sqref="D39:E39">
    <cfRule type="cellIs" dxfId="179" priority="32" stopIfTrue="1" operator="equal">
      <formula>""</formula>
    </cfRule>
  </conditionalFormatting>
  <conditionalFormatting sqref="B38">
    <cfRule type="cellIs" dxfId="178" priority="31" stopIfTrue="1" operator="equal">
      <formula>""</formula>
    </cfRule>
  </conditionalFormatting>
  <conditionalFormatting sqref="C42">
    <cfRule type="cellIs" dxfId="177" priority="30" stopIfTrue="1" operator="equal">
      <formula>""</formula>
    </cfRule>
  </conditionalFormatting>
  <conditionalFormatting sqref="N38">
    <cfRule type="cellIs" dxfId="176" priority="29" stopIfTrue="1" operator="equal">
      <formula>""</formula>
    </cfRule>
  </conditionalFormatting>
  <conditionalFormatting sqref="D44 D43:E43 G43">
    <cfRule type="cellIs" dxfId="175" priority="28" stopIfTrue="1" operator="equal">
      <formula>""</formula>
    </cfRule>
  </conditionalFormatting>
  <conditionalFormatting sqref="J43">
    <cfRule type="cellIs" dxfId="174" priority="27" stopIfTrue="1" operator="equal">
      <formula>""</formula>
    </cfRule>
  </conditionalFormatting>
  <conditionalFormatting sqref="I41">
    <cfRule type="cellIs" dxfId="173" priority="25" stopIfTrue="1" operator="equal">
      <formula>""</formula>
    </cfRule>
  </conditionalFormatting>
  <conditionalFormatting sqref="L43">
    <cfRule type="cellIs" dxfId="172" priority="26" stopIfTrue="1" operator="equal">
      <formula>""</formula>
    </cfRule>
  </conditionalFormatting>
  <conditionalFormatting sqref="K39">
    <cfRule type="cellIs" dxfId="171" priority="24" stopIfTrue="1" operator="equal">
      <formula>""</formula>
    </cfRule>
  </conditionalFormatting>
  <conditionalFormatting sqref="N11">
    <cfRule type="cellIs" dxfId="170" priority="23" operator="equal">
      <formula>""</formula>
    </cfRule>
  </conditionalFormatting>
  <conditionalFormatting sqref="J10">
    <cfRule type="cellIs" dxfId="169" priority="22" stopIfTrue="1" operator="equal">
      <formula>""</formula>
    </cfRule>
  </conditionalFormatting>
  <conditionalFormatting sqref="E18">
    <cfRule type="cellIs" dxfId="168" priority="21" stopIfTrue="1" operator="equal">
      <formula>""</formula>
    </cfRule>
  </conditionalFormatting>
  <conditionalFormatting sqref="J18">
    <cfRule type="cellIs" dxfId="167" priority="20" stopIfTrue="1" operator="equal">
      <formula>""</formula>
    </cfRule>
  </conditionalFormatting>
  <conditionalFormatting sqref="E26">
    <cfRule type="cellIs" dxfId="166" priority="19" stopIfTrue="1" operator="equal">
      <formula>""</formula>
    </cfRule>
  </conditionalFormatting>
  <conditionalFormatting sqref="J26">
    <cfRule type="cellIs" dxfId="165" priority="18" stopIfTrue="1" operator="equal">
      <formula>""</formula>
    </cfRule>
  </conditionalFormatting>
  <conditionalFormatting sqref="E34">
    <cfRule type="cellIs" dxfId="164" priority="17" stopIfTrue="1" operator="equal">
      <formula>""</formula>
    </cfRule>
  </conditionalFormatting>
  <conditionalFormatting sqref="J34">
    <cfRule type="cellIs" dxfId="163" priority="16" stopIfTrue="1" operator="equal">
      <formula>""</formula>
    </cfRule>
  </conditionalFormatting>
  <conditionalFormatting sqref="E42">
    <cfRule type="cellIs" dxfId="162" priority="15" stopIfTrue="1" operator="equal">
      <formula>""</formula>
    </cfRule>
  </conditionalFormatting>
  <conditionalFormatting sqref="J42">
    <cfRule type="cellIs" dxfId="161" priority="14" stopIfTrue="1" operator="equal">
      <formula>""</formula>
    </cfRule>
  </conditionalFormatting>
  <conditionalFormatting sqref="E28">
    <cfRule type="cellIs" dxfId="160" priority="13" stopIfTrue="1" operator="equal">
      <formula>""</formula>
    </cfRule>
  </conditionalFormatting>
  <conditionalFormatting sqref="E36">
    <cfRule type="cellIs" dxfId="159" priority="12" stopIfTrue="1" operator="equal">
      <formula>""</formula>
    </cfRule>
  </conditionalFormatting>
  <conditionalFormatting sqref="E44">
    <cfRule type="cellIs" dxfId="158" priority="11" stopIfTrue="1" operator="equal">
      <formula>""</formula>
    </cfRule>
  </conditionalFormatting>
  <conditionalFormatting sqref="N9">
    <cfRule type="cellIs" dxfId="157" priority="10" operator="equal">
      <formula>""</formula>
    </cfRule>
  </conditionalFormatting>
  <conditionalFormatting sqref="N17">
    <cfRule type="cellIs" dxfId="156" priority="9" operator="equal">
      <formula>""</formula>
    </cfRule>
  </conditionalFormatting>
  <conditionalFormatting sqref="N19">
    <cfRule type="cellIs" dxfId="155" priority="8" operator="equal">
      <formula>""</formula>
    </cfRule>
  </conditionalFormatting>
  <conditionalFormatting sqref="N25">
    <cfRule type="cellIs" dxfId="154" priority="7" operator="equal">
      <formula>""</formula>
    </cfRule>
  </conditionalFormatting>
  <conditionalFormatting sqref="N27">
    <cfRule type="cellIs" dxfId="153" priority="6" operator="equal">
      <formula>""</formula>
    </cfRule>
  </conditionalFormatting>
  <conditionalFormatting sqref="N33">
    <cfRule type="cellIs" dxfId="152" priority="5" operator="equal">
      <formula>""</formula>
    </cfRule>
  </conditionalFormatting>
  <conditionalFormatting sqref="N35">
    <cfRule type="cellIs" dxfId="151" priority="4" operator="equal">
      <formula>""</formula>
    </cfRule>
  </conditionalFormatting>
  <conditionalFormatting sqref="N41">
    <cfRule type="cellIs" dxfId="150" priority="3" operator="equal">
      <formula>""</formula>
    </cfRule>
  </conditionalFormatting>
  <conditionalFormatting sqref="N43">
    <cfRule type="cellIs" dxfId="149" priority="2" operator="equal">
      <formula>""</formula>
    </cfRule>
  </conditionalFormatting>
  <conditionalFormatting sqref="D23">
    <cfRule type="cellIs" dxfId="148" priority="1" stopIfTrue="1" operator="equal">
      <formula>""</formula>
    </cfRule>
  </conditionalFormatting>
  <dataValidations count="2">
    <dataValidation type="list" allowBlank="1" showInputMessage="1" showErrorMessage="1" sqref="N9:N12 N17:N20 N25:N28 N33:N36 N41:N44">
      <formula1>"✔"</formula1>
    </dataValidation>
    <dataValidation imeMode="hiragana" allowBlank="1" showInputMessage="1" showErrorMessage="1" sqref="C9:C11 K7 E10:E12 B6 N6 J34:J35 F6:J6 G11 I9 L11 D6:E7 D11:D12 C17:C19 K15 J10:J11 B14 N14 E18:E20 F14:J14 G19 I17 L19 D14:E15 D19:D20 C25:C27 K23 J18:J19 B22 N22 J42:J43 F22:J22 G27 I25 L27 D22:E23 D27:D28 C33:C35 K31 J26:J27 B30 N30 E26:E28 F30:J30 G35 I33 L35 D30:E31 D35:D36 C41:C43 K39 D43:D44 B38 N38 E34:E36 F38:J38 G43 I41 L43 D38:E39 E42:E44"/>
  </dataValidations>
  <printOptions horizontalCentered="1"/>
  <pageMargins left="0.62992125984251968" right="0.62992125984251968" top="0.39370078740157483" bottom="0.39370078740157483" header="0" footer="0.19685039370078741"/>
  <pageSetup paperSize="9" scale="47" fitToHeight="0" orientation="portrait" r:id="rId1"/>
  <headerFooter scaleWithDoc="0">
    <oddFooter>&amp;R令和６年１０月１日以降に申請する訓練科から適用</oddFooter>
  </headerFooter>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P28"/>
  <sheetViews>
    <sheetView view="pageBreakPreview" zoomScaleNormal="100" zoomScaleSheetLayoutView="100" workbookViewId="0"/>
  </sheetViews>
  <sheetFormatPr defaultColWidth="12.625" defaultRowHeight="30" customHeight="1"/>
  <cols>
    <col min="1" max="2" width="3.625" style="80" customWidth="1"/>
    <col min="3" max="15" width="5.625" style="80" customWidth="1"/>
    <col min="16" max="16" width="15.625" style="80" customWidth="1"/>
    <col min="17" max="17" width="4.625" style="80" customWidth="1"/>
    <col min="18" max="16384" width="12.625" style="80"/>
  </cols>
  <sheetData>
    <row r="1" spans="1:16" ht="20.100000000000001" customHeight="1">
      <c r="P1" s="75" t="s">
        <v>588</v>
      </c>
    </row>
    <row r="2" spans="1:16" ht="9.9499999999999993" customHeight="1">
      <c r="P2" s="141"/>
    </row>
    <row r="3" spans="1:16" ht="30" customHeight="1">
      <c r="A3" s="2615" t="s">
        <v>246</v>
      </c>
      <c r="B3" s="2615"/>
      <c r="C3" s="2615"/>
      <c r="D3" s="2615"/>
      <c r="E3" s="2615"/>
      <c r="F3" s="2615"/>
      <c r="G3" s="2615"/>
      <c r="H3" s="2615"/>
      <c r="I3" s="2615"/>
      <c r="J3" s="2615"/>
      <c r="K3" s="2615"/>
      <c r="L3" s="2615"/>
      <c r="M3" s="2615"/>
      <c r="N3" s="2615"/>
      <c r="O3" s="2615"/>
      <c r="P3" s="2615"/>
    </row>
    <row r="4" spans="1:16" ht="20.100000000000001" customHeight="1">
      <c r="A4" s="142"/>
      <c r="B4" s="142"/>
      <c r="C4" s="142"/>
      <c r="D4" s="266"/>
      <c r="E4" s="142"/>
      <c r="F4" s="142"/>
      <c r="G4" s="142"/>
      <c r="H4" s="142"/>
      <c r="I4" s="142"/>
      <c r="J4" s="142"/>
      <c r="K4" s="142"/>
      <c r="L4" s="142"/>
      <c r="M4" s="142"/>
      <c r="N4" s="142"/>
      <c r="O4" s="142"/>
      <c r="P4" s="142"/>
    </row>
    <row r="5" spans="1:16" ht="24.95" customHeight="1">
      <c r="A5" s="2616" t="s">
        <v>160</v>
      </c>
      <c r="B5" s="2616"/>
      <c r="C5" s="2616"/>
      <c r="D5" s="2616"/>
      <c r="E5" s="2616"/>
      <c r="F5" s="2617" t="str">
        <f>IF(様式1!L11="","",様式1!L11)</f>
        <v/>
      </c>
      <c r="G5" s="2617"/>
      <c r="H5" s="2617"/>
      <c r="I5" s="2617"/>
      <c r="J5" s="2617"/>
      <c r="K5" s="2617"/>
      <c r="L5" s="2617"/>
      <c r="M5" s="81"/>
      <c r="N5" s="81"/>
      <c r="O5" s="279" t="s">
        <v>247</v>
      </c>
      <c r="P5" s="278"/>
    </row>
    <row r="6" spans="1:16" ht="20.100000000000001" customHeight="1" thickBot="1">
      <c r="A6" s="78"/>
      <c r="B6" s="78"/>
      <c r="C6" s="78"/>
      <c r="D6" s="267"/>
      <c r="E6" s="78"/>
      <c r="F6" s="70"/>
      <c r="G6" s="70"/>
      <c r="H6" s="70"/>
      <c r="I6" s="70"/>
      <c r="J6" s="268"/>
      <c r="K6" s="70"/>
      <c r="M6" s="70"/>
      <c r="N6" s="70"/>
      <c r="O6" s="70"/>
    </row>
    <row r="7" spans="1:16" ht="39.950000000000003" customHeight="1" thickBot="1">
      <c r="A7" s="2618" t="s">
        <v>161</v>
      </c>
      <c r="B7" s="2619"/>
      <c r="C7" s="2620"/>
      <c r="D7" s="2624" t="str">
        <f>IF(様式1!G36="","",様式1!G36)</f>
        <v/>
      </c>
      <c r="E7" s="2625"/>
      <c r="F7" s="2625"/>
      <c r="G7" s="2625"/>
      <c r="H7" s="2625"/>
      <c r="I7" s="2625"/>
      <c r="J7" s="2625"/>
      <c r="K7" s="2625"/>
      <c r="L7" s="2625"/>
      <c r="M7" s="2625"/>
      <c r="N7" s="2625"/>
      <c r="O7" s="2625"/>
      <c r="P7" s="2626"/>
    </row>
    <row r="8" spans="1:16" ht="69.95" customHeight="1" thickBot="1">
      <c r="A8" s="2612" t="s">
        <v>248</v>
      </c>
      <c r="B8" s="2613"/>
      <c r="C8" s="2614"/>
      <c r="D8" s="2621"/>
      <c r="E8" s="2622"/>
      <c r="F8" s="2622"/>
      <c r="G8" s="2622"/>
      <c r="H8" s="2622"/>
      <c r="I8" s="2622"/>
      <c r="J8" s="2622"/>
      <c r="K8" s="2622"/>
      <c r="L8" s="2622"/>
      <c r="M8" s="2622"/>
      <c r="N8" s="2622"/>
      <c r="O8" s="2622"/>
      <c r="P8" s="2623"/>
    </row>
    <row r="9" spans="1:16" ht="20.100000000000001" customHeight="1">
      <c r="A9" s="2606" t="s">
        <v>249</v>
      </c>
      <c r="B9" s="2608" t="s">
        <v>171</v>
      </c>
      <c r="C9" s="2609"/>
      <c r="D9" s="2609"/>
      <c r="E9" s="2610"/>
      <c r="F9" s="2608" t="s">
        <v>172</v>
      </c>
      <c r="G9" s="2609"/>
      <c r="H9" s="2609"/>
      <c r="I9" s="2609"/>
      <c r="J9" s="2609"/>
      <c r="K9" s="2609"/>
      <c r="L9" s="2609"/>
      <c r="M9" s="2609"/>
      <c r="N9" s="2609"/>
      <c r="O9" s="2609"/>
      <c r="P9" s="143" t="s">
        <v>166</v>
      </c>
    </row>
    <row r="10" spans="1:16" ht="30" customHeight="1">
      <c r="A10" s="2606"/>
      <c r="B10" s="2595" t="s">
        <v>173</v>
      </c>
      <c r="C10" s="2596"/>
      <c r="D10" s="2597"/>
      <c r="E10" s="2598"/>
      <c r="F10" s="2599"/>
      <c r="G10" s="2600"/>
      <c r="H10" s="2600"/>
      <c r="I10" s="2600"/>
      <c r="J10" s="2600"/>
      <c r="K10" s="2600"/>
      <c r="L10" s="2600"/>
      <c r="M10" s="2600"/>
      <c r="N10" s="2600"/>
      <c r="O10" s="2600"/>
      <c r="P10" s="354"/>
    </row>
    <row r="11" spans="1:16" ht="30" customHeight="1">
      <c r="A11" s="2606"/>
      <c r="B11" s="2595"/>
      <c r="C11" s="2589"/>
      <c r="D11" s="2590"/>
      <c r="E11" s="2591"/>
      <c r="F11" s="2592"/>
      <c r="G11" s="2593"/>
      <c r="H11" s="2593"/>
      <c r="I11" s="2593"/>
      <c r="J11" s="2593"/>
      <c r="K11" s="2593"/>
      <c r="L11" s="2593"/>
      <c r="M11" s="2593"/>
      <c r="N11" s="2593"/>
      <c r="O11" s="2611"/>
      <c r="P11" s="355"/>
    </row>
    <row r="12" spans="1:16" ht="30" customHeight="1">
      <c r="A12" s="2606"/>
      <c r="B12" s="2595"/>
      <c r="C12" s="2589"/>
      <c r="D12" s="2590"/>
      <c r="E12" s="2591"/>
      <c r="F12" s="2592"/>
      <c r="G12" s="2593"/>
      <c r="H12" s="2593"/>
      <c r="I12" s="2593"/>
      <c r="J12" s="2593"/>
      <c r="K12" s="2593"/>
      <c r="L12" s="2593"/>
      <c r="M12" s="2593"/>
      <c r="N12" s="2593"/>
      <c r="O12" s="2611"/>
      <c r="P12" s="355"/>
    </row>
    <row r="13" spans="1:16" ht="30" customHeight="1">
      <c r="A13" s="2606"/>
      <c r="B13" s="2595"/>
      <c r="C13" s="2589"/>
      <c r="D13" s="2590"/>
      <c r="E13" s="2591"/>
      <c r="F13" s="2592"/>
      <c r="G13" s="2593"/>
      <c r="H13" s="2593"/>
      <c r="I13" s="2593"/>
      <c r="J13" s="2593"/>
      <c r="K13" s="2593"/>
      <c r="L13" s="2593"/>
      <c r="M13" s="2593"/>
      <c r="N13" s="2593"/>
      <c r="O13" s="2611"/>
      <c r="P13" s="355"/>
    </row>
    <row r="14" spans="1:16" ht="30" customHeight="1">
      <c r="A14" s="2606"/>
      <c r="B14" s="2595"/>
      <c r="C14" s="2589"/>
      <c r="D14" s="2590"/>
      <c r="E14" s="2591"/>
      <c r="F14" s="2592"/>
      <c r="G14" s="2593"/>
      <c r="H14" s="2593"/>
      <c r="I14" s="2593"/>
      <c r="J14" s="2593"/>
      <c r="K14" s="2593"/>
      <c r="L14" s="2593"/>
      <c r="M14" s="2593"/>
      <c r="N14" s="2593"/>
      <c r="O14" s="2611"/>
      <c r="P14" s="355"/>
    </row>
    <row r="15" spans="1:16" ht="30" customHeight="1">
      <c r="A15" s="2606"/>
      <c r="B15" s="2595"/>
      <c r="C15" s="2589"/>
      <c r="D15" s="2590"/>
      <c r="E15" s="2591"/>
      <c r="F15" s="2592"/>
      <c r="G15" s="2593"/>
      <c r="H15" s="2593"/>
      <c r="I15" s="2593"/>
      <c r="J15" s="2593"/>
      <c r="K15" s="2593"/>
      <c r="L15" s="2593"/>
      <c r="M15" s="2593"/>
      <c r="N15" s="2593"/>
      <c r="O15" s="2593"/>
      <c r="P15" s="355"/>
    </row>
    <row r="16" spans="1:16" ht="30" customHeight="1">
      <c r="A16" s="2606"/>
      <c r="B16" s="2595"/>
      <c r="C16" s="2589"/>
      <c r="D16" s="2590"/>
      <c r="E16" s="2591"/>
      <c r="F16" s="2592"/>
      <c r="G16" s="2593"/>
      <c r="H16" s="2593"/>
      <c r="I16" s="2593"/>
      <c r="J16" s="2593"/>
      <c r="K16" s="2593"/>
      <c r="L16" s="2593"/>
      <c r="M16" s="2593"/>
      <c r="N16" s="2593"/>
      <c r="O16" s="2593"/>
      <c r="P16" s="355"/>
    </row>
    <row r="17" spans="1:16" ht="30" customHeight="1">
      <c r="A17" s="2606"/>
      <c r="B17" s="2595"/>
      <c r="C17" s="2589"/>
      <c r="D17" s="2590"/>
      <c r="E17" s="2591"/>
      <c r="F17" s="2592"/>
      <c r="G17" s="2593"/>
      <c r="H17" s="2593"/>
      <c r="I17" s="2593"/>
      <c r="J17" s="2593"/>
      <c r="K17" s="2593"/>
      <c r="L17" s="2593"/>
      <c r="M17" s="2593"/>
      <c r="N17" s="2593"/>
      <c r="O17" s="2593"/>
      <c r="P17" s="355"/>
    </row>
    <row r="18" spans="1:16" ht="30" customHeight="1">
      <c r="A18" s="2606"/>
      <c r="B18" s="2595"/>
      <c r="C18" s="2601"/>
      <c r="D18" s="2602"/>
      <c r="E18" s="2603"/>
      <c r="F18" s="2604"/>
      <c r="G18" s="2605"/>
      <c r="H18" s="2605"/>
      <c r="I18" s="2605"/>
      <c r="J18" s="2605"/>
      <c r="K18" s="2605"/>
      <c r="L18" s="2605"/>
      <c r="M18" s="2605"/>
      <c r="N18" s="2605"/>
      <c r="O18" s="2605"/>
      <c r="P18" s="356"/>
    </row>
    <row r="19" spans="1:16" ht="30" customHeight="1">
      <c r="A19" s="2606"/>
      <c r="B19" s="2594" t="s">
        <v>96</v>
      </c>
      <c r="C19" s="2596"/>
      <c r="D19" s="2597"/>
      <c r="E19" s="2598"/>
      <c r="F19" s="2599"/>
      <c r="G19" s="2600"/>
      <c r="H19" s="2600"/>
      <c r="I19" s="2600"/>
      <c r="J19" s="2600"/>
      <c r="K19" s="2600"/>
      <c r="L19" s="2600"/>
      <c r="M19" s="2600"/>
      <c r="N19" s="2600"/>
      <c r="O19" s="2600"/>
      <c r="P19" s="354"/>
    </row>
    <row r="20" spans="1:16" ht="30" customHeight="1">
      <c r="A20" s="2606"/>
      <c r="B20" s="2595"/>
      <c r="C20" s="2589"/>
      <c r="D20" s="2590"/>
      <c r="E20" s="2591"/>
      <c r="F20" s="2592"/>
      <c r="G20" s="2593"/>
      <c r="H20" s="2593"/>
      <c r="I20" s="2593"/>
      <c r="J20" s="2593"/>
      <c r="K20" s="2593"/>
      <c r="L20" s="2593"/>
      <c r="M20" s="2593"/>
      <c r="N20" s="2593"/>
      <c r="O20" s="2593"/>
      <c r="P20" s="355"/>
    </row>
    <row r="21" spans="1:16" ht="30" customHeight="1">
      <c r="A21" s="2606"/>
      <c r="B21" s="2595"/>
      <c r="C21" s="2589"/>
      <c r="D21" s="2590"/>
      <c r="E21" s="2591"/>
      <c r="F21" s="2592"/>
      <c r="G21" s="2593"/>
      <c r="H21" s="2593"/>
      <c r="I21" s="2593"/>
      <c r="J21" s="2593"/>
      <c r="K21" s="2593"/>
      <c r="L21" s="2593"/>
      <c r="M21" s="2593"/>
      <c r="N21" s="2593"/>
      <c r="O21" s="2593"/>
      <c r="P21" s="355"/>
    </row>
    <row r="22" spans="1:16" ht="30" customHeight="1">
      <c r="A22" s="2606"/>
      <c r="B22" s="2595"/>
      <c r="C22" s="2589"/>
      <c r="D22" s="2590"/>
      <c r="E22" s="2591"/>
      <c r="F22" s="2592"/>
      <c r="G22" s="2593"/>
      <c r="H22" s="2593"/>
      <c r="I22" s="2593"/>
      <c r="J22" s="2593"/>
      <c r="K22" s="2593"/>
      <c r="L22" s="2593"/>
      <c r="M22" s="2593"/>
      <c r="N22" s="2593"/>
      <c r="O22" s="2593"/>
      <c r="P22" s="355"/>
    </row>
    <row r="23" spans="1:16" ht="30" customHeight="1">
      <c r="A23" s="2606"/>
      <c r="B23" s="2595"/>
      <c r="C23" s="2589"/>
      <c r="D23" s="2590"/>
      <c r="E23" s="2591"/>
      <c r="F23" s="2592"/>
      <c r="G23" s="2593"/>
      <c r="H23" s="2593"/>
      <c r="I23" s="2593"/>
      <c r="J23" s="2593"/>
      <c r="K23" s="2593"/>
      <c r="L23" s="2593"/>
      <c r="M23" s="2593"/>
      <c r="N23" s="2593"/>
      <c r="O23" s="2593"/>
      <c r="P23" s="355"/>
    </row>
    <row r="24" spans="1:16" ht="30" customHeight="1">
      <c r="A24" s="2606"/>
      <c r="B24" s="2595"/>
      <c r="C24" s="2589"/>
      <c r="D24" s="2590"/>
      <c r="E24" s="2591"/>
      <c r="F24" s="2592"/>
      <c r="G24" s="2593"/>
      <c r="H24" s="2593"/>
      <c r="I24" s="2593"/>
      <c r="J24" s="2593"/>
      <c r="K24" s="2593"/>
      <c r="L24" s="2593"/>
      <c r="M24" s="2593"/>
      <c r="N24" s="2593"/>
      <c r="O24" s="2593"/>
      <c r="P24" s="355"/>
    </row>
    <row r="25" spans="1:16" ht="30" customHeight="1">
      <c r="A25" s="2606"/>
      <c r="B25" s="2595"/>
      <c r="C25" s="2589"/>
      <c r="D25" s="2590"/>
      <c r="E25" s="2591"/>
      <c r="F25" s="2592"/>
      <c r="G25" s="2593"/>
      <c r="H25" s="2593"/>
      <c r="I25" s="2593"/>
      <c r="J25" s="2593"/>
      <c r="K25" s="2593"/>
      <c r="L25" s="2593"/>
      <c r="M25" s="2593"/>
      <c r="N25" s="2593"/>
      <c r="O25" s="2593"/>
      <c r="P25" s="355"/>
    </row>
    <row r="26" spans="1:16" ht="30" customHeight="1">
      <c r="A26" s="2606"/>
      <c r="B26" s="2595"/>
      <c r="C26" s="2589"/>
      <c r="D26" s="2590"/>
      <c r="E26" s="2591"/>
      <c r="F26" s="2592"/>
      <c r="G26" s="2593"/>
      <c r="H26" s="2593"/>
      <c r="I26" s="2593"/>
      <c r="J26" s="2593"/>
      <c r="K26" s="2593"/>
      <c r="L26" s="2593"/>
      <c r="M26" s="2593"/>
      <c r="N26" s="2593"/>
      <c r="O26" s="2593"/>
      <c r="P26" s="355"/>
    </row>
    <row r="27" spans="1:16" ht="30" customHeight="1">
      <c r="A27" s="2606"/>
      <c r="B27" s="2595"/>
      <c r="C27" s="2601"/>
      <c r="D27" s="2602"/>
      <c r="E27" s="2603"/>
      <c r="F27" s="2604"/>
      <c r="G27" s="2605"/>
      <c r="H27" s="2605"/>
      <c r="I27" s="2605"/>
      <c r="J27" s="2605"/>
      <c r="K27" s="2605"/>
      <c r="L27" s="2605"/>
      <c r="M27" s="2605"/>
      <c r="N27" s="2605"/>
      <c r="O27" s="2605"/>
      <c r="P27" s="355"/>
    </row>
    <row r="28" spans="1:16" ht="30" customHeight="1" thickBot="1">
      <c r="A28" s="2607"/>
      <c r="B28" s="269" t="s">
        <v>250</v>
      </c>
      <c r="C28" s="270"/>
      <c r="D28" s="270"/>
      <c r="E28" s="270"/>
      <c r="F28" s="270"/>
      <c r="G28" s="270"/>
      <c r="H28" s="270"/>
      <c r="I28" s="270"/>
      <c r="J28" s="270"/>
      <c r="K28" s="270"/>
      <c r="L28" s="270"/>
      <c r="M28" s="270"/>
      <c r="N28" s="270"/>
      <c r="O28" s="270"/>
      <c r="P28" s="357">
        <f>SUM(P10:P27)</f>
        <v>0</v>
      </c>
    </row>
  </sheetData>
  <mergeCells count="48">
    <mergeCell ref="A8:C8"/>
    <mergeCell ref="A3:P3"/>
    <mergeCell ref="A5:E5"/>
    <mergeCell ref="F5:L5"/>
    <mergeCell ref="A7:C7"/>
    <mergeCell ref="D8:P8"/>
    <mergeCell ref="D7:P7"/>
    <mergeCell ref="A9:A28"/>
    <mergeCell ref="B9:E9"/>
    <mergeCell ref="F9:O9"/>
    <mergeCell ref="B10:B18"/>
    <mergeCell ref="C10:E10"/>
    <mergeCell ref="F10:O10"/>
    <mergeCell ref="C11:E11"/>
    <mergeCell ref="F11:O11"/>
    <mergeCell ref="C12:E12"/>
    <mergeCell ref="F12:O12"/>
    <mergeCell ref="C13:E13"/>
    <mergeCell ref="F13:O13"/>
    <mergeCell ref="C14:E14"/>
    <mergeCell ref="F14:O14"/>
    <mergeCell ref="C15:E15"/>
    <mergeCell ref="F15:O15"/>
    <mergeCell ref="F24:O24"/>
    <mergeCell ref="C25:E25"/>
    <mergeCell ref="C16:E16"/>
    <mergeCell ref="F16:O16"/>
    <mergeCell ref="C17:E17"/>
    <mergeCell ref="F17:O17"/>
    <mergeCell ref="C18:E18"/>
    <mergeCell ref="F18:O18"/>
    <mergeCell ref="F25:O25"/>
    <mergeCell ref="C26:E26"/>
    <mergeCell ref="F26:O26"/>
    <mergeCell ref="B19:B27"/>
    <mergeCell ref="C19:E19"/>
    <mergeCell ref="F19:O19"/>
    <mergeCell ref="C20:E20"/>
    <mergeCell ref="F20:O20"/>
    <mergeCell ref="C21:E21"/>
    <mergeCell ref="F21:O21"/>
    <mergeCell ref="C22:E22"/>
    <mergeCell ref="F22:O22"/>
    <mergeCell ref="C23:E23"/>
    <mergeCell ref="C27:E27"/>
    <mergeCell ref="F27:O27"/>
    <mergeCell ref="F23:O23"/>
    <mergeCell ref="C24:E24"/>
  </mergeCells>
  <phoneticPr fontId="12"/>
  <conditionalFormatting sqref="P10:P27 F10:F27 P5 C10:D27 G10:O10 G15:O18 D8">
    <cfRule type="cellIs" dxfId="147" priority="2" stopIfTrue="1" operator="equal">
      <formula>""</formula>
    </cfRule>
  </conditionalFormatting>
  <dataValidations count="2">
    <dataValidation imeMode="hiragana" allowBlank="1" showInputMessage="1" showErrorMessage="1" sqref="F10:F27 P5 C10:D27 G10:O10 G15:O18"/>
    <dataValidation imeMode="off" allowBlank="1" showInputMessage="1" showErrorMessage="1" sqref="P10:P27"/>
  </dataValidations>
  <printOptions horizontalCentered="1"/>
  <pageMargins left="0.62992125984251968" right="0.62992125984251968" top="0.39370078740157483" bottom="0.39370078740157483" header="0" footer="0.19685039370078741"/>
  <pageSetup paperSize="9" scale="94" orientation="portrait" r:id="rId1"/>
  <headerFooter scaleWithDoc="0">
    <oddFooter>&amp;R令和６年４月１日以降に申請する訓練科から適用</oddFooter>
  </headerFooter>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I56"/>
  <sheetViews>
    <sheetView view="pageBreakPreview" zoomScale="106" zoomScaleNormal="85" zoomScaleSheetLayoutView="106" workbookViewId="0">
      <selection activeCell="C1" sqref="C1"/>
    </sheetView>
  </sheetViews>
  <sheetFormatPr defaultColWidth="3" defaultRowHeight="21" customHeight="1"/>
  <cols>
    <col min="1" max="7" width="3" style="346"/>
    <col min="8" max="10" width="3.375" style="346" customWidth="1"/>
    <col min="11" max="24" width="3" style="346"/>
    <col min="25" max="26" width="3" style="346" customWidth="1"/>
    <col min="27" max="16384" width="3" style="346"/>
  </cols>
  <sheetData>
    <row r="1" spans="1:35" ht="11.25">
      <c r="AI1" s="347" t="s">
        <v>589</v>
      </c>
    </row>
    <row r="2" spans="1:35" ht="36" customHeight="1">
      <c r="A2" s="2655" t="s">
        <v>403</v>
      </c>
      <c r="B2" s="2656"/>
      <c r="C2" s="2656"/>
      <c r="D2" s="2656"/>
      <c r="E2" s="2656"/>
      <c r="F2" s="2656"/>
      <c r="G2" s="2656"/>
      <c r="H2" s="2656"/>
      <c r="I2" s="2656"/>
      <c r="J2" s="2656"/>
      <c r="K2" s="2656"/>
      <c r="L2" s="2656"/>
      <c r="M2" s="2656"/>
      <c r="N2" s="2656"/>
      <c r="O2" s="2656"/>
      <c r="P2" s="2656"/>
      <c r="Q2" s="2656"/>
      <c r="R2" s="2656"/>
      <c r="S2" s="2656"/>
      <c r="T2" s="2656"/>
      <c r="U2" s="2656"/>
      <c r="V2" s="2656"/>
      <c r="W2" s="2656"/>
      <c r="X2" s="2656"/>
      <c r="Y2" s="2656"/>
      <c r="Z2" s="2656"/>
      <c r="AA2" s="2656"/>
      <c r="AB2" s="2656"/>
      <c r="AC2" s="2656"/>
      <c r="AD2" s="2656"/>
      <c r="AE2" s="2656"/>
      <c r="AF2" s="2656"/>
      <c r="AG2" s="2656"/>
      <c r="AH2" s="2656"/>
      <c r="AI2" s="2656"/>
    </row>
    <row r="3" spans="1:35" ht="11.25"/>
    <row r="4" spans="1:35" ht="15" customHeight="1">
      <c r="B4" s="2657" t="s">
        <v>675</v>
      </c>
      <c r="C4" s="2657"/>
      <c r="D4" s="2657"/>
      <c r="E4" s="2657"/>
      <c r="F4" s="2654"/>
      <c r="G4" s="2654"/>
      <c r="H4" s="2654"/>
      <c r="I4" s="2654"/>
      <c r="J4" s="2654"/>
      <c r="K4" s="2654"/>
      <c r="L4" s="2654"/>
      <c r="M4" s="2654"/>
      <c r="N4" s="2654"/>
      <c r="O4" s="2654"/>
      <c r="P4" s="2654"/>
      <c r="Q4" s="2654"/>
      <c r="R4" s="2654"/>
    </row>
    <row r="5" spans="1:35" ht="15" customHeight="1">
      <c r="B5" s="2657" t="s">
        <v>404</v>
      </c>
      <c r="C5" s="2657"/>
      <c r="D5" s="2657"/>
      <c r="E5" s="2657"/>
      <c r="F5" s="2654" t="str">
        <f>IF(様式1!G36="","",様式1!G36)</f>
        <v/>
      </c>
      <c r="G5" s="2654"/>
      <c r="H5" s="2654"/>
      <c r="I5" s="2654"/>
      <c r="J5" s="2654"/>
      <c r="K5" s="2654"/>
      <c r="L5" s="2654"/>
      <c r="M5" s="2654"/>
      <c r="N5" s="2654"/>
      <c r="O5" s="2654"/>
      <c r="P5" s="2654"/>
      <c r="Q5" s="2654"/>
      <c r="R5" s="2654"/>
    </row>
    <row r="6" spans="1:35" ht="15" customHeight="1">
      <c r="S6" s="346" t="s">
        <v>405</v>
      </c>
      <c r="W6" s="2654"/>
      <c r="X6" s="2654"/>
      <c r="Y6" s="2654"/>
      <c r="Z6" s="2654"/>
      <c r="AA6" s="2654"/>
      <c r="AB6" s="2654"/>
      <c r="AC6" s="2654"/>
      <c r="AD6" s="2654"/>
      <c r="AE6" s="2654"/>
      <c r="AF6" s="2654"/>
    </row>
    <row r="7" spans="1:35" ht="11.25"/>
    <row r="8" spans="1:35" ht="15" customHeight="1">
      <c r="A8" s="2658" t="s">
        <v>449</v>
      </c>
      <c r="B8" s="2658"/>
      <c r="C8" s="2658"/>
      <c r="D8" s="2658"/>
      <c r="E8" s="2658"/>
      <c r="F8" s="2658"/>
      <c r="G8" s="2658"/>
      <c r="H8" s="2658"/>
      <c r="I8" s="2658"/>
      <c r="J8" s="2658"/>
      <c r="K8" s="2658"/>
      <c r="L8" s="2658"/>
      <c r="M8" s="2658"/>
      <c r="N8" s="2658"/>
      <c r="O8" s="2658"/>
      <c r="P8" s="2658"/>
      <c r="Q8" s="2658"/>
      <c r="R8" s="2658"/>
      <c r="S8" s="2658"/>
      <c r="T8" s="2658"/>
      <c r="U8" s="2658"/>
      <c r="V8" s="2658"/>
      <c r="W8" s="2658"/>
      <c r="X8" s="2658"/>
      <c r="Y8" s="2658"/>
      <c r="Z8" s="2658"/>
      <c r="AA8" s="2658"/>
      <c r="AB8" s="2658"/>
      <c r="AC8" s="2658"/>
      <c r="AD8" s="2658"/>
      <c r="AE8" s="2658"/>
      <c r="AF8" s="2658"/>
      <c r="AG8" s="2658"/>
      <c r="AH8" s="2658"/>
      <c r="AI8" s="2658"/>
    </row>
    <row r="9" spans="1:35" ht="11.25"/>
    <row r="10" spans="1:35" ht="15" customHeight="1">
      <c r="C10" s="2659" t="s">
        <v>611</v>
      </c>
      <c r="D10" s="2659"/>
      <c r="E10" s="2659"/>
      <c r="F10" s="2659"/>
      <c r="G10" s="2659"/>
      <c r="H10" s="2659"/>
      <c r="I10" s="2659"/>
    </row>
    <row r="11" spans="1:35" ht="11.25"/>
    <row r="12" spans="1:35" ht="15" customHeight="1">
      <c r="D12" s="346" t="s">
        <v>406</v>
      </c>
    </row>
    <row r="13" spans="1:35" ht="15" customHeight="1">
      <c r="D13" s="2660" t="s">
        <v>407</v>
      </c>
      <c r="E13" s="2660"/>
      <c r="F13" s="2660"/>
      <c r="G13" s="2661" t="str">
        <f>IF(様式1!L9="","",様式1!L9)</f>
        <v/>
      </c>
      <c r="H13" s="2661"/>
      <c r="I13" s="2661"/>
      <c r="J13" s="2661"/>
      <c r="K13" s="2661"/>
      <c r="L13" s="2661"/>
      <c r="M13" s="2661"/>
      <c r="N13" s="2661"/>
      <c r="O13" s="2661"/>
      <c r="P13" s="2661"/>
      <c r="Q13" s="2661"/>
      <c r="R13" s="2661"/>
      <c r="S13" s="2661"/>
      <c r="T13" s="2661"/>
      <c r="U13" s="2661"/>
      <c r="V13" s="2662" t="s">
        <v>408</v>
      </c>
      <c r="W13" s="2662"/>
      <c r="X13" s="2662"/>
      <c r="Y13" s="2662"/>
      <c r="Z13" s="2662"/>
      <c r="AA13" s="2662"/>
      <c r="AB13" s="2662"/>
      <c r="AC13" s="2663" t="str">
        <f>IF(様式9!C9="","",様式9!C9)</f>
        <v/>
      </c>
      <c r="AD13" s="2663"/>
      <c r="AE13" s="2663"/>
      <c r="AF13" s="2663"/>
      <c r="AG13" s="2663"/>
      <c r="AH13" s="2663"/>
      <c r="AI13" s="348"/>
    </row>
    <row r="14" spans="1:35" ht="15" customHeight="1">
      <c r="F14" s="349"/>
      <c r="G14" s="349"/>
      <c r="H14" s="349"/>
      <c r="I14" s="349"/>
      <c r="J14" s="349"/>
      <c r="K14" s="349"/>
      <c r="L14" s="349"/>
      <c r="M14" s="349"/>
      <c r="N14" s="349"/>
      <c r="O14" s="349"/>
      <c r="P14" s="349"/>
      <c r="Q14" s="349"/>
      <c r="R14" s="349"/>
      <c r="S14" s="349"/>
    </row>
    <row r="15" spans="1:35" ht="15" customHeight="1">
      <c r="D15" s="2660" t="s">
        <v>1394</v>
      </c>
      <c r="E15" s="2660"/>
      <c r="F15" s="2660"/>
      <c r="G15" s="2661" t="str">
        <f>IF(様式1!L11="","",様式1!L11)</f>
        <v/>
      </c>
      <c r="H15" s="2661"/>
      <c r="I15" s="2661"/>
      <c r="J15" s="2661"/>
      <c r="K15" s="2661"/>
      <c r="L15" s="2661"/>
      <c r="M15" s="2661"/>
      <c r="N15" s="2661"/>
      <c r="O15" s="2661"/>
      <c r="P15" s="2661"/>
      <c r="Q15" s="2661"/>
      <c r="R15" s="2661"/>
      <c r="S15" s="2661"/>
      <c r="T15" s="2661"/>
      <c r="U15" s="2662" t="s">
        <v>409</v>
      </c>
      <c r="V15" s="2662"/>
      <c r="W15" s="2662"/>
      <c r="X15" s="2662"/>
      <c r="Y15" s="2662"/>
      <c r="Z15" s="2662"/>
      <c r="AA15" s="2662"/>
      <c r="AB15" s="2662"/>
      <c r="AC15" s="2663" t="str">
        <f>IF(様式4!E40="","",様式4!E40)</f>
        <v/>
      </c>
      <c r="AD15" s="2663"/>
      <c r="AE15" s="2663"/>
      <c r="AF15" s="2663"/>
      <c r="AG15" s="2663"/>
      <c r="AH15" s="2663"/>
      <c r="AI15" s="348"/>
    </row>
    <row r="16" spans="1:35" ht="11.25"/>
    <row r="17" spans="1:35" ht="15" customHeight="1" thickBot="1">
      <c r="A17" s="327" t="s">
        <v>410</v>
      </c>
    </row>
    <row r="18" spans="1:35" ht="15" customHeight="1">
      <c r="A18" s="2664" t="s">
        <v>411</v>
      </c>
      <c r="B18" s="2665"/>
      <c r="C18" s="2665"/>
      <c r="D18" s="2665"/>
      <c r="E18" s="2665"/>
      <c r="F18" s="2665"/>
      <c r="G18" s="2666" t="s">
        <v>412</v>
      </c>
      <c r="H18" s="2665"/>
      <c r="I18" s="2667"/>
      <c r="J18" s="2665" t="s">
        <v>413</v>
      </c>
      <c r="K18" s="2665"/>
      <c r="L18" s="2665"/>
      <c r="M18" s="2665"/>
      <c r="N18" s="2665"/>
      <c r="O18" s="2665"/>
      <c r="P18" s="2665"/>
      <c r="Q18" s="2665"/>
      <c r="R18" s="2665"/>
      <c r="S18" s="2665"/>
      <c r="T18" s="2665"/>
      <c r="U18" s="2665"/>
      <c r="V18" s="2665"/>
      <c r="W18" s="2665"/>
      <c r="X18" s="2665"/>
      <c r="Y18" s="2665"/>
      <c r="Z18" s="2665"/>
      <c r="AA18" s="2665"/>
      <c r="AB18" s="2665"/>
      <c r="AC18" s="2665"/>
      <c r="AD18" s="2665"/>
      <c r="AE18" s="2665"/>
      <c r="AF18" s="2665"/>
      <c r="AG18" s="2665"/>
      <c r="AH18" s="2665"/>
      <c r="AI18" s="2668"/>
    </row>
    <row r="19" spans="1:35" ht="18" customHeight="1">
      <c r="A19" s="2669" t="str">
        <f>IF(様式1!F37="","",様式1!F37)</f>
        <v/>
      </c>
      <c r="B19" s="2670"/>
      <c r="C19" s="2670"/>
      <c r="D19" s="2670"/>
      <c r="E19" s="2670"/>
      <c r="F19" s="2671"/>
      <c r="G19" s="2672">
        <f>様式5!G56</f>
        <v>0</v>
      </c>
      <c r="H19" s="2673"/>
      <c r="I19" s="2674"/>
      <c r="J19" s="2678" t="str">
        <f>IF(様式5!F20="","",様式5!F20)</f>
        <v/>
      </c>
      <c r="K19" s="2679"/>
      <c r="L19" s="2679"/>
      <c r="M19" s="2679"/>
      <c r="N19" s="2679"/>
      <c r="O19" s="2679"/>
      <c r="P19" s="2679"/>
      <c r="Q19" s="2679"/>
      <c r="R19" s="2679"/>
      <c r="S19" s="2679"/>
      <c r="T19" s="2679"/>
      <c r="U19" s="2679"/>
      <c r="V19" s="2679"/>
      <c r="W19" s="2679"/>
      <c r="X19" s="2679"/>
      <c r="Y19" s="2679"/>
      <c r="Z19" s="2679"/>
      <c r="AA19" s="2679"/>
      <c r="AB19" s="2679"/>
      <c r="AC19" s="2679"/>
      <c r="AD19" s="2679"/>
      <c r="AE19" s="2679"/>
      <c r="AF19" s="2679"/>
      <c r="AG19" s="2679"/>
      <c r="AH19" s="2679"/>
      <c r="AI19" s="2680"/>
    </row>
    <row r="20" spans="1:35" ht="18" customHeight="1">
      <c r="A20" s="2697" t="s">
        <v>55</v>
      </c>
      <c r="B20" s="2698"/>
      <c r="C20" s="2698"/>
      <c r="D20" s="2698"/>
      <c r="E20" s="2698"/>
      <c r="F20" s="2699"/>
      <c r="G20" s="2672"/>
      <c r="H20" s="2673"/>
      <c r="I20" s="2674"/>
      <c r="J20" s="2681"/>
      <c r="K20" s="2682"/>
      <c r="L20" s="2682"/>
      <c r="M20" s="2682"/>
      <c r="N20" s="2682"/>
      <c r="O20" s="2682"/>
      <c r="P20" s="2682"/>
      <c r="Q20" s="2682"/>
      <c r="R20" s="2682"/>
      <c r="S20" s="2682"/>
      <c r="T20" s="2682"/>
      <c r="U20" s="2682"/>
      <c r="V20" s="2682"/>
      <c r="W20" s="2682"/>
      <c r="X20" s="2682"/>
      <c r="Y20" s="2682"/>
      <c r="Z20" s="2682"/>
      <c r="AA20" s="2682"/>
      <c r="AB20" s="2682"/>
      <c r="AC20" s="2682"/>
      <c r="AD20" s="2682"/>
      <c r="AE20" s="2682"/>
      <c r="AF20" s="2682"/>
      <c r="AG20" s="2682"/>
      <c r="AH20" s="2682"/>
      <c r="AI20" s="2683"/>
    </row>
    <row r="21" spans="1:35" ht="18" customHeight="1" thickBot="1">
      <c r="A21" s="2700" t="str">
        <f>IF(様式1!K37="","",様式1!K37)</f>
        <v/>
      </c>
      <c r="B21" s="2701"/>
      <c r="C21" s="2701"/>
      <c r="D21" s="2701"/>
      <c r="E21" s="2701"/>
      <c r="F21" s="2702"/>
      <c r="G21" s="2675"/>
      <c r="H21" s="2676"/>
      <c r="I21" s="2677"/>
      <c r="J21" s="2684"/>
      <c r="K21" s="2685"/>
      <c r="L21" s="2685"/>
      <c r="M21" s="2685"/>
      <c r="N21" s="2685"/>
      <c r="O21" s="2685"/>
      <c r="P21" s="2685"/>
      <c r="Q21" s="2685"/>
      <c r="R21" s="2685"/>
      <c r="S21" s="2685"/>
      <c r="T21" s="2685"/>
      <c r="U21" s="2685"/>
      <c r="V21" s="2685"/>
      <c r="W21" s="2685"/>
      <c r="X21" s="2685"/>
      <c r="Y21" s="2685"/>
      <c r="Z21" s="2685"/>
      <c r="AA21" s="2685"/>
      <c r="AB21" s="2685"/>
      <c r="AC21" s="2685"/>
      <c r="AD21" s="2685"/>
      <c r="AE21" s="2685"/>
      <c r="AF21" s="2685"/>
      <c r="AG21" s="2685"/>
      <c r="AH21" s="2685"/>
      <c r="AI21" s="2686"/>
    </row>
    <row r="22" spans="1:35" ht="11.25"/>
    <row r="23" spans="1:35" ht="15" customHeight="1">
      <c r="A23" s="327" t="s">
        <v>450</v>
      </c>
      <c r="B23" s="32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row>
    <row r="24" spans="1:35" ht="15" customHeight="1">
      <c r="A24" s="329" t="s">
        <v>414</v>
      </c>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row>
    <row r="25" spans="1:35" ht="15" customHeight="1" thickBot="1">
      <c r="A25" s="329" t="s">
        <v>451</v>
      </c>
      <c r="B25" s="328"/>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row>
    <row r="26" spans="1:35" ht="15" customHeight="1">
      <c r="A26" s="2687" t="s">
        <v>447</v>
      </c>
      <c r="B26" s="2688"/>
      <c r="C26" s="2688"/>
      <c r="D26" s="2688"/>
      <c r="E26" s="2688"/>
      <c r="F26" s="2688"/>
      <c r="G26" s="2689"/>
      <c r="H26" s="2666" t="s">
        <v>415</v>
      </c>
      <c r="I26" s="2665"/>
      <c r="J26" s="2667"/>
      <c r="K26" s="2693" t="s">
        <v>452</v>
      </c>
      <c r="L26" s="2688"/>
      <c r="M26" s="2688"/>
      <c r="N26" s="2688"/>
      <c r="O26" s="2688"/>
      <c r="P26" s="2688"/>
      <c r="Q26" s="2688"/>
      <c r="R26" s="2688"/>
      <c r="S26" s="2688"/>
      <c r="T26" s="2688"/>
      <c r="U26" s="2688"/>
      <c r="V26" s="2688"/>
      <c r="W26" s="2688"/>
      <c r="X26" s="2688"/>
      <c r="Y26" s="2688"/>
      <c r="Z26" s="2688"/>
      <c r="AA26" s="2688"/>
      <c r="AB26" s="2688"/>
      <c r="AC26" s="2688"/>
      <c r="AD26" s="2688"/>
      <c r="AE26" s="2688"/>
      <c r="AF26" s="2689"/>
      <c r="AG26" s="2693" t="s">
        <v>453</v>
      </c>
      <c r="AH26" s="2688"/>
      <c r="AI26" s="2695"/>
    </row>
    <row r="27" spans="1:35" ht="15" customHeight="1">
      <c r="A27" s="2690"/>
      <c r="B27" s="2691"/>
      <c r="C27" s="2691"/>
      <c r="D27" s="2691"/>
      <c r="E27" s="2691"/>
      <c r="F27" s="2691"/>
      <c r="G27" s="2692"/>
      <c r="H27" s="330" t="s">
        <v>416</v>
      </c>
      <c r="I27" s="330" t="s">
        <v>417</v>
      </c>
      <c r="J27" s="330" t="s">
        <v>418</v>
      </c>
      <c r="K27" s="2694"/>
      <c r="L27" s="2691"/>
      <c r="M27" s="2691"/>
      <c r="N27" s="2691"/>
      <c r="O27" s="2691"/>
      <c r="P27" s="2691"/>
      <c r="Q27" s="2691"/>
      <c r="R27" s="2691"/>
      <c r="S27" s="2691"/>
      <c r="T27" s="2691"/>
      <c r="U27" s="2691"/>
      <c r="V27" s="2691"/>
      <c r="W27" s="2691"/>
      <c r="X27" s="2691"/>
      <c r="Y27" s="2691"/>
      <c r="Z27" s="2691"/>
      <c r="AA27" s="2691"/>
      <c r="AB27" s="2691"/>
      <c r="AC27" s="2691"/>
      <c r="AD27" s="2691"/>
      <c r="AE27" s="2691"/>
      <c r="AF27" s="2692"/>
      <c r="AG27" s="2694"/>
      <c r="AH27" s="2691"/>
      <c r="AI27" s="2696"/>
    </row>
    <row r="28" spans="1:35" ht="21" customHeight="1">
      <c r="A28" s="2627" t="s">
        <v>388</v>
      </c>
      <c r="B28" s="2630"/>
      <c r="C28" s="2631"/>
      <c r="D28" s="2631"/>
      <c r="E28" s="2631"/>
      <c r="F28" s="2631"/>
      <c r="G28" s="2632"/>
      <c r="H28" s="331"/>
      <c r="I28" s="331"/>
      <c r="J28" s="331"/>
      <c r="K28" s="332" t="s">
        <v>448</v>
      </c>
      <c r="L28" s="2639"/>
      <c r="M28" s="2639"/>
      <c r="N28" s="2639"/>
      <c r="O28" s="2639"/>
      <c r="P28" s="2639"/>
      <c r="Q28" s="2639"/>
      <c r="R28" s="2639"/>
      <c r="S28" s="2639"/>
      <c r="T28" s="2639"/>
      <c r="U28" s="2639"/>
      <c r="V28" s="2639"/>
      <c r="W28" s="2639"/>
      <c r="X28" s="2639"/>
      <c r="Y28" s="2639"/>
      <c r="Z28" s="2639"/>
      <c r="AA28" s="2639"/>
      <c r="AB28" s="2639"/>
      <c r="AC28" s="2639"/>
      <c r="AD28" s="2639"/>
      <c r="AE28" s="2639"/>
      <c r="AF28" s="2640"/>
      <c r="AG28" s="2641"/>
      <c r="AH28" s="2642"/>
      <c r="AI28" s="2643"/>
    </row>
    <row r="29" spans="1:35" ht="21" customHeight="1">
      <c r="A29" s="2628"/>
      <c r="B29" s="2633"/>
      <c r="C29" s="2634"/>
      <c r="D29" s="2634"/>
      <c r="E29" s="2634"/>
      <c r="F29" s="2634"/>
      <c r="G29" s="2635"/>
      <c r="H29" s="333"/>
      <c r="I29" s="333"/>
      <c r="J29" s="333"/>
      <c r="K29" s="334" t="s">
        <v>358</v>
      </c>
      <c r="L29" s="2644"/>
      <c r="M29" s="2644"/>
      <c r="N29" s="2644"/>
      <c r="O29" s="2644"/>
      <c r="P29" s="2644"/>
      <c r="Q29" s="2644"/>
      <c r="R29" s="2644"/>
      <c r="S29" s="2644"/>
      <c r="T29" s="2644"/>
      <c r="U29" s="2644"/>
      <c r="V29" s="2644"/>
      <c r="W29" s="2644"/>
      <c r="X29" s="2644"/>
      <c r="Y29" s="2644"/>
      <c r="Z29" s="2644"/>
      <c r="AA29" s="2644"/>
      <c r="AB29" s="2644"/>
      <c r="AC29" s="2644"/>
      <c r="AD29" s="2644"/>
      <c r="AE29" s="2644"/>
      <c r="AF29" s="2645"/>
      <c r="AG29" s="2646"/>
      <c r="AH29" s="2647"/>
      <c r="AI29" s="2648"/>
    </row>
    <row r="30" spans="1:35" ht="21" customHeight="1">
      <c r="A30" s="2628"/>
      <c r="B30" s="2636"/>
      <c r="C30" s="2637"/>
      <c r="D30" s="2637"/>
      <c r="E30" s="2637"/>
      <c r="F30" s="2637"/>
      <c r="G30" s="2638"/>
      <c r="H30" s="335"/>
      <c r="I30" s="335"/>
      <c r="J30" s="335"/>
      <c r="K30" s="336" t="s">
        <v>359</v>
      </c>
      <c r="L30" s="2649"/>
      <c r="M30" s="2649"/>
      <c r="N30" s="2649"/>
      <c r="O30" s="2649"/>
      <c r="P30" s="2649"/>
      <c r="Q30" s="2649"/>
      <c r="R30" s="2649"/>
      <c r="S30" s="2649"/>
      <c r="T30" s="2649"/>
      <c r="U30" s="2649"/>
      <c r="V30" s="2649"/>
      <c r="W30" s="2649"/>
      <c r="X30" s="2649"/>
      <c r="Y30" s="2649"/>
      <c r="Z30" s="2649"/>
      <c r="AA30" s="2649"/>
      <c r="AB30" s="2649"/>
      <c r="AC30" s="2649"/>
      <c r="AD30" s="2649"/>
      <c r="AE30" s="2649"/>
      <c r="AF30" s="2650"/>
      <c r="AG30" s="2651"/>
      <c r="AH30" s="2652"/>
      <c r="AI30" s="2653"/>
    </row>
    <row r="31" spans="1:35" ht="21" customHeight="1">
      <c r="A31" s="2628"/>
      <c r="B31" s="2630"/>
      <c r="C31" s="2631"/>
      <c r="D31" s="2631"/>
      <c r="E31" s="2631"/>
      <c r="F31" s="2631"/>
      <c r="G31" s="2632"/>
      <c r="H31" s="331"/>
      <c r="I31" s="331"/>
      <c r="J31" s="331"/>
      <c r="K31" s="332" t="s">
        <v>448</v>
      </c>
      <c r="L31" s="2639"/>
      <c r="M31" s="2639"/>
      <c r="N31" s="2639"/>
      <c r="O31" s="2639"/>
      <c r="P31" s="2639"/>
      <c r="Q31" s="2639"/>
      <c r="R31" s="2639"/>
      <c r="S31" s="2639"/>
      <c r="T31" s="2639"/>
      <c r="U31" s="2639"/>
      <c r="V31" s="2639"/>
      <c r="W31" s="2639"/>
      <c r="X31" s="2639"/>
      <c r="Y31" s="2639"/>
      <c r="Z31" s="2639"/>
      <c r="AA31" s="2639"/>
      <c r="AB31" s="2639"/>
      <c r="AC31" s="2639"/>
      <c r="AD31" s="2639"/>
      <c r="AE31" s="2639"/>
      <c r="AF31" s="2640"/>
      <c r="AG31" s="2641"/>
      <c r="AH31" s="2642"/>
      <c r="AI31" s="2643"/>
    </row>
    <row r="32" spans="1:35" ht="21" customHeight="1">
      <c r="A32" s="2628"/>
      <c r="B32" s="2633"/>
      <c r="C32" s="2634"/>
      <c r="D32" s="2634"/>
      <c r="E32" s="2634"/>
      <c r="F32" s="2634"/>
      <c r="G32" s="2635"/>
      <c r="H32" s="333"/>
      <c r="I32" s="333"/>
      <c r="J32" s="333"/>
      <c r="K32" s="334" t="s">
        <v>358</v>
      </c>
      <c r="L32" s="2644"/>
      <c r="M32" s="2644"/>
      <c r="N32" s="2644"/>
      <c r="O32" s="2644"/>
      <c r="P32" s="2644"/>
      <c r="Q32" s="2644"/>
      <c r="R32" s="2644"/>
      <c r="S32" s="2644"/>
      <c r="T32" s="2644"/>
      <c r="U32" s="2644"/>
      <c r="V32" s="2644"/>
      <c r="W32" s="2644"/>
      <c r="X32" s="2644"/>
      <c r="Y32" s="2644"/>
      <c r="Z32" s="2644"/>
      <c r="AA32" s="2644"/>
      <c r="AB32" s="2644"/>
      <c r="AC32" s="2644"/>
      <c r="AD32" s="2644"/>
      <c r="AE32" s="2644"/>
      <c r="AF32" s="2645"/>
      <c r="AG32" s="2646"/>
      <c r="AH32" s="2647"/>
      <c r="AI32" s="2648"/>
    </row>
    <row r="33" spans="1:35" ht="21" customHeight="1">
      <c r="A33" s="2628"/>
      <c r="B33" s="2636"/>
      <c r="C33" s="2637"/>
      <c r="D33" s="2637"/>
      <c r="E33" s="2637"/>
      <c r="F33" s="2637"/>
      <c r="G33" s="2638"/>
      <c r="H33" s="335"/>
      <c r="I33" s="335"/>
      <c r="J33" s="335"/>
      <c r="K33" s="336" t="s">
        <v>359</v>
      </c>
      <c r="L33" s="2649"/>
      <c r="M33" s="2649"/>
      <c r="N33" s="2649"/>
      <c r="O33" s="2649"/>
      <c r="P33" s="2649"/>
      <c r="Q33" s="2649"/>
      <c r="R33" s="2649"/>
      <c r="S33" s="2649"/>
      <c r="T33" s="2649"/>
      <c r="U33" s="2649"/>
      <c r="V33" s="2649"/>
      <c r="W33" s="2649"/>
      <c r="X33" s="2649"/>
      <c r="Y33" s="2649"/>
      <c r="Z33" s="2649"/>
      <c r="AA33" s="2649"/>
      <c r="AB33" s="2649"/>
      <c r="AC33" s="2649"/>
      <c r="AD33" s="2649"/>
      <c r="AE33" s="2649"/>
      <c r="AF33" s="2650"/>
      <c r="AG33" s="2651"/>
      <c r="AH33" s="2652"/>
      <c r="AI33" s="2653"/>
    </row>
    <row r="34" spans="1:35" ht="21" customHeight="1">
      <c r="A34" s="2628"/>
      <c r="B34" s="2630"/>
      <c r="C34" s="2631"/>
      <c r="D34" s="2631"/>
      <c r="E34" s="2631"/>
      <c r="F34" s="2631"/>
      <c r="G34" s="2632"/>
      <c r="H34" s="331"/>
      <c r="I34" s="331"/>
      <c r="J34" s="331"/>
      <c r="K34" s="332" t="s">
        <v>448</v>
      </c>
      <c r="L34" s="2639"/>
      <c r="M34" s="2639"/>
      <c r="N34" s="2639"/>
      <c r="O34" s="2639"/>
      <c r="P34" s="2639"/>
      <c r="Q34" s="2639"/>
      <c r="R34" s="2639"/>
      <c r="S34" s="2639"/>
      <c r="T34" s="2639"/>
      <c r="U34" s="2639"/>
      <c r="V34" s="2639"/>
      <c r="W34" s="2639"/>
      <c r="X34" s="2639"/>
      <c r="Y34" s="2639"/>
      <c r="Z34" s="2639"/>
      <c r="AA34" s="2639"/>
      <c r="AB34" s="2639"/>
      <c r="AC34" s="2639"/>
      <c r="AD34" s="2639"/>
      <c r="AE34" s="2639"/>
      <c r="AF34" s="2640"/>
      <c r="AG34" s="2641"/>
      <c r="AH34" s="2642"/>
      <c r="AI34" s="2643"/>
    </row>
    <row r="35" spans="1:35" ht="21" customHeight="1">
      <c r="A35" s="2628"/>
      <c r="B35" s="2633"/>
      <c r="C35" s="2634"/>
      <c r="D35" s="2634"/>
      <c r="E35" s="2634"/>
      <c r="F35" s="2634"/>
      <c r="G35" s="2635"/>
      <c r="H35" s="333"/>
      <c r="I35" s="333"/>
      <c r="J35" s="333"/>
      <c r="K35" s="334" t="s">
        <v>358</v>
      </c>
      <c r="L35" s="2644"/>
      <c r="M35" s="2644"/>
      <c r="N35" s="2644"/>
      <c r="O35" s="2644"/>
      <c r="P35" s="2644"/>
      <c r="Q35" s="2644"/>
      <c r="R35" s="2644"/>
      <c r="S35" s="2644"/>
      <c r="T35" s="2644"/>
      <c r="U35" s="2644"/>
      <c r="V35" s="2644"/>
      <c r="W35" s="2644"/>
      <c r="X35" s="2644"/>
      <c r="Y35" s="2644"/>
      <c r="Z35" s="2644"/>
      <c r="AA35" s="2644"/>
      <c r="AB35" s="2644"/>
      <c r="AC35" s="2644"/>
      <c r="AD35" s="2644"/>
      <c r="AE35" s="2644"/>
      <c r="AF35" s="2645"/>
      <c r="AG35" s="2646"/>
      <c r="AH35" s="2647"/>
      <c r="AI35" s="2648"/>
    </row>
    <row r="36" spans="1:35" ht="21" customHeight="1">
      <c r="A36" s="2628"/>
      <c r="B36" s="2636"/>
      <c r="C36" s="2637"/>
      <c r="D36" s="2637"/>
      <c r="E36" s="2637"/>
      <c r="F36" s="2637"/>
      <c r="G36" s="2638"/>
      <c r="H36" s="335"/>
      <c r="I36" s="335"/>
      <c r="J36" s="335"/>
      <c r="K36" s="336" t="s">
        <v>359</v>
      </c>
      <c r="L36" s="2649"/>
      <c r="M36" s="2649"/>
      <c r="N36" s="2649"/>
      <c r="O36" s="2649"/>
      <c r="P36" s="2649"/>
      <c r="Q36" s="2649"/>
      <c r="R36" s="2649"/>
      <c r="S36" s="2649"/>
      <c r="T36" s="2649"/>
      <c r="U36" s="2649"/>
      <c r="V36" s="2649"/>
      <c r="W36" s="2649"/>
      <c r="X36" s="2649"/>
      <c r="Y36" s="2649"/>
      <c r="Z36" s="2649"/>
      <c r="AA36" s="2649"/>
      <c r="AB36" s="2649"/>
      <c r="AC36" s="2649"/>
      <c r="AD36" s="2649"/>
      <c r="AE36" s="2649"/>
      <c r="AF36" s="2650"/>
      <c r="AG36" s="2651"/>
      <c r="AH36" s="2652"/>
      <c r="AI36" s="2653"/>
    </row>
    <row r="37" spans="1:35" ht="21" customHeight="1">
      <c r="A37" s="2627" t="s">
        <v>389</v>
      </c>
      <c r="B37" s="2630"/>
      <c r="C37" s="2631"/>
      <c r="D37" s="2631"/>
      <c r="E37" s="2631"/>
      <c r="F37" s="2631"/>
      <c r="G37" s="2632"/>
      <c r="H37" s="331"/>
      <c r="I37" s="331"/>
      <c r="J37" s="331"/>
      <c r="K37" s="332" t="s">
        <v>448</v>
      </c>
      <c r="L37" s="2639"/>
      <c r="M37" s="2639"/>
      <c r="N37" s="2639"/>
      <c r="O37" s="2639"/>
      <c r="P37" s="2639"/>
      <c r="Q37" s="2639"/>
      <c r="R37" s="2639"/>
      <c r="S37" s="2639"/>
      <c r="T37" s="2639"/>
      <c r="U37" s="2639"/>
      <c r="V37" s="2639"/>
      <c r="W37" s="2639"/>
      <c r="X37" s="2639"/>
      <c r="Y37" s="2639"/>
      <c r="Z37" s="2639"/>
      <c r="AA37" s="2639"/>
      <c r="AB37" s="2639"/>
      <c r="AC37" s="2639"/>
      <c r="AD37" s="2639"/>
      <c r="AE37" s="2639"/>
      <c r="AF37" s="2640"/>
      <c r="AG37" s="2641"/>
      <c r="AH37" s="2642"/>
      <c r="AI37" s="2643"/>
    </row>
    <row r="38" spans="1:35" ht="21" customHeight="1">
      <c r="A38" s="2628"/>
      <c r="B38" s="2633"/>
      <c r="C38" s="2634"/>
      <c r="D38" s="2634"/>
      <c r="E38" s="2634"/>
      <c r="F38" s="2634"/>
      <c r="G38" s="2635"/>
      <c r="H38" s="333"/>
      <c r="I38" s="333"/>
      <c r="J38" s="333"/>
      <c r="K38" s="334" t="s">
        <v>358</v>
      </c>
      <c r="L38" s="2644"/>
      <c r="M38" s="2644"/>
      <c r="N38" s="2644"/>
      <c r="O38" s="2644"/>
      <c r="P38" s="2644"/>
      <c r="Q38" s="2644"/>
      <c r="R38" s="2644"/>
      <c r="S38" s="2644"/>
      <c r="T38" s="2644"/>
      <c r="U38" s="2644"/>
      <c r="V38" s="2644"/>
      <c r="W38" s="2644"/>
      <c r="X38" s="2644"/>
      <c r="Y38" s="2644"/>
      <c r="Z38" s="2644"/>
      <c r="AA38" s="2644"/>
      <c r="AB38" s="2644"/>
      <c r="AC38" s="2644"/>
      <c r="AD38" s="2644"/>
      <c r="AE38" s="2644"/>
      <c r="AF38" s="2645"/>
      <c r="AG38" s="2646"/>
      <c r="AH38" s="2647"/>
      <c r="AI38" s="2648"/>
    </row>
    <row r="39" spans="1:35" ht="21" customHeight="1">
      <c r="A39" s="2628"/>
      <c r="B39" s="2636"/>
      <c r="C39" s="2637"/>
      <c r="D39" s="2637"/>
      <c r="E39" s="2637"/>
      <c r="F39" s="2637"/>
      <c r="G39" s="2638"/>
      <c r="H39" s="335"/>
      <c r="I39" s="335"/>
      <c r="J39" s="335"/>
      <c r="K39" s="336" t="s">
        <v>359</v>
      </c>
      <c r="L39" s="2649"/>
      <c r="M39" s="2649"/>
      <c r="N39" s="2649"/>
      <c r="O39" s="2649"/>
      <c r="P39" s="2649"/>
      <c r="Q39" s="2649"/>
      <c r="R39" s="2649"/>
      <c r="S39" s="2649"/>
      <c r="T39" s="2649"/>
      <c r="U39" s="2649"/>
      <c r="V39" s="2649"/>
      <c r="W39" s="2649"/>
      <c r="X39" s="2649"/>
      <c r="Y39" s="2649"/>
      <c r="Z39" s="2649"/>
      <c r="AA39" s="2649"/>
      <c r="AB39" s="2649"/>
      <c r="AC39" s="2649"/>
      <c r="AD39" s="2649"/>
      <c r="AE39" s="2649"/>
      <c r="AF39" s="2650"/>
      <c r="AG39" s="2651"/>
      <c r="AH39" s="2652"/>
      <c r="AI39" s="2653"/>
    </row>
    <row r="40" spans="1:35" ht="21" customHeight="1">
      <c r="A40" s="2628"/>
      <c r="B40" s="2630"/>
      <c r="C40" s="2631"/>
      <c r="D40" s="2631"/>
      <c r="E40" s="2631"/>
      <c r="F40" s="2631"/>
      <c r="G40" s="2632"/>
      <c r="H40" s="331"/>
      <c r="I40" s="331"/>
      <c r="J40" s="331"/>
      <c r="K40" s="332" t="s">
        <v>448</v>
      </c>
      <c r="L40" s="2639"/>
      <c r="M40" s="2639"/>
      <c r="N40" s="2639"/>
      <c r="O40" s="2639"/>
      <c r="P40" s="2639"/>
      <c r="Q40" s="2639"/>
      <c r="R40" s="2639"/>
      <c r="S40" s="2639"/>
      <c r="T40" s="2639"/>
      <c r="U40" s="2639"/>
      <c r="V40" s="2639"/>
      <c r="W40" s="2639"/>
      <c r="X40" s="2639"/>
      <c r="Y40" s="2639"/>
      <c r="Z40" s="2639"/>
      <c r="AA40" s="2639"/>
      <c r="AB40" s="2639"/>
      <c r="AC40" s="2639"/>
      <c r="AD40" s="2639"/>
      <c r="AE40" s="2639"/>
      <c r="AF40" s="2640"/>
      <c r="AG40" s="2641"/>
      <c r="AH40" s="2642"/>
      <c r="AI40" s="2643"/>
    </row>
    <row r="41" spans="1:35" ht="21" customHeight="1">
      <c r="A41" s="2628"/>
      <c r="B41" s="2633"/>
      <c r="C41" s="2634"/>
      <c r="D41" s="2634"/>
      <c r="E41" s="2634"/>
      <c r="F41" s="2634"/>
      <c r="G41" s="2635"/>
      <c r="H41" s="333"/>
      <c r="I41" s="333"/>
      <c r="J41" s="333"/>
      <c r="K41" s="334" t="s">
        <v>358</v>
      </c>
      <c r="L41" s="2644"/>
      <c r="M41" s="2644"/>
      <c r="N41" s="2644"/>
      <c r="O41" s="2644"/>
      <c r="P41" s="2644"/>
      <c r="Q41" s="2644"/>
      <c r="R41" s="2644"/>
      <c r="S41" s="2644"/>
      <c r="T41" s="2644"/>
      <c r="U41" s="2644"/>
      <c r="V41" s="2644"/>
      <c r="W41" s="2644"/>
      <c r="X41" s="2644"/>
      <c r="Y41" s="2644"/>
      <c r="Z41" s="2644"/>
      <c r="AA41" s="2644"/>
      <c r="AB41" s="2644"/>
      <c r="AC41" s="2644"/>
      <c r="AD41" s="2644"/>
      <c r="AE41" s="2644"/>
      <c r="AF41" s="2645"/>
      <c r="AG41" s="2646"/>
      <c r="AH41" s="2647"/>
      <c r="AI41" s="2648"/>
    </row>
    <row r="42" spans="1:35" ht="21" customHeight="1">
      <c r="A42" s="2628"/>
      <c r="B42" s="2636"/>
      <c r="C42" s="2637"/>
      <c r="D42" s="2637"/>
      <c r="E42" s="2637"/>
      <c r="F42" s="2637"/>
      <c r="G42" s="2638"/>
      <c r="H42" s="335"/>
      <c r="I42" s="335"/>
      <c r="J42" s="335"/>
      <c r="K42" s="336" t="s">
        <v>359</v>
      </c>
      <c r="L42" s="2649"/>
      <c r="M42" s="2649"/>
      <c r="N42" s="2649"/>
      <c r="O42" s="2649"/>
      <c r="P42" s="2649"/>
      <c r="Q42" s="2649"/>
      <c r="R42" s="2649"/>
      <c r="S42" s="2649"/>
      <c r="T42" s="2649"/>
      <c r="U42" s="2649"/>
      <c r="V42" s="2649"/>
      <c r="W42" s="2649"/>
      <c r="X42" s="2649"/>
      <c r="Y42" s="2649"/>
      <c r="Z42" s="2649"/>
      <c r="AA42" s="2649"/>
      <c r="AB42" s="2649"/>
      <c r="AC42" s="2649"/>
      <c r="AD42" s="2649"/>
      <c r="AE42" s="2649"/>
      <c r="AF42" s="2650"/>
      <c r="AG42" s="2651"/>
      <c r="AH42" s="2652"/>
      <c r="AI42" s="2653"/>
    </row>
    <row r="43" spans="1:35" ht="21" customHeight="1">
      <c r="A43" s="2628"/>
      <c r="B43" s="2630"/>
      <c r="C43" s="2631"/>
      <c r="D43" s="2631"/>
      <c r="E43" s="2631"/>
      <c r="F43" s="2631"/>
      <c r="G43" s="2632"/>
      <c r="H43" s="331"/>
      <c r="I43" s="331"/>
      <c r="J43" s="331"/>
      <c r="K43" s="332" t="s">
        <v>448</v>
      </c>
      <c r="L43" s="2639"/>
      <c r="M43" s="2639"/>
      <c r="N43" s="2639"/>
      <c r="O43" s="2639"/>
      <c r="P43" s="2639"/>
      <c r="Q43" s="2639"/>
      <c r="R43" s="2639"/>
      <c r="S43" s="2639"/>
      <c r="T43" s="2639"/>
      <c r="U43" s="2639"/>
      <c r="V43" s="2639"/>
      <c r="W43" s="2639"/>
      <c r="X43" s="2639"/>
      <c r="Y43" s="2639"/>
      <c r="Z43" s="2639"/>
      <c r="AA43" s="2639"/>
      <c r="AB43" s="2639"/>
      <c r="AC43" s="2639"/>
      <c r="AD43" s="2639"/>
      <c r="AE43" s="2639"/>
      <c r="AF43" s="2640"/>
      <c r="AG43" s="2641"/>
      <c r="AH43" s="2642"/>
      <c r="AI43" s="2643"/>
    </row>
    <row r="44" spans="1:35" ht="21" customHeight="1">
      <c r="A44" s="2628"/>
      <c r="B44" s="2633"/>
      <c r="C44" s="2634"/>
      <c r="D44" s="2634"/>
      <c r="E44" s="2634"/>
      <c r="F44" s="2634"/>
      <c r="G44" s="2635"/>
      <c r="H44" s="333"/>
      <c r="I44" s="333"/>
      <c r="J44" s="333"/>
      <c r="K44" s="334" t="s">
        <v>358</v>
      </c>
      <c r="L44" s="2644"/>
      <c r="M44" s="2644"/>
      <c r="N44" s="2644"/>
      <c r="O44" s="2644"/>
      <c r="P44" s="2644"/>
      <c r="Q44" s="2644"/>
      <c r="R44" s="2644"/>
      <c r="S44" s="2644"/>
      <c r="T44" s="2644"/>
      <c r="U44" s="2644"/>
      <c r="V44" s="2644"/>
      <c r="W44" s="2644"/>
      <c r="X44" s="2644"/>
      <c r="Y44" s="2644"/>
      <c r="Z44" s="2644"/>
      <c r="AA44" s="2644"/>
      <c r="AB44" s="2644"/>
      <c r="AC44" s="2644"/>
      <c r="AD44" s="2644"/>
      <c r="AE44" s="2644"/>
      <c r="AF44" s="2645"/>
      <c r="AG44" s="2646"/>
      <c r="AH44" s="2647"/>
      <c r="AI44" s="2648"/>
    </row>
    <row r="45" spans="1:35" ht="21" customHeight="1">
      <c r="A45" s="2629"/>
      <c r="B45" s="2636"/>
      <c r="C45" s="2637"/>
      <c r="D45" s="2637"/>
      <c r="E45" s="2637"/>
      <c r="F45" s="2637"/>
      <c r="G45" s="2638"/>
      <c r="H45" s="335"/>
      <c r="I45" s="335"/>
      <c r="J45" s="335"/>
      <c r="K45" s="336" t="s">
        <v>359</v>
      </c>
      <c r="L45" s="2649"/>
      <c r="M45" s="2649"/>
      <c r="N45" s="2649"/>
      <c r="O45" s="2649"/>
      <c r="P45" s="2649"/>
      <c r="Q45" s="2649"/>
      <c r="R45" s="2649"/>
      <c r="S45" s="2649"/>
      <c r="T45" s="2649"/>
      <c r="U45" s="2649"/>
      <c r="V45" s="2649"/>
      <c r="W45" s="2649"/>
      <c r="X45" s="2649"/>
      <c r="Y45" s="2649"/>
      <c r="Z45" s="2649"/>
      <c r="AA45" s="2649"/>
      <c r="AB45" s="2649"/>
      <c r="AC45" s="2649"/>
      <c r="AD45" s="2649"/>
      <c r="AE45" s="2649"/>
      <c r="AF45" s="2650"/>
      <c r="AG45" s="2651"/>
      <c r="AH45" s="2652"/>
      <c r="AI45" s="2653"/>
    </row>
    <row r="46" spans="1:35" ht="15" customHeight="1">
      <c r="A46" s="337" t="s">
        <v>454</v>
      </c>
      <c r="B46" s="342"/>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38"/>
    </row>
    <row r="47" spans="1:35" ht="32.25" customHeight="1">
      <c r="A47" s="2705"/>
      <c r="B47" s="2706"/>
      <c r="C47" s="2706"/>
      <c r="D47" s="2706"/>
      <c r="E47" s="2706"/>
      <c r="F47" s="2706"/>
      <c r="G47" s="2706"/>
      <c r="H47" s="2706"/>
      <c r="I47" s="2706"/>
      <c r="J47" s="2706"/>
      <c r="K47" s="2706"/>
      <c r="L47" s="2706"/>
      <c r="M47" s="2706"/>
      <c r="N47" s="2706"/>
      <c r="O47" s="2706"/>
      <c r="P47" s="2706"/>
      <c r="Q47" s="2706"/>
      <c r="R47" s="2706"/>
      <c r="S47" s="2706"/>
      <c r="T47" s="2706"/>
      <c r="U47" s="2706"/>
      <c r="V47" s="2706"/>
      <c r="W47" s="2706"/>
      <c r="X47" s="2706"/>
      <c r="Y47" s="2706"/>
      <c r="Z47" s="2706"/>
      <c r="AA47" s="2706"/>
      <c r="AB47" s="2706"/>
      <c r="AC47" s="2706"/>
      <c r="AD47" s="2706"/>
      <c r="AE47" s="2706"/>
      <c r="AF47" s="2706"/>
      <c r="AG47" s="2706"/>
      <c r="AH47" s="2706"/>
      <c r="AI47" s="2707"/>
    </row>
    <row r="48" spans="1:35" ht="15" customHeight="1">
      <c r="A48" s="339" t="s">
        <v>419</v>
      </c>
      <c r="B48" s="341"/>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0"/>
    </row>
    <row r="49" spans="1:35" ht="15" customHeight="1">
      <c r="A49" s="2708"/>
      <c r="B49" s="2709"/>
      <c r="C49" s="2709"/>
      <c r="D49" s="2709"/>
      <c r="E49" s="2709"/>
      <c r="F49" s="2709"/>
      <c r="G49" s="2709"/>
      <c r="H49" s="2709"/>
      <c r="I49" s="2709"/>
      <c r="J49" s="2709"/>
      <c r="K49" s="2709"/>
      <c r="L49" s="2709"/>
      <c r="M49" s="2709"/>
      <c r="N49" s="2709"/>
      <c r="O49" s="2709"/>
      <c r="P49" s="2709"/>
      <c r="Q49" s="2709"/>
      <c r="R49" s="2709"/>
      <c r="S49" s="2709"/>
      <c r="T49" s="2709"/>
      <c r="U49" s="2709"/>
      <c r="V49" s="2709"/>
      <c r="W49" s="2709"/>
      <c r="X49" s="2709"/>
      <c r="Y49" s="2709"/>
      <c r="Z49" s="2709"/>
      <c r="AA49" s="2709"/>
      <c r="AB49" s="2709"/>
      <c r="AC49" s="2709"/>
      <c r="AD49" s="2709"/>
      <c r="AE49" s="2709"/>
      <c r="AF49" s="2709"/>
      <c r="AG49" s="2709"/>
      <c r="AH49" s="2709"/>
      <c r="AI49" s="2710"/>
    </row>
    <row r="50" spans="1:35" ht="15" customHeight="1">
      <c r="A50" s="339" t="s">
        <v>895</v>
      </c>
      <c r="B50" s="341"/>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0"/>
    </row>
    <row r="51" spans="1:35" ht="15" customHeight="1" thickBot="1">
      <c r="A51" s="2711" t="s">
        <v>217</v>
      </c>
      <c r="B51" s="2712"/>
      <c r="C51" s="2712"/>
      <c r="D51" s="2712"/>
      <c r="E51" s="2712"/>
      <c r="F51" s="2712"/>
      <c r="G51" s="2712"/>
      <c r="H51" s="2712"/>
      <c r="I51" s="2712"/>
      <c r="J51" s="2712"/>
      <c r="K51" s="2712"/>
      <c r="L51" s="2712"/>
      <c r="M51" s="2712"/>
      <c r="N51" s="2712"/>
      <c r="O51" s="2712"/>
      <c r="P51" s="2712"/>
      <c r="Q51" s="2712"/>
      <c r="R51" s="2712"/>
      <c r="S51" s="2712"/>
      <c r="T51" s="2712"/>
      <c r="U51" s="2712"/>
      <c r="V51" s="2712"/>
      <c r="W51" s="2712"/>
      <c r="X51" s="2712"/>
      <c r="Y51" s="2712"/>
      <c r="Z51" s="2712"/>
      <c r="AA51" s="2712"/>
      <c r="AB51" s="2712"/>
      <c r="AC51" s="2712"/>
      <c r="AD51" s="2712"/>
      <c r="AE51" s="2712"/>
      <c r="AF51" s="2712"/>
      <c r="AG51" s="2712"/>
      <c r="AH51" s="2712"/>
      <c r="AI51" s="2713"/>
    </row>
    <row r="52" spans="1:35" ht="15" customHeight="1">
      <c r="A52" s="731" t="s">
        <v>896</v>
      </c>
    </row>
    <row r="53" spans="1:35" ht="18" customHeight="1">
      <c r="B53" s="2663"/>
      <c r="C53" s="2663"/>
      <c r="D53" s="2663"/>
      <c r="E53" s="2663"/>
      <c r="F53" s="2663"/>
      <c r="G53" s="2663"/>
      <c r="H53" s="2663"/>
      <c r="I53" s="2663"/>
      <c r="J53" s="2663"/>
      <c r="K53" s="2663"/>
      <c r="L53" s="2663"/>
      <c r="M53" s="2663"/>
      <c r="O53" s="2657" t="s">
        <v>420</v>
      </c>
      <c r="P53" s="2657"/>
      <c r="Q53" s="2703" t="s">
        <v>612</v>
      </c>
      <c r="R53" s="2703"/>
      <c r="S53" s="2703"/>
      <c r="T53" s="2703"/>
      <c r="U53" s="2703"/>
      <c r="V53" s="2703"/>
    </row>
    <row r="54" spans="1:35" ht="15" customHeight="1">
      <c r="A54" s="329" t="s">
        <v>455</v>
      </c>
    </row>
    <row r="55" spans="1:35" ht="18" customHeight="1">
      <c r="B55" s="2663"/>
      <c r="C55" s="2663"/>
      <c r="D55" s="2663"/>
      <c r="E55" s="2663"/>
      <c r="F55" s="2663"/>
      <c r="G55" s="2663"/>
      <c r="H55" s="2663"/>
      <c r="I55" s="2663"/>
      <c r="J55" s="2663"/>
      <c r="K55" s="2663"/>
      <c r="L55" s="2663"/>
      <c r="M55" s="2663"/>
      <c r="O55" s="2657" t="s">
        <v>420</v>
      </c>
      <c r="P55" s="2657"/>
      <c r="Q55" s="2703" t="s">
        <v>613</v>
      </c>
      <c r="R55" s="2703"/>
      <c r="S55" s="2703"/>
      <c r="T55" s="2703"/>
      <c r="U55" s="2703"/>
      <c r="V55" s="2703"/>
    </row>
    <row r="56" spans="1:35" ht="72" customHeight="1">
      <c r="A56" s="2704" t="s">
        <v>423</v>
      </c>
      <c r="B56" s="2704"/>
      <c r="C56" s="2704"/>
      <c r="D56" s="2704"/>
      <c r="E56" s="2704"/>
      <c r="F56" s="2704"/>
      <c r="G56" s="2704"/>
      <c r="H56" s="2704"/>
      <c r="I56" s="2704"/>
      <c r="J56" s="2704"/>
      <c r="K56" s="2704"/>
      <c r="L56" s="2704"/>
      <c r="M56" s="2704"/>
      <c r="N56" s="2704"/>
      <c r="O56" s="2704"/>
      <c r="P56" s="2704"/>
      <c r="Q56" s="2704"/>
      <c r="R56" s="2704"/>
      <c r="S56" s="2704"/>
      <c r="T56" s="2704"/>
      <c r="U56" s="2704"/>
      <c r="V56" s="2704"/>
      <c r="W56" s="2704"/>
      <c r="X56" s="2704"/>
      <c r="Y56" s="2704"/>
      <c r="Z56" s="2704"/>
      <c r="AA56" s="2704"/>
      <c r="AB56" s="2704"/>
      <c r="AC56" s="2704"/>
      <c r="AD56" s="2704"/>
      <c r="AE56" s="2704"/>
      <c r="AF56" s="2704"/>
      <c r="AG56" s="2704"/>
      <c r="AH56" s="2704"/>
      <c r="AI56" s="2704"/>
    </row>
  </sheetData>
  <mergeCells count="82">
    <mergeCell ref="A56:AI56"/>
    <mergeCell ref="A47:AI47"/>
    <mergeCell ref="A49:AI49"/>
    <mergeCell ref="A51:AI51"/>
    <mergeCell ref="B53:M53"/>
    <mergeCell ref="O53:P53"/>
    <mergeCell ref="Q53:V53"/>
    <mergeCell ref="AG28:AI28"/>
    <mergeCell ref="L29:AF29"/>
    <mergeCell ref="AG29:AI29"/>
    <mergeCell ref="B55:M55"/>
    <mergeCell ref="O55:P55"/>
    <mergeCell ref="Q55:V55"/>
    <mergeCell ref="L37:AF37"/>
    <mergeCell ref="AG37:AI37"/>
    <mergeCell ref="L38:AF38"/>
    <mergeCell ref="AG38:AI38"/>
    <mergeCell ref="L39:AF39"/>
    <mergeCell ref="AG39:AI39"/>
    <mergeCell ref="L30:AF30"/>
    <mergeCell ref="AG30:AI30"/>
    <mergeCell ref="AG33:AI33"/>
    <mergeCell ref="A19:F19"/>
    <mergeCell ref="G19:I21"/>
    <mergeCell ref="J19:AI21"/>
    <mergeCell ref="A26:G27"/>
    <mergeCell ref="H26:J26"/>
    <mergeCell ref="K26:AF27"/>
    <mergeCell ref="AG26:AI27"/>
    <mergeCell ref="A20:F20"/>
    <mergeCell ref="A21:F21"/>
    <mergeCell ref="A28:A36"/>
    <mergeCell ref="L32:AF32"/>
    <mergeCell ref="AG32:AI32"/>
    <mergeCell ref="B28:G30"/>
    <mergeCell ref="L28:AF28"/>
    <mergeCell ref="B34:G36"/>
    <mergeCell ref="L34:AF34"/>
    <mergeCell ref="AG34:AI34"/>
    <mergeCell ref="L35:AF35"/>
    <mergeCell ref="AG35:AI35"/>
    <mergeCell ref="L36:AF36"/>
    <mergeCell ref="AG36:AI36"/>
    <mergeCell ref="B31:G33"/>
    <mergeCell ref="L31:AF31"/>
    <mergeCell ref="AG31:AI31"/>
    <mergeCell ref="L33:AF33"/>
    <mergeCell ref="D15:F15"/>
    <mergeCell ref="G15:T15"/>
    <mergeCell ref="U15:AB15"/>
    <mergeCell ref="AC15:AH15"/>
    <mergeCell ref="A18:F18"/>
    <mergeCell ref="G18:I18"/>
    <mergeCell ref="J18:AI18"/>
    <mergeCell ref="A8:AI8"/>
    <mergeCell ref="C10:I10"/>
    <mergeCell ref="D13:F13"/>
    <mergeCell ref="G13:U13"/>
    <mergeCell ref="V13:AB13"/>
    <mergeCell ref="AC13:AH13"/>
    <mergeCell ref="W6:AF6"/>
    <mergeCell ref="A2:AI2"/>
    <mergeCell ref="F4:R4"/>
    <mergeCell ref="F5:R5"/>
    <mergeCell ref="B4:E4"/>
    <mergeCell ref="B5:E5"/>
    <mergeCell ref="A37:A45"/>
    <mergeCell ref="B43:G45"/>
    <mergeCell ref="L43:AF43"/>
    <mergeCell ref="AG43:AI43"/>
    <mergeCell ref="L44:AF44"/>
    <mergeCell ref="AG44:AI44"/>
    <mergeCell ref="L45:AF45"/>
    <mergeCell ref="AG45:AI45"/>
    <mergeCell ref="B40:G42"/>
    <mergeCell ref="L41:AF41"/>
    <mergeCell ref="AG41:AI41"/>
    <mergeCell ref="L42:AF42"/>
    <mergeCell ref="AG42:AI42"/>
    <mergeCell ref="L40:AF40"/>
    <mergeCell ref="AG40:AI40"/>
    <mergeCell ref="B37:G39"/>
  </mergeCells>
  <phoneticPr fontId="12"/>
  <printOptions horizontalCentered="1"/>
  <pageMargins left="0.62992125984251968" right="0.62992125984251968" top="0.39370078740157483" bottom="0.39370078740157483" header="0" footer="0.19685039370078741"/>
  <pageSetup paperSize="9" scale="83" orientation="portrait" r:id="rId1"/>
  <headerFooter scaleWithDoc="0">
    <oddFooter>&amp;R令和６年４月１日以降に申請する訓練科から適用</oddFooter>
  </headerFooter>
  <rowBreaks count="1" manualBreakCount="1">
    <brk id="47" max="34"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S91"/>
  <sheetViews>
    <sheetView view="pageBreakPreview" zoomScale="98" zoomScaleNormal="70" zoomScaleSheetLayoutView="98" workbookViewId="0"/>
  </sheetViews>
  <sheetFormatPr defaultRowHeight="13.5"/>
  <cols>
    <col min="1" max="1" width="2.75" style="317" customWidth="1"/>
    <col min="2" max="2" width="22" style="317" customWidth="1"/>
    <col min="3" max="3" width="17.125" style="316" customWidth="1"/>
    <col min="4" max="4" width="25.375" style="316" customWidth="1"/>
    <col min="5" max="5" width="28.125" style="316" customWidth="1"/>
    <col min="6" max="6" width="12.5" style="317" customWidth="1"/>
    <col min="7" max="7" width="5" style="318" customWidth="1"/>
    <col min="8" max="8" width="12.375" style="317" customWidth="1"/>
    <col min="9" max="9" width="8.875" style="317" customWidth="1"/>
    <col min="10" max="16" width="9" style="317"/>
    <col min="17" max="17" width="7.5" style="317" customWidth="1"/>
    <col min="18" max="19" width="7.5" style="368" customWidth="1"/>
    <col min="20" max="260" width="9" style="317"/>
    <col min="261" max="261" width="2.75" style="317" customWidth="1"/>
    <col min="262" max="262" width="22" style="317" customWidth="1"/>
    <col min="263" max="263" width="17.125" style="317" customWidth="1"/>
    <col min="264" max="264" width="25.375" style="317" customWidth="1"/>
    <col min="265" max="265" width="28.125" style="317" customWidth="1"/>
    <col min="266" max="266" width="12.5" style="317" customWidth="1"/>
    <col min="267" max="267" width="5" style="317" customWidth="1"/>
    <col min="268" max="268" width="12.375" style="317" customWidth="1"/>
    <col min="269" max="269" width="8.875" style="317" customWidth="1"/>
    <col min="270" max="274" width="9" style="317"/>
    <col min="275" max="275" width="7.5" style="317" customWidth="1"/>
    <col min="276" max="516" width="9" style="317"/>
    <col min="517" max="517" width="2.75" style="317" customWidth="1"/>
    <col min="518" max="518" width="22" style="317" customWidth="1"/>
    <col min="519" max="519" width="17.125" style="317" customWidth="1"/>
    <col min="520" max="520" width="25.375" style="317" customWidth="1"/>
    <col min="521" max="521" width="28.125" style="317" customWidth="1"/>
    <col min="522" max="522" width="12.5" style="317" customWidth="1"/>
    <col min="523" max="523" width="5" style="317" customWidth="1"/>
    <col min="524" max="524" width="12.375" style="317" customWidth="1"/>
    <col min="525" max="525" width="8.875" style="317" customWidth="1"/>
    <col min="526" max="530" width="9" style="317"/>
    <col min="531" max="531" width="7.5" style="317" customWidth="1"/>
    <col min="532" max="772" width="9" style="317"/>
    <col min="773" max="773" width="2.75" style="317" customWidth="1"/>
    <col min="774" max="774" width="22" style="317" customWidth="1"/>
    <col min="775" max="775" width="17.125" style="317" customWidth="1"/>
    <col min="776" max="776" width="25.375" style="317" customWidth="1"/>
    <col min="777" max="777" width="28.125" style="317" customWidth="1"/>
    <col min="778" max="778" width="12.5" style="317" customWidth="1"/>
    <col min="779" max="779" width="5" style="317" customWidth="1"/>
    <col min="780" max="780" width="12.375" style="317" customWidth="1"/>
    <col min="781" max="781" width="8.875" style="317" customWidth="1"/>
    <col min="782" max="786" width="9" style="317"/>
    <col min="787" max="787" width="7.5" style="317" customWidth="1"/>
    <col min="788" max="1028" width="9" style="317"/>
    <col min="1029" max="1029" width="2.75" style="317" customWidth="1"/>
    <col min="1030" max="1030" width="22" style="317" customWidth="1"/>
    <col min="1031" max="1031" width="17.125" style="317" customWidth="1"/>
    <col min="1032" max="1032" width="25.375" style="317" customWidth="1"/>
    <col min="1033" max="1033" width="28.125" style="317" customWidth="1"/>
    <col min="1034" max="1034" width="12.5" style="317" customWidth="1"/>
    <col min="1035" max="1035" width="5" style="317" customWidth="1"/>
    <col min="1036" max="1036" width="12.375" style="317" customWidth="1"/>
    <col min="1037" max="1037" width="8.875" style="317" customWidth="1"/>
    <col min="1038" max="1042" width="9" style="317"/>
    <col min="1043" max="1043" width="7.5" style="317" customWidth="1"/>
    <col min="1044" max="1284" width="9" style="317"/>
    <col min="1285" max="1285" width="2.75" style="317" customWidth="1"/>
    <col min="1286" max="1286" width="22" style="317" customWidth="1"/>
    <col min="1287" max="1287" width="17.125" style="317" customWidth="1"/>
    <col min="1288" max="1288" width="25.375" style="317" customWidth="1"/>
    <col min="1289" max="1289" width="28.125" style="317" customWidth="1"/>
    <col min="1290" max="1290" width="12.5" style="317" customWidth="1"/>
    <col min="1291" max="1291" width="5" style="317" customWidth="1"/>
    <col min="1292" max="1292" width="12.375" style="317" customWidth="1"/>
    <col min="1293" max="1293" width="8.875" style="317" customWidth="1"/>
    <col min="1294" max="1298" width="9" style="317"/>
    <col min="1299" max="1299" width="7.5" style="317" customWidth="1"/>
    <col min="1300" max="1540" width="9" style="317"/>
    <col min="1541" max="1541" width="2.75" style="317" customWidth="1"/>
    <col min="1542" max="1542" width="22" style="317" customWidth="1"/>
    <col min="1543" max="1543" width="17.125" style="317" customWidth="1"/>
    <col min="1544" max="1544" width="25.375" style="317" customWidth="1"/>
    <col min="1545" max="1545" width="28.125" style="317" customWidth="1"/>
    <col min="1546" max="1546" width="12.5" style="317" customWidth="1"/>
    <col min="1547" max="1547" width="5" style="317" customWidth="1"/>
    <col min="1548" max="1548" width="12.375" style="317" customWidth="1"/>
    <col min="1549" max="1549" width="8.875" style="317" customWidth="1"/>
    <col min="1550" max="1554" width="9" style="317"/>
    <col min="1555" max="1555" width="7.5" style="317" customWidth="1"/>
    <col min="1556" max="1796" width="9" style="317"/>
    <col min="1797" max="1797" width="2.75" style="317" customWidth="1"/>
    <col min="1798" max="1798" width="22" style="317" customWidth="1"/>
    <col min="1799" max="1799" width="17.125" style="317" customWidth="1"/>
    <col min="1800" max="1800" width="25.375" style="317" customWidth="1"/>
    <col min="1801" max="1801" width="28.125" style="317" customWidth="1"/>
    <col min="1802" max="1802" width="12.5" style="317" customWidth="1"/>
    <col min="1803" max="1803" width="5" style="317" customWidth="1"/>
    <col min="1804" max="1804" width="12.375" style="317" customWidth="1"/>
    <col min="1805" max="1805" width="8.875" style="317" customWidth="1"/>
    <col min="1806" max="1810" width="9" style="317"/>
    <col min="1811" max="1811" width="7.5" style="317" customWidth="1"/>
    <col min="1812" max="2052" width="9" style="317"/>
    <col min="2053" max="2053" width="2.75" style="317" customWidth="1"/>
    <col min="2054" max="2054" width="22" style="317" customWidth="1"/>
    <col min="2055" max="2055" width="17.125" style="317" customWidth="1"/>
    <col min="2056" max="2056" width="25.375" style="317" customWidth="1"/>
    <col min="2057" max="2057" width="28.125" style="317" customWidth="1"/>
    <col min="2058" max="2058" width="12.5" style="317" customWidth="1"/>
    <col min="2059" max="2059" width="5" style="317" customWidth="1"/>
    <col min="2060" max="2060" width="12.375" style="317" customWidth="1"/>
    <col min="2061" max="2061" width="8.875" style="317" customWidth="1"/>
    <col min="2062" max="2066" width="9" style="317"/>
    <col min="2067" max="2067" width="7.5" style="317" customWidth="1"/>
    <col min="2068" max="2308" width="9" style="317"/>
    <col min="2309" max="2309" width="2.75" style="317" customWidth="1"/>
    <col min="2310" max="2310" width="22" style="317" customWidth="1"/>
    <col min="2311" max="2311" width="17.125" style="317" customWidth="1"/>
    <col min="2312" max="2312" width="25.375" style="317" customWidth="1"/>
    <col min="2313" max="2313" width="28.125" style="317" customWidth="1"/>
    <col min="2314" max="2314" width="12.5" style="317" customWidth="1"/>
    <col min="2315" max="2315" width="5" style="317" customWidth="1"/>
    <col min="2316" max="2316" width="12.375" style="317" customWidth="1"/>
    <col min="2317" max="2317" width="8.875" style="317" customWidth="1"/>
    <col min="2318" max="2322" width="9" style="317"/>
    <col min="2323" max="2323" width="7.5" style="317" customWidth="1"/>
    <col min="2324" max="2564" width="9" style="317"/>
    <col min="2565" max="2565" width="2.75" style="317" customWidth="1"/>
    <col min="2566" max="2566" width="22" style="317" customWidth="1"/>
    <col min="2567" max="2567" width="17.125" style="317" customWidth="1"/>
    <col min="2568" max="2568" width="25.375" style="317" customWidth="1"/>
    <col min="2569" max="2569" width="28.125" style="317" customWidth="1"/>
    <col min="2570" max="2570" width="12.5" style="317" customWidth="1"/>
    <col min="2571" max="2571" width="5" style="317" customWidth="1"/>
    <col min="2572" max="2572" width="12.375" style="317" customWidth="1"/>
    <col min="2573" max="2573" width="8.875" style="317" customWidth="1"/>
    <col min="2574" max="2578" width="9" style="317"/>
    <col min="2579" max="2579" width="7.5" style="317" customWidth="1"/>
    <col min="2580" max="2820" width="9" style="317"/>
    <col min="2821" max="2821" width="2.75" style="317" customWidth="1"/>
    <col min="2822" max="2822" width="22" style="317" customWidth="1"/>
    <col min="2823" max="2823" width="17.125" style="317" customWidth="1"/>
    <col min="2824" max="2824" width="25.375" style="317" customWidth="1"/>
    <col min="2825" max="2825" width="28.125" style="317" customWidth="1"/>
    <col min="2826" max="2826" width="12.5" style="317" customWidth="1"/>
    <col min="2827" max="2827" width="5" style="317" customWidth="1"/>
    <col min="2828" max="2828" width="12.375" style="317" customWidth="1"/>
    <col min="2829" max="2829" width="8.875" style="317" customWidth="1"/>
    <col min="2830" max="2834" width="9" style="317"/>
    <col min="2835" max="2835" width="7.5" style="317" customWidth="1"/>
    <col min="2836" max="3076" width="9" style="317"/>
    <col min="3077" max="3077" width="2.75" style="317" customWidth="1"/>
    <col min="3078" max="3078" width="22" style="317" customWidth="1"/>
    <col min="3079" max="3079" width="17.125" style="317" customWidth="1"/>
    <col min="3080" max="3080" width="25.375" style="317" customWidth="1"/>
    <col min="3081" max="3081" width="28.125" style="317" customWidth="1"/>
    <col min="3082" max="3082" width="12.5" style="317" customWidth="1"/>
    <col min="3083" max="3083" width="5" style="317" customWidth="1"/>
    <col min="3084" max="3084" width="12.375" style="317" customWidth="1"/>
    <col min="3085" max="3085" width="8.875" style="317" customWidth="1"/>
    <col min="3086" max="3090" width="9" style="317"/>
    <col min="3091" max="3091" width="7.5" style="317" customWidth="1"/>
    <col min="3092" max="3332" width="9" style="317"/>
    <col min="3333" max="3333" width="2.75" style="317" customWidth="1"/>
    <col min="3334" max="3334" width="22" style="317" customWidth="1"/>
    <col min="3335" max="3335" width="17.125" style="317" customWidth="1"/>
    <col min="3336" max="3336" width="25.375" style="317" customWidth="1"/>
    <col min="3337" max="3337" width="28.125" style="317" customWidth="1"/>
    <col min="3338" max="3338" width="12.5" style="317" customWidth="1"/>
    <col min="3339" max="3339" width="5" style="317" customWidth="1"/>
    <col min="3340" max="3340" width="12.375" style="317" customWidth="1"/>
    <col min="3341" max="3341" width="8.875" style="317" customWidth="1"/>
    <col min="3342" max="3346" width="9" style="317"/>
    <col min="3347" max="3347" width="7.5" style="317" customWidth="1"/>
    <col min="3348" max="3588" width="9" style="317"/>
    <col min="3589" max="3589" width="2.75" style="317" customWidth="1"/>
    <col min="3590" max="3590" width="22" style="317" customWidth="1"/>
    <col min="3591" max="3591" width="17.125" style="317" customWidth="1"/>
    <col min="3592" max="3592" width="25.375" style="317" customWidth="1"/>
    <col min="3593" max="3593" width="28.125" style="317" customWidth="1"/>
    <col min="3594" max="3594" width="12.5" style="317" customWidth="1"/>
    <col min="3595" max="3595" width="5" style="317" customWidth="1"/>
    <col min="3596" max="3596" width="12.375" style="317" customWidth="1"/>
    <col min="3597" max="3597" width="8.875" style="317" customWidth="1"/>
    <col min="3598" max="3602" width="9" style="317"/>
    <col min="3603" max="3603" width="7.5" style="317" customWidth="1"/>
    <col min="3604" max="3844" width="9" style="317"/>
    <col min="3845" max="3845" width="2.75" style="317" customWidth="1"/>
    <col min="3846" max="3846" width="22" style="317" customWidth="1"/>
    <col min="3847" max="3847" width="17.125" style="317" customWidth="1"/>
    <col min="3848" max="3848" width="25.375" style="317" customWidth="1"/>
    <col min="3849" max="3849" width="28.125" style="317" customWidth="1"/>
    <col min="3850" max="3850" width="12.5" style="317" customWidth="1"/>
    <col min="3851" max="3851" width="5" style="317" customWidth="1"/>
    <col min="3852" max="3852" width="12.375" style="317" customWidth="1"/>
    <col min="3853" max="3853" width="8.875" style="317" customWidth="1"/>
    <col min="3854" max="3858" width="9" style="317"/>
    <col min="3859" max="3859" width="7.5" style="317" customWidth="1"/>
    <col min="3860" max="4100" width="9" style="317"/>
    <col min="4101" max="4101" width="2.75" style="317" customWidth="1"/>
    <col min="4102" max="4102" width="22" style="317" customWidth="1"/>
    <col min="4103" max="4103" width="17.125" style="317" customWidth="1"/>
    <col min="4104" max="4104" width="25.375" style="317" customWidth="1"/>
    <col min="4105" max="4105" width="28.125" style="317" customWidth="1"/>
    <col min="4106" max="4106" width="12.5" style="317" customWidth="1"/>
    <col min="4107" max="4107" width="5" style="317" customWidth="1"/>
    <col min="4108" max="4108" width="12.375" style="317" customWidth="1"/>
    <col min="4109" max="4109" width="8.875" style="317" customWidth="1"/>
    <col min="4110" max="4114" width="9" style="317"/>
    <col min="4115" max="4115" width="7.5" style="317" customWidth="1"/>
    <col min="4116" max="4356" width="9" style="317"/>
    <col min="4357" max="4357" width="2.75" style="317" customWidth="1"/>
    <col min="4358" max="4358" width="22" style="317" customWidth="1"/>
    <col min="4359" max="4359" width="17.125" style="317" customWidth="1"/>
    <col min="4360" max="4360" width="25.375" style="317" customWidth="1"/>
    <col min="4361" max="4361" width="28.125" style="317" customWidth="1"/>
    <col min="4362" max="4362" width="12.5" style="317" customWidth="1"/>
    <col min="4363" max="4363" width="5" style="317" customWidth="1"/>
    <col min="4364" max="4364" width="12.375" style="317" customWidth="1"/>
    <col min="4365" max="4365" width="8.875" style="317" customWidth="1"/>
    <col min="4366" max="4370" width="9" style="317"/>
    <col min="4371" max="4371" width="7.5" style="317" customWidth="1"/>
    <col min="4372" max="4612" width="9" style="317"/>
    <col min="4613" max="4613" width="2.75" style="317" customWidth="1"/>
    <col min="4614" max="4614" width="22" style="317" customWidth="1"/>
    <col min="4615" max="4615" width="17.125" style="317" customWidth="1"/>
    <col min="4616" max="4616" width="25.375" style="317" customWidth="1"/>
    <col min="4617" max="4617" width="28.125" style="317" customWidth="1"/>
    <col min="4618" max="4618" width="12.5" style="317" customWidth="1"/>
    <col min="4619" max="4619" width="5" style="317" customWidth="1"/>
    <col min="4620" max="4620" width="12.375" style="317" customWidth="1"/>
    <col min="4621" max="4621" width="8.875" style="317" customWidth="1"/>
    <col min="4622" max="4626" width="9" style="317"/>
    <col min="4627" max="4627" width="7.5" style="317" customWidth="1"/>
    <col min="4628" max="4868" width="9" style="317"/>
    <col min="4869" max="4869" width="2.75" style="317" customWidth="1"/>
    <col min="4870" max="4870" width="22" style="317" customWidth="1"/>
    <col min="4871" max="4871" width="17.125" style="317" customWidth="1"/>
    <col min="4872" max="4872" width="25.375" style="317" customWidth="1"/>
    <col min="4873" max="4873" width="28.125" style="317" customWidth="1"/>
    <col min="4874" max="4874" width="12.5" style="317" customWidth="1"/>
    <col min="4875" max="4875" width="5" style="317" customWidth="1"/>
    <col min="4876" max="4876" width="12.375" style="317" customWidth="1"/>
    <col min="4877" max="4877" width="8.875" style="317" customWidth="1"/>
    <col min="4878" max="4882" width="9" style="317"/>
    <col min="4883" max="4883" width="7.5" style="317" customWidth="1"/>
    <col min="4884" max="5124" width="9" style="317"/>
    <col min="5125" max="5125" width="2.75" style="317" customWidth="1"/>
    <col min="5126" max="5126" width="22" style="317" customWidth="1"/>
    <col min="5127" max="5127" width="17.125" style="317" customWidth="1"/>
    <col min="5128" max="5128" width="25.375" style="317" customWidth="1"/>
    <col min="5129" max="5129" width="28.125" style="317" customWidth="1"/>
    <col min="5130" max="5130" width="12.5" style="317" customWidth="1"/>
    <col min="5131" max="5131" width="5" style="317" customWidth="1"/>
    <col min="5132" max="5132" width="12.375" style="317" customWidth="1"/>
    <col min="5133" max="5133" width="8.875" style="317" customWidth="1"/>
    <col min="5134" max="5138" width="9" style="317"/>
    <col min="5139" max="5139" width="7.5" style="317" customWidth="1"/>
    <col min="5140" max="5380" width="9" style="317"/>
    <col min="5381" max="5381" width="2.75" style="317" customWidth="1"/>
    <col min="5382" max="5382" width="22" style="317" customWidth="1"/>
    <col min="5383" max="5383" width="17.125" style="317" customWidth="1"/>
    <col min="5384" max="5384" width="25.375" style="317" customWidth="1"/>
    <col min="5385" max="5385" width="28.125" style="317" customWidth="1"/>
    <col min="5386" max="5386" width="12.5" style="317" customWidth="1"/>
    <col min="5387" max="5387" width="5" style="317" customWidth="1"/>
    <col min="5388" max="5388" width="12.375" style="317" customWidth="1"/>
    <col min="5389" max="5389" width="8.875" style="317" customWidth="1"/>
    <col min="5390" max="5394" width="9" style="317"/>
    <col min="5395" max="5395" width="7.5" style="317" customWidth="1"/>
    <col min="5396" max="5636" width="9" style="317"/>
    <col min="5637" max="5637" width="2.75" style="317" customWidth="1"/>
    <col min="5638" max="5638" width="22" style="317" customWidth="1"/>
    <col min="5639" max="5639" width="17.125" style="317" customWidth="1"/>
    <col min="5640" max="5640" width="25.375" style="317" customWidth="1"/>
    <col min="5641" max="5641" width="28.125" style="317" customWidth="1"/>
    <col min="5642" max="5642" width="12.5" style="317" customWidth="1"/>
    <col min="5643" max="5643" width="5" style="317" customWidth="1"/>
    <col min="5644" max="5644" width="12.375" style="317" customWidth="1"/>
    <col min="5645" max="5645" width="8.875" style="317" customWidth="1"/>
    <col min="5646" max="5650" width="9" style="317"/>
    <col min="5651" max="5651" width="7.5" style="317" customWidth="1"/>
    <col min="5652" max="5892" width="9" style="317"/>
    <col min="5893" max="5893" width="2.75" style="317" customWidth="1"/>
    <col min="5894" max="5894" width="22" style="317" customWidth="1"/>
    <col min="5895" max="5895" width="17.125" style="317" customWidth="1"/>
    <col min="5896" max="5896" width="25.375" style="317" customWidth="1"/>
    <col min="5897" max="5897" width="28.125" style="317" customWidth="1"/>
    <col min="5898" max="5898" width="12.5" style="317" customWidth="1"/>
    <col min="5899" max="5899" width="5" style="317" customWidth="1"/>
    <col min="5900" max="5900" width="12.375" style="317" customWidth="1"/>
    <col min="5901" max="5901" width="8.875" style="317" customWidth="1"/>
    <col min="5902" max="5906" width="9" style="317"/>
    <col min="5907" max="5907" width="7.5" style="317" customWidth="1"/>
    <col min="5908" max="6148" width="9" style="317"/>
    <col min="6149" max="6149" width="2.75" style="317" customWidth="1"/>
    <col min="6150" max="6150" width="22" style="317" customWidth="1"/>
    <col min="6151" max="6151" width="17.125" style="317" customWidth="1"/>
    <col min="6152" max="6152" width="25.375" style="317" customWidth="1"/>
    <col min="6153" max="6153" width="28.125" style="317" customWidth="1"/>
    <col min="6154" max="6154" width="12.5" style="317" customWidth="1"/>
    <col min="6155" max="6155" width="5" style="317" customWidth="1"/>
    <col min="6156" max="6156" width="12.375" style="317" customWidth="1"/>
    <col min="6157" max="6157" width="8.875" style="317" customWidth="1"/>
    <col min="6158" max="6162" width="9" style="317"/>
    <col min="6163" max="6163" width="7.5" style="317" customWidth="1"/>
    <col min="6164" max="6404" width="9" style="317"/>
    <col min="6405" max="6405" width="2.75" style="317" customWidth="1"/>
    <col min="6406" max="6406" width="22" style="317" customWidth="1"/>
    <col min="6407" max="6407" width="17.125" style="317" customWidth="1"/>
    <col min="6408" max="6408" width="25.375" style="317" customWidth="1"/>
    <col min="6409" max="6409" width="28.125" style="317" customWidth="1"/>
    <col min="6410" max="6410" width="12.5" style="317" customWidth="1"/>
    <col min="6411" max="6411" width="5" style="317" customWidth="1"/>
    <col min="6412" max="6412" width="12.375" style="317" customWidth="1"/>
    <col min="6413" max="6413" width="8.875" style="317" customWidth="1"/>
    <col min="6414" max="6418" width="9" style="317"/>
    <col min="6419" max="6419" width="7.5" style="317" customWidth="1"/>
    <col min="6420" max="6660" width="9" style="317"/>
    <col min="6661" max="6661" width="2.75" style="317" customWidth="1"/>
    <col min="6662" max="6662" width="22" style="317" customWidth="1"/>
    <col min="6663" max="6663" width="17.125" style="317" customWidth="1"/>
    <col min="6664" max="6664" width="25.375" style="317" customWidth="1"/>
    <col min="6665" max="6665" width="28.125" style="317" customWidth="1"/>
    <col min="6666" max="6666" width="12.5" style="317" customWidth="1"/>
    <col min="6667" max="6667" width="5" style="317" customWidth="1"/>
    <col min="6668" max="6668" width="12.375" style="317" customWidth="1"/>
    <col min="6669" max="6669" width="8.875" style="317" customWidth="1"/>
    <col min="6670" max="6674" width="9" style="317"/>
    <col min="6675" max="6675" width="7.5" style="317" customWidth="1"/>
    <col min="6676" max="6916" width="9" style="317"/>
    <col min="6917" max="6917" width="2.75" style="317" customWidth="1"/>
    <col min="6918" max="6918" width="22" style="317" customWidth="1"/>
    <col min="6919" max="6919" width="17.125" style="317" customWidth="1"/>
    <col min="6920" max="6920" width="25.375" style="317" customWidth="1"/>
    <col min="6921" max="6921" width="28.125" style="317" customWidth="1"/>
    <col min="6922" max="6922" width="12.5" style="317" customWidth="1"/>
    <col min="6923" max="6923" width="5" style="317" customWidth="1"/>
    <col min="6924" max="6924" width="12.375" style="317" customWidth="1"/>
    <col min="6925" max="6925" width="8.875" style="317" customWidth="1"/>
    <col min="6926" max="6930" width="9" style="317"/>
    <col min="6931" max="6931" width="7.5" style="317" customWidth="1"/>
    <col min="6932" max="7172" width="9" style="317"/>
    <col min="7173" max="7173" width="2.75" style="317" customWidth="1"/>
    <col min="7174" max="7174" width="22" style="317" customWidth="1"/>
    <col min="7175" max="7175" width="17.125" style="317" customWidth="1"/>
    <col min="7176" max="7176" width="25.375" style="317" customWidth="1"/>
    <col min="7177" max="7177" width="28.125" style="317" customWidth="1"/>
    <col min="7178" max="7178" width="12.5" style="317" customWidth="1"/>
    <col min="7179" max="7179" width="5" style="317" customWidth="1"/>
    <col min="7180" max="7180" width="12.375" style="317" customWidth="1"/>
    <col min="7181" max="7181" width="8.875" style="317" customWidth="1"/>
    <col min="7182" max="7186" width="9" style="317"/>
    <col min="7187" max="7187" width="7.5" style="317" customWidth="1"/>
    <col min="7188" max="7428" width="9" style="317"/>
    <col min="7429" max="7429" width="2.75" style="317" customWidth="1"/>
    <col min="7430" max="7430" width="22" style="317" customWidth="1"/>
    <col min="7431" max="7431" width="17.125" style="317" customWidth="1"/>
    <col min="7432" max="7432" width="25.375" style="317" customWidth="1"/>
    <col min="7433" max="7433" width="28.125" style="317" customWidth="1"/>
    <col min="7434" max="7434" width="12.5" style="317" customWidth="1"/>
    <col min="7435" max="7435" width="5" style="317" customWidth="1"/>
    <col min="7436" max="7436" width="12.375" style="317" customWidth="1"/>
    <col min="7437" max="7437" width="8.875" style="317" customWidth="1"/>
    <col min="7438" max="7442" width="9" style="317"/>
    <col min="7443" max="7443" width="7.5" style="317" customWidth="1"/>
    <col min="7444" max="7684" width="9" style="317"/>
    <col min="7685" max="7685" width="2.75" style="317" customWidth="1"/>
    <col min="7686" max="7686" width="22" style="317" customWidth="1"/>
    <col min="7687" max="7687" width="17.125" style="317" customWidth="1"/>
    <col min="7688" max="7688" width="25.375" style="317" customWidth="1"/>
    <col min="7689" max="7689" width="28.125" style="317" customWidth="1"/>
    <col min="7690" max="7690" width="12.5" style="317" customWidth="1"/>
    <col min="7691" max="7691" width="5" style="317" customWidth="1"/>
    <col min="7692" max="7692" width="12.375" style="317" customWidth="1"/>
    <col min="7693" max="7693" width="8.875" style="317" customWidth="1"/>
    <col min="7694" max="7698" width="9" style="317"/>
    <col min="7699" max="7699" width="7.5" style="317" customWidth="1"/>
    <col min="7700" max="7940" width="9" style="317"/>
    <col min="7941" max="7941" width="2.75" style="317" customWidth="1"/>
    <col min="7942" max="7942" width="22" style="317" customWidth="1"/>
    <col min="7943" max="7943" width="17.125" style="317" customWidth="1"/>
    <col min="7944" max="7944" width="25.375" style="317" customWidth="1"/>
    <col min="7945" max="7945" width="28.125" style="317" customWidth="1"/>
    <col min="7946" max="7946" width="12.5" style="317" customWidth="1"/>
    <col min="7947" max="7947" width="5" style="317" customWidth="1"/>
    <col min="7948" max="7948" width="12.375" style="317" customWidth="1"/>
    <col min="7949" max="7949" width="8.875" style="317" customWidth="1"/>
    <col min="7950" max="7954" width="9" style="317"/>
    <col min="7955" max="7955" width="7.5" style="317" customWidth="1"/>
    <col min="7956" max="8196" width="9" style="317"/>
    <col min="8197" max="8197" width="2.75" style="317" customWidth="1"/>
    <col min="8198" max="8198" width="22" style="317" customWidth="1"/>
    <col min="8199" max="8199" width="17.125" style="317" customWidth="1"/>
    <col min="8200" max="8200" width="25.375" style="317" customWidth="1"/>
    <col min="8201" max="8201" width="28.125" style="317" customWidth="1"/>
    <col min="8202" max="8202" width="12.5" style="317" customWidth="1"/>
    <col min="8203" max="8203" width="5" style="317" customWidth="1"/>
    <col min="8204" max="8204" width="12.375" style="317" customWidth="1"/>
    <col min="8205" max="8205" width="8.875" style="317" customWidth="1"/>
    <col min="8206" max="8210" width="9" style="317"/>
    <col min="8211" max="8211" width="7.5" style="317" customWidth="1"/>
    <col min="8212" max="8452" width="9" style="317"/>
    <col min="8453" max="8453" width="2.75" style="317" customWidth="1"/>
    <col min="8454" max="8454" width="22" style="317" customWidth="1"/>
    <col min="8455" max="8455" width="17.125" style="317" customWidth="1"/>
    <col min="8456" max="8456" width="25.375" style="317" customWidth="1"/>
    <col min="8457" max="8457" width="28.125" style="317" customWidth="1"/>
    <col min="8458" max="8458" width="12.5" style="317" customWidth="1"/>
    <col min="8459" max="8459" width="5" style="317" customWidth="1"/>
    <col min="8460" max="8460" width="12.375" style="317" customWidth="1"/>
    <col min="8461" max="8461" width="8.875" style="317" customWidth="1"/>
    <col min="8462" max="8466" width="9" style="317"/>
    <col min="8467" max="8467" width="7.5" style="317" customWidth="1"/>
    <col min="8468" max="8708" width="9" style="317"/>
    <col min="8709" max="8709" width="2.75" style="317" customWidth="1"/>
    <col min="8710" max="8710" width="22" style="317" customWidth="1"/>
    <col min="8711" max="8711" width="17.125" style="317" customWidth="1"/>
    <col min="8712" max="8712" width="25.375" style="317" customWidth="1"/>
    <col min="8713" max="8713" width="28.125" style="317" customWidth="1"/>
    <col min="8714" max="8714" width="12.5" style="317" customWidth="1"/>
    <col min="8715" max="8715" width="5" style="317" customWidth="1"/>
    <col min="8716" max="8716" width="12.375" style="317" customWidth="1"/>
    <col min="8717" max="8717" width="8.875" style="317" customWidth="1"/>
    <col min="8718" max="8722" width="9" style="317"/>
    <col min="8723" max="8723" width="7.5" style="317" customWidth="1"/>
    <col min="8724" max="8964" width="9" style="317"/>
    <col min="8965" max="8965" width="2.75" style="317" customWidth="1"/>
    <col min="8966" max="8966" width="22" style="317" customWidth="1"/>
    <col min="8967" max="8967" width="17.125" style="317" customWidth="1"/>
    <col min="8968" max="8968" width="25.375" style="317" customWidth="1"/>
    <col min="8969" max="8969" width="28.125" style="317" customWidth="1"/>
    <col min="8970" max="8970" width="12.5" style="317" customWidth="1"/>
    <col min="8971" max="8971" width="5" style="317" customWidth="1"/>
    <col min="8972" max="8972" width="12.375" style="317" customWidth="1"/>
    <col min="8973" max="8973" width="8.875" style="317" customWidth="1"/>
    <col min="8974" max="8978" width="9" style="317"/>
    <col min="8979" max="8979" width="7.5" style="317" customWidth="1"/>
    <col min="8980" max="9220" width="9" style="317"/>
    <col min="9221" max="9221" width="2.75" style="317" customWidth="1"/>
    <col min="9222" max="9222" width="22" style="317" customWidth="1"/>
    <col min="9223" max="9223" width="17.125" style="317" customWidth="1"/>
    <col min="9224" max="9224" width="25.375" style="317" customWidth="1"/>
    <col min="9225" max="9225" width="28.125" style="317" customWidth="1"/>
    <col min="9226" max="9226" width="12.5" style="317" customWidth="1"/>
    <col min="9227" max="9227" width="5" style="317" customWidth="1"/>
    <col min="9228" max="9228" width="12.375" style="317" customWidth="1"/>
    <col min="9229" max="9229" width="8.875" style="317" customWidth="1"/>
    <col min="9230" max="9234" width="9" style="317"/>
    <col min="9235" max="9235" width="7.5" style="317" customWidth="1"/>
    <col min="9236" max="9476" width="9" style="317"/>
    <col min="9477" max="9477" width="2.75" style="317" customWidth="1"/>
    <col min="9478" max="9478" width="22" style="317" customWidth="1"/>
    <col min="9479" max="9479" width="17.125" style="317" customWidth="1"/>
    <col min="9480" max="9480" width="25.375" style="317" customWidth="1"/>
    <col min="9481" max="9481" width="28.125" style="317" customWidth="1"/>
    <col min="9482" max="9482" width="12.5" style="317" customWidth="1"/>
    <col min="9483" max="9483" width="5" style="317" customWidth="1"/>
    <col min="9484" max="9484" width="12.375" style="317" customWidth="1"/>
    <col min="9485" max="9485" width="8.875" style="317" customWidth="1"/>
    <col min="9486" max="9490" width="9" style="317"/>
    <col min="9491" max="9491" width="7.5" style="317" customWidth="1"/>
    <col min="9492" max="9732" width="9" style="317"/>
    <col min="9733" max="9733" width="2.75" style="317" customWidth="1"/>
    <col min="9734" max="9734" width="22" style="317" customWidth="1"/>
    <col min="9735" max="9735" width="17.125" style="317" customWidth="1"/>
    <col min="9736" max="9736" width="25.375" style="317" customWidth="1"/>
    <col min="9737" max="9737" width="28.125" style="317" customWidth="1"/>
    <col min="9738" max="9738" width="12.5" style="317" customWidth="1"/>
    <col min="9739" max="9739" width="5" style="317" customWidth="1"/>
    <col min="9740" max="9740" width="12.375" style="317" customWidth="1"/>
    <col min="9741" max="9741" width="8.875" style="317" customWidth="1"/>
    <col min="9742" max="9746" width="9" style="317"/>
    <col min="9747" max="9747" width="7.5" style="317" customWidth="1"/>
    <col min="9748" max="9988" width="9" style="317"/>
    <col min="9989" max="9989" width="2.75" style="317" customWidth="1"/>
    <col min="9990" max="9990" width="22" style="317" customWidth="1"/>
    <col min="9991" max="9991" width="17.125" style="317" customWidth="1"/>
    <col min="9992" max="9992" width="25.375" style="317" customWidth="1"/>
    <col min="9993" max="9993" width="28.125" style="317" customWidth="1"/>
    <col min="9994" max="9994" width="12.5" style="317" customWidth="1"/>
    <col min="9995" max="9995" width="5" style="317" customWidth="1"/>
    <col min="9996" max="9996" width="12.375" style="317" customWidth="1"/>
    <col min="9997" max="9997" width="8.875" style="317" customWidth="1"/>
    <col min="9998" max="10002" width="9" style="317"/>
    <col min="10003" max="10003" width="7.5" style="317" customWidth="1"/>
    <col min="10004" max="10244" width="9" style="317"/>
    <col min="10245" max="10245" width="2.75" style="317" customWidth="1"/>
    <col min="10246" max="10246" width="22" style="317" customWidth="1"/>
    <col min="10247" max="10247" width="17.125" style="317" customWidth="1"/>
    <col min="10248" max="10248" width="25.375" style="317" customWidth="1"/>
    <col min="10249" max="10249" width="28.125" style="317" customWidth="1"/>
    <col min="10250" max="10250" width="12.5" style="317" customWidth="1"/>
    <col min="10251" max="10251" width="5" style="317" customWidth="1"/>
    <col min="10252" max="10252" width="12.375" style="317" customWidth="1"/>
    <col min="10253" max="10253" width="8.875" style="317" customWidth="1"/>
    <col min="10254" max="10258" width="9" style="317"/>
    <col min="10259" max="10259" width="7.5" style="317" customWidth="1"/>
    <col min="10260" max="10500" width="9" style="317"/>
    <col min="10501" max="10501" width="2.75" style="317" customWidth="1"/>
    <col min="10502" max="10502" width="22" style="317" customWidth="1"/>
    <col min="10503" max="10503" width="17.125" style="317" customWidth="1"/>
    <col min="10504" max="10504" width="25.375" style="317" customWidth="1"/>
    <col min="10505" max="10505" width="28.125" style="317" customWidth="1"/>
    <col min="10506" max="10506" width="12.5" style="317" customWidth="1"/>
    <col min="10507" max="10507" width="5" style="317" customWidth="1"/>
    <col min="10508" max="10508" width="12.375" style="317" customWidth="1"/>
    <col min="10509" max="10509" width="8.875" style="317" customWidth="1"/>
    <col min="10510" max="10514" width="9" style="317"/>
    <col min="10515" max="10515" width="7.5" style="317" customWidth="1"/>
    <col min="10516" max="10756" width="9" style="317"/>
    <col min="10757" max="10757" width="2.75" style="317" customWidth="1"/>
    <col min="10758" max="10758" width="22" style="317" customWidth="1"/>
    <col min="10759" max="10759" width="17.125" style="317" customWidth="1"/>
    <col min="10760" max="10760" width="25.375" style="317" customWidth="1"/>
    <col min="10761" max="10761" width="28.125" style="317" customWidth="1"/>
    <col min="10762" max="10762" width="12.5" style="317" customWidth="1"/>
    <col min="10763" max="10763" width="5" style="317" customWidth="1"/>
    <col min="10764" max="10764" width="12.375" style="317" customWidth="1"/>
    <col min="10765" max="10765" width="8.875" style="317" customWidth="1"/>
    <col min="10766" max="10770" width="9" style="317"/>
    <col min="10771" max="10771" width="7.5" style="317" customWidth="1"/>
    <col min="10772" max="11012" width="9" style="317"/>
    <col min="11013" max="11013" width="2.75" style="317" customWidth="1"/>
    <col min="11014" max="11014" width="22" style="317" customWidth="1"/>
    <col min="11015" max="11015" width="17.125" style="317" customWidth="1"/>
    <col min="11016" max="11016" width="25.375" style="317" customWidth="1"/>
    <col min="11017" max="11017" width="28.125" style="317" customWidth="1"/>
    <col min="11018" max="11018" width="12.5" style="317" customWidth="1"/>
    <col min="11019" max="11019" width="5" style="317" customWidth="1"/>
    <col min="11020" max="11020" width="12.375" style="317" customWidth="1"/>
    <col min="11021" max="11021" width="8.875" style="317" customWidth="1"/>
    <col min="11022" max="11026" width="9" style="317"/>
    <col min="11027" max="11027" width="7.5" style="317" customWidth="1"/>
    <col min="11028" max="11268" width="9" style="317"/>
    <col min="11269" max="11269" width="2.75" style="317" customWidth="1"/>
    <col min="11270" max="11270" width="22" style="317" customWidth="1"/>
    <col min="11271" max="11271" width="17.125" style="317" customWidth="1"/>
    <col min="11272" max="11272" width="25.375" style="317" customWidth="1"/>
    <col min="11273" max="11273" width="28.125" style="317" customWidth="1"/>
    <col min="11274" max="11274" width="12.5" style="317" customWidth="1"/>
    <col min="11275" max="11275" width="5" style="317" customWidth="1"/>
    <col min="11276" max="11276" width="12.375" style="317" customWidth="1"/>
    <col min="11277" max="11277" width="8.875" style="317" customWidth="1"/>
    <col min="11278" max="11282" width="9" style="317"/>
    <col min="11283" max="11283" width="7.5" style="317" customWidth="1"/>
    <col min="11284" max="11524" width="9" style="317"/>
    <col min="11525" max="11525" width="2.75" style="317" customWidth="1"/>
    <col min="11526" max="11526" width="22" style="317" customWidth="1"/>
    <col min="11527" max="11527" width="17.125" style="317" customWidth="1"/>
    <col min="11528" max="11528" width="25.375" style="317" customWidth="1"/>
    <col min="11529" max="11529" width="28.125" style="317" customWidth="1"/>
    <col min="11530" max="11530" width="12.5" style="317" customWidth="1"/>
    <col min="11531" max="11531" width="5" style="317" customWidth="1"/>
    <col min="11532" max="11532" width="12.375" style="317" customWidth="1"/>
    <col min="11533" max="11533" width="8.875" style="317" customWidth="1"/>
    <col min="11534" max="11538" width="9" style="317"/>
    <col min="11539" max="11539" width="7.5" style="317" customWidth="1"/>
    <col min="11540" max="11780" width="9" style="317"/>
    <col min="11781" max="11781" width="2.75" style="317" customWidth="1"/>
    <col min="11782" max="11782" width="22" style="317" customWidth="1"/>
    <col min="11783" max="11783" width="17.125" style="317" customWidth="1"/>
    <col min="11784" max="11784" width="25.375" style="317" customWidth="1"/>
    <col min="11785" max="11785" width="28.125" style="317" customWidth="1"/>
    <col min="11786" max="11786" width="12.5" style="317" customWidth="1"/>
    <col min="11787" max="11787" width="5" style="317" customWidth="1"/>
    <col min="11788" max="11788" width="12.375" style="317" customWidth="1"/>
    <col min="11789" max="11789" width="8.875" style="317" customWidth="1"/>
    <col min="11790" max="11794" width="9" style="317"/>
    <col min="11795" max="11795" width="7.5" style="317" customWidth="1"/>
    <col min="11796" max="12036" width="9" style="317"/>
    <col min="12037" max="12037" width="2.75" style="317" customWidth="1"/>
    <col min="12038" max="12038" width="22" style="317" customWidth="1"/>
    <col min="12039" max="12039" width="17.125" style="317" customWidth="1"/>
    <col min="12040" max="12040" width="25.375" style="317" customWidth="1"/>
    <col min="12041" max="12041" width="28.125" style="317" customWidth="1"/>
    <col min="12042" max="12042" width="12.5" style="317" customWidth="1"/>
    <col min="12043" max="12043" width="5" style="317" customWidth="1"/>
    <col min="12044" max="12044" width="12.375" style="317" customWidth="1"/>
    <col min="12045" max="12045" width="8.875" style="317" customWidth="1"/>
    <col min="12046" max="12050" width="9" style="317"/>
    <col min="12051" max="12051" width="7.5" style="317" customWidth="1"/>
    <col min="12052" max="12292" width="9" style="317"/>
    <col min="12293" max="12293" width="2.75" style="317" customWidth="1"/>
    <col min="12294" max="12294" width="22" style="317" customWidth="1"/>
    <col min="12295" max="12295" width="17.125" style="317" customWidth="1"/>
    <col min="12296" max="12296" width="25.375" style="317" customWidth="1"/>
    <col min="12297" max="12297" width="28.125" style="317" customWidth="1"/>
    <col min="12298" max="12298" width="12.5" style="317" customWidth="1"/>
    <col min="12299" max="12299" width="5" style="317" customWidth="1"/>
    <col min="12300" max="12300" width="12.375" style="317" customWidth="1"/>
    <col min="12301" max="12301" width="8.875" style="317" customWidth="1"/>
    <col min="12302" max="12306" width="9" style="317"/>
    <col min="12307" max="12307" width="7.5" style="317" customWidth="1"/>
    <col min="12308" max="12548" width="9" style="317"/>
    <col min="12549" max="12549" width="2.75" style="317" customWidth="1"/>
    <col min="12550" max="12550" width="22" style="317" customWidth="1"/>
    <col min="12551" max="12551" width="17.125" style="317" customWidth="1"/>
    <col min="12552" max="12552" width="25.375" style="317" customWidth="1"/>
    <col min="12553" max="12553" width="28.125" style="317" customWidth="1"/>
    <col min="12554" max="12554" width="12.5" style="317" customWidth="1"/>
    <col min="12555" max="12555" width="5" style="317" customWidth="1"/>
    <col min="12556" max="12556" width="12.375" style="317" customWidth="1"/>
    <col min="12557" max="12557" width="8.875" style="317" customWidth="1"/>
    <col min="12558" max="12562" width="9" style="317"/>
    <col min="12563" max="12563" width="7.5" style="317" customWidth="1"/>
    <col min="12564" max="12804" width="9" style="317"/>
    <col min="12805" max="12805" width="2.75" style="317" customWidth="1"/>
    <col min="12806" max="12806" width="22" style="317" customWidth="1"/>
    <col min="12807" max="12807" width="17.125" style="317" customWidth="1"/>
    <col min="12808" max="12808" width="25.375" style="317" customWidth="1"/>
    <col min="12809" max="12809" width="28.125" style="317" customWidth="1"/>
    <col min="12810" max="12810" width="12.5" style="317" customWidth="1"/>
    <col min="12811" max="12811" width="5" style="317" customWidth="1"/>
    <col min="12812" max="12812" width="12.375" style="317" customWidth="1"/>
    <col min="12813" max="12813" width="8.875" style="317" customWidth="1"/>
    <col min="12814" max="12818" width="9" style="317"/>
    <col min="12819" max="12819" width="7.5" style="317" customWidth="1"/>
    <col min="12820" max="13060" width="9" style="317"/>
    <col min="13061" max="13061" width="2.75" style="317" customWidth="1"/>
    <col min="13062" max="13062" width="22" style="317" customWidth="1"/>
    <col min="13063" max="13063" width="17.125" style="317" customWidth="1"/>
    <col min="13064" max="13064" width="25.375" style="317" customWidth="1"/>
    <col min="13065" max="13065" width="28.125" style="317" customWidth="1"/>
    <col min="13066" max="13066" width="12.5" style="317" customWidth="1"/>
    <col min="13067" max="13067" width="5" style="317" customWidth="1"/>
    <col min="13068" max="13068" width="12.375" style="317" customWidth="1"/>
    <col min="13069" max="13069" width="8.875" style="317" customWidth="1"/>
    <col min="13070" max="13074" width="9" style="317"/>
    <col min="13075" max="13075" width="7.5" style="317" customWidth="1"/>
    <col min="13076" max="13316" width="9" style="317"/>
    <col min="13317" max="13317" width="2.75" style="317" customWidth="1"/>
    <col min="13318" max="13318" width="22" style="317" customWidth="1"/>
    <col min="13319" max="13319" width="17.125" style="317" customWidth="1"/>
    <col min="13320" max="13320" width="25.375" style="317" customWidth="1"/>
    <col min="13321" max="13321" width="28.125" style="317" customWidth="1"/>
    <col min="13322" max="13322" width="12.5" style="317" customWidth="1"/>
    <col min="13323" max="13323" width="5" style="317" customWidth="1"/>
    <col min="13324" max="13324" width="12.375" style="317" customWidth="1"/>
    <col min="13325" max="13325" width="8.875" style="317" customWidth="1"/>
    <col min="13326" max="13330" width="9" style="317"/>
    <col min="13331" max="13331" width="7.5" style="317" customWidth="1"/>
    <col min="13332" max="13572" width="9" style="317"/>
    <col min="13573" max="13573" width="2.75" style="317" customWidth="1"/>
    <col min="13574" max="13574" width="22" style="317" customWidth="1"/>
    <col min="13575" max="13575" width="17.125" style="317" customWidth="1"/>
    <col min="13576" max="13576" width="25.375" style="317" customWidth="1"/>
    <col min="13577" max="13577" width="28.125" style="317" customWidth="1"/>
    <col min="13578" max="13578" width="12.5" style="317" customWidth="1"/>
    <col min="13579" max="13579" width="5" style="317" customWidth="1"/>
    <col min="13580" max="13580" width="12.375" style="317" customWidth="1"/>
    <col min="13581" max="13581" width="8.875" style="317" customWidth="1"/>
    <col min="13582" max="13586" width="9" style="317"/>
    <col min="13587" max="13587" width="7.5" style="317" customWidth="1"/>
    <col min="13588" max="13828" width="9" style="317"/>
    <col min="13829" max="13829" width="2.75" style="317" customWidth="1"/>
    <col min="13830" max="13830" width="22" style="317" customWidth="1"/>
    <col min="13831" max="13831" width="17.125" style="317" customWidth="1"/>
    <col min="13832" max="13832" width="25.375" style="317" customWidth="1"/>
    <col min="13833" max="13833" width="28.125" style="317" customWidth="1"/>
    <col min="13834" max="13834" width="12.5" style="317" customWidth="1"/>
    <col min="13835" max="13835" width="5" style="317" customWidth="1"/>
    <col min="13836" max="13836" width="12.375" style="317" customWidth="1"/>
    <col min="13837" max="13837" width="8.875" style="317" customWidth="1"/>
    <col min="13838" max="13842" width="9" style="317"/>
    <col min="13843" max="13843" width="7.5" style="317" customWidth="1"/>
    <col min="13844" max="14084" width="9" style="317"/>
    <col min="14085" max="14085" width="2.75" style="317" customWidth="1"/>
    <col min="14086" max="14086" width="22" style="317" customWidth="1"/>
    <col min="14087" max="14087" width="17.125" style="317" customWidth="1"/>
    <col min="14088" max="14088" width="25.375" style="317" customWidth="1"/>
    <col min="14089" max="14089" width="28.125" style="317" customWidth="1"/>
    <col min="14090" max="14090" width="12.5" style="317" customWidth="1"/>
    <col min="14091" max="14091" width="5" style="317" customWidth="1"/>
    <col min="14092" max="14092" width="12.375" style="317" customWidth="1"/>
    <col min="14093" max="14093" width="8.875" style="317" customWidth="1"/>
    <col min="14094" max="14098" width="9" style="317"/>
    <col min="14099" max="14099" width="7.5" style="317" customWidth="1"/>
    <col min="14100" max="14340" width="9" style="317"/>
    <col min="14341" max="14341" width="2.75" style="317" customWidth="1"/>
    <col min="14342" max="14342" width="22" style="317" customWidth="1"/>
    <col min="14343" max="14343" width="17.125" style="317" customWidth="1"/>
    <col min="14344" max="14344" width="25.375" style="317" customWidth="1"/>
    <col min="14345" max="14345" width="28.125" style="317" customWidth="1"/>
    <col min="14346" max="14346" width="12.5" style="317" customWidth="1"/>
    <col min="14347" max="14347" width="5" style="317" customWidth="1"/>
    <col min="14348" max="14348" width="12.375" style="317" customWidth="1"/>
    <col min="14349" max="14349" width="8.875" style="317" customWidth="1"/>
    <col min="14350" max="14354" width="9" style="317"/>
    <col min="14355" max="14355" width="7.5" style="317" customWidth="1"/>
    <col min="14356" max="14596" width="9" style="317"/>
    <col min="14597" max="14597" width="2.75" style="317" customWidth="1"/>
    <col min="14598" max="14598" width="22" style="317" customWidth="1"/>
    <col min="14599" max="14599" width="17.125" style="317" customWidth="1"/>
    <col min="14600" max="14600" width="25.375" style="317" customWidth="1"/>
    <col min="14601" max="14601" width="28.125" style="317" customWidth="1"/>
    <col min="14602" max="14602" width="12.5" style="317" customWidth="1"/>
    <col min="14603" max="14603" width="5" style="317" customWidth="1"/>
    <col min="14604" max="14604" width="12.375" style="317" customWidth="1"/>
    <col min="14605" max="14605" width="8.875" style="317" customWidth="1"/>
    <col min="14606" max="14610" width="9" style="317"/>
    <col min="14611" max="14611" width="7.5" style="317" customWidth="1"/>
    <col min="14612" max="14852" width="9" style="317"/>
    <col min="14853" max="14853" width="2.75" style="317" customWidth="1"/>
    <col min="14854" max="14854" width="22" style="317" customWidth="1"/>
    <col min="14855" max="14855" width="17.125" style="317" customWidth="1"/>
    <col min="14856" max="14856" width="25.375" style="317" customWidth="1"/>
    <col min="14857" max="14857" width="28.125" style="317" customWidth="1"/>
    <col min="14858" max="14858" width="12.5" style="317" customWidth="1"/>
    <col min="14859" max="14859" width="5" style="317" customWidth="1"/>
    <col min="14860" max="14860" width="12.375" style="317" customWidth="1"/>
    <col min="14861" max="14861" width="8.875" style="317" customWidth="1"/>
    <col min="14862" max="14866" width="9" style="317"/>
    <col min="14867" max="14867" width="7.5" style="317" customWidth="1"/>
    <col min="14868" max="15108" width="9" style="317"/>
    <col min="15109" max="15109" width="2.75" style="317" customWidth="1"/>
    <col min="15110" max="15110" width="22" style="317" customWidth="1"/>
    <col min="15111" max="15111" width="17.125" style="317" customWidth="1"/>
    <col min="15112" max="15112" width="25.375" style="317" customWidth="1"/>
    <col min="15113" max="15113" width="28.125" style="317" customWidth="1"/>
    <col min="15114" max="15114" width="12.5" style="317" customWidth="1"/>
    <col min="15115" max="15115" width="5" style="317" customWidth="1"/>
    <col min="15116" max="15116" width="12.375" style="317" customWidth="1"/>
    <col min="15117" max="15117" width="8.875" style="317" customWidth="1"/>
    <col min="15118" max="15122" width="9" style="317"/>
    <col min="15123" max="15123" width="7.5" style="317" customWidth="1"/>
    <col min="15124" max="15364" width="9" style="317"/>
    <col min="15365" max="15365" width="2.75" style="317" customWidth="1"/>
    <col min="15366" max="15366" width="22" style="317" customWidth="1"/>
    <col min="15367" max="15367" width="17.125" style="317" customWidth="1"/>
    <col min="15368" max="15368" width="25.375" style="317" customWidth="1"/>
    <col min="15369" max="15369" width="28.125" style="317" customWidth="1"/>
    <col min="15370" max="15370" width="12.5" style="317" customWidth="1"/>
    <col min="15371" max="15371" width="5" style="317" customWidth="1"/>
    <col min="15372" max="15372" width="12.375" style="317" customWidth="1"/>
    <col min="15373" max="15373" width="8.875" style="317" customWidth="1"/>
    <col min="15374" max="15378" width="9" style="317"/>
    <col min="15379" max="15379" width="7.5" style="317" customWidth="1"/>
    <col min="15380" max="15620" width="9" style="317"/>
    <col min="15621" max="15621" width="2.75" style="317" customWidth="1"/>
    <col min="15622" max="15622" width="22" style="317" customWidth="1"/>
    <col min="15623" max="15623" width="17.125" style="317" customWidth="1"/>
    <col min="15624" max="15624" width="25.375" style="317" customWidth="1"/>
    <col min="15625" max="15625" width="28.125" style="317" customWidth="1"/>
    <col min="15626" max="15626" width="12.5" style="317" customWidth="1"/>
    <col min="15627" max="15627" width="5" style="317" customWidth="1"/>
    <col min="15628" max="15628" width="12.375" style="317" customWidth="1"/>
    <col min="15629" max="15629" width="8.875" style="317" customWidth="1"/>
    <col min="15630" max="15634" width="9" style="317"/>
    <col min="15635" max="15635" width="7.5" style="317" customWidth="1"/>
    <col min="15636" max="15876" width="9" style="317"/>
    <col min="15877" max="15877" width="2.75" style="317" customWidth="1"/>
    <col min="15878" max="15878" width="22" style="317" customWidth="1"/>
    <col min="15879" max="15879" width="17.125" style="317" customWidth="1"/>
    <col min="15880" max="15880" width="25.375" style="317" customWidth="1"/>
    <col min="15881" max="15881" width="28.125" style="317" customWidth="1"/>
    <col min="15882" max="15882" width="12.5" style="317" customWidth="1"/>
    <col min="15883" max="15883" width="5" style="317" customWidth="1"/>
    <col min="15884" max="15884" width="12.375" style="317" customWidth="1"/>
    <col min="15885" max="15885" width="8.875" style="317" customWidth="1"/>
    <col min="15886" max="15890" width="9" style="317"/>
    <col min="15891" max="15891" width="7.5" style="317" customWidth="1"/>
    <col min="15892" max="16132" width="9" style="317"/>
    <col min="16133" max="16133" width="2.75" style="317" customWidth="1"/>
    <col min="16134" max="16134" width="22" style="317" customWidth="1"/>
    <col min="16135" max="16135" width="17.125" style="317" customWidth="1"/>
    <col min="16136" max="16136" width="25.375" style="317" customWidth="1"/>
    <col min="16137" max="16137" width="28.125" style="317" customWidth="1"/>
    <col min="16138" max="16138" width="12.5" style="317" customWidth="1"/>
    <col min="16139" max="16139" width="5" style="317" customWidth="1"/>
    <col min="16140" max="16140" width="12.375" style="317" customWidth="1"/>
    <col min="16141" max="16141" width="8.875" style="317" customWidth="1"/>
    <col min="16142" max="16146" width="9" style="317"/>
    <col min="16147" max="16147" width="7.5" style="317" customWidth="1"/>
    <col min="16148" max="16384" width="9" style="317"/>
  </cols>
  <sheetData>
    <row r="1" spans="1:19">
      <c r="B1" s="363"/>
      <c r="C1" s="364"/>
      <c r="R1" s="365" t="s">
        <v>621</v>
      </c>
      <c r="S1" s="365"/>
    </row>
    <row r="2" spans="1:19" s="366" customFormat="1" ht="28.5" customHeight="1">
      <c r="B2" s="2714" t="s">
        <v>251</v>
      </c>
      <c r="C2" s="2714"/>
      <c r="D2" s="2714"/>
      <c r="E2" s="2714"/>
      <c r="F2" s="2714"/>
      <c r="G2" s="2714"/>
      <c r="H2" s="2714"/>
      <c r="I2" s="2714"/>
      <c r="J2" s="2714"/>
      <c r="K2" s="2714"/>
      <c r="L2" s="2714"/>
      <c r="M2" s="2714"/>
      <c r="N2" s="2714"/>
      <c r="O2" s="2714"/>
      <c r="P2" s="2714"/>
      <c r="Q2" s="2714"/>
      <c r="R2" s="2714"/>
      <c r="S2" s="367"/>
    </row>
    <row r="3" spans="1:19" ht="7.5" customHeight="1"/>
    <row r="4" spans="1:19" ht="28.5" customHeight="1">
      <c r="B4" s="369" t="s">
        <v>252</v>
      </c>
      <c r="C4" s="2715" t="str">
        <f>IF(様式1!L11="","",様式1!L11)</f>
        <v/>
      </c>
      <c r="D4" s="2716"/>
      <c r="E4" s="362"/>
      <c r="F4" s="362"/>
      <c r="J4" s="319"/>
      <c r="R4" s="317"/>
      <c r="S4" s="317"/>
    </row>
    <row r="5" spans="1:19" ht="28.5" customHeight="1">
      <c r="B5" s="369" t="s">
        <v>253</v>
      </c>
      <c r="C5" s="2717" t="str">
        <f>IF(様式1!G36="","",様式1!G36)</f>
        <v/>
      </c>
      <c r="D5" s="2718"/>
      <c r="E5" s="362"/>
      <c r="F5" s="362"/>
      <c r="J5" s="319"/>
      <c r="R5" s="317"/>
      <c r="S5" s="317"/>
    </row>
    <row r="6" spans="1:19" ht="18.75" customHeight="1">
      <c r="J6" s="319"/>
      <c r="L6" s="319"/>
      <c r="M6" s="362"/>
      <c r="N6" s="362"/>
      <c r="O6" s="362"/>
      <c r="P6" s="362"/>
      <c r="Q6" s="362"/>
      <c r="R6" s="362"/>
      <c r="S6" s="362"/>
    </row>
    <row r="7" spans="1:19" ht="9" customHeight="1">
      <c r="J7" s="319"/>
      <c r="L7" s="319"/>
      <c r="M7" s="362"/>
      <c r="N7" s="362"/>
      <c r="O7" s="362"/>
      <c r="P7" s="362"/>
      <c r="Q7" s="362"/>
      <c r="R7" s="362"/>
      <c r="S7" s="362"/>
    </row>
    <row r="8" spans="1:19" ht="18.75" customHeight="1">
      <c r="B8" s="370"/>
      <c r="J8" s="319"/>
      <c r="L8" s="319"/>
      <c r="M8" s="362"/>
      <c r="N8" s="362"/>
      <c r="O8" s="362"/>
      <c r="P8" s="362"/>
      <c r="Q8" s="362"/>
      <c r="R8" s="362"/>
      <c r="S8" s="362"/>
    </row>
    <row r="9" spans="1:19" ht="7.5" customHeight="1"/>
    <row r="10" spans="1:19" ht="18.75" customHeight="1">
      <c r="B10" s="2719" t="s">
        <v>254</v>
      </c>
      <c r="C10" s="2722" t="s">
        <v>676</v>
      </c>
      <c r="D10" s="2719" t="s">
        <v>255</v>
      </c>
      <c r="E10" s="2719" t="s">
        <v>256</v>
      </c>
      <c r="F10" s="2725" t="s">
        <v>530</v>
      </c>
      <c r="G10" s="2726"/>
      <c r="H10" s="2727"/>
      <c r="I10" s="371" t="s">
        <v>531</v>
      </c>
      <c r="J10" s="2734" t="s">
        <v>532</v>
      </c>
      <c r="K10" s="2735"/>
      <c r="L10" s="2734" t="s">
        <v>533</v>
      </c>
      <c r="M10" s="2735"/>
      <c r="N10" s="2741" t="s">
        <v>534</v>
      </c>
      <c r="O10" s="2741" t="s">
        <v>535</v>
      </c>
      <c r="P10" s="2742" t="s">
        <v>536</v>
      </c>
      <c r="Q10" s="2743" t="s">
        <v>537</v>
      </c>
      <c r="R10" s="2743" t="s">
        <v>538</v>
      </c>
      <c r="S10" s="372"/>
    </row>
    <row r="11" spans="1:19" ht="18.75" customHeight="1">
      <c r="B11" s="2720"/>
      <c r="C11" s="2723"/>
      <c r="D11" s="2723"/>
      <c r="E11" s="2723"/>
      <c r="F11" s="2728"/>
      <c r="G11" s="2729"/>
      <c r="H11" s="2730"/>
      <c r="I11" s="373" t="s">
        <v>257</v>
      </c>
      <c r="J11" s="374" t="s">
        <v>258</v>
      </c>
      <c r="K11" s="2746" t="s">
        <v>259</v>
      </c>
      <c r="L11" s="374" t="s">
        <v>260</v>
      </c>
      <c r="M11" s="2749" t="s">
        <v>673</v>
      </c>
      <c r="N11" s="2741"/>
      <c r="O11" s="2741"/>
      <c r="P11" s="2742"/>
      <c r="Q11" s="2744"/>
      <c r="R11" s="2744"/>
      <c r="S11" s="375"/>
    </row>
    <row r="12" spans="1:19" ht="18.75" customHeight="1">
      <c r="B12" s="2720"/>
      <c r="C12" s="2723"/>
      <c r="D12" s="2723"/>
      <c r="E12" s="2723"/>
      <c r="F12" s="2728"/>
      <c r="G12" s="2729"/>
      <c r="H12" s="2730"/>
      <c r="I12" s="374"/>
      <c r="J12" s="374"/>
      <c r="K12" s="2747"/>
      <c r="L12" s="374"/>
      <c r="M12" s="2750"/>
      <c r="N12" s="2741"/>
      <c r="O12" s="2741"/>
      <c r="P12" s="2742"/>
      <c r="Q12" s="2744"/>
      <c r="R12" s="2744"/>
      <c r="S12" s="375"/>
    </row>
    <row r="13" spans="1:19" ht="151.5" customHeight="1">
      <c r="B13" s="2721"/>
      <c r="C13" s="2724"/>
      <c r="D13" s="2724"/>
      <c r="E13" s="2724"/>
      <c r="F13" s="2731"/>
      <c r="G13" s="2732"/>
      <c r="H13" s="2733"/>
      <c r="I13" s="376"/>
      <c r="J13" s="376"/>
      <c r="K13" s="2748"/>
      <c r="L13" s="377"/>
      <c r="M13" s="2751"/>
      <c r="N13" s="2741"/>
      <c r="O13" s="2741"/>
      <c r="P13" s="2742"/>
      <c r="Q13" s="2745"/>
      <c r="R13" s="2745"/>
      <c r="S13" s="375"/>
    </row>
    <row r="14" spans="1:19" ht="28.5" customHeight="1">
      <c r="B14" s="378" t="s">
        <v>261</v>
      </c>
      <c r="C14" s="379"/>
      <c r="D14" s="379"/>
      <c r="E14" s="380"/>
      <c r="F14" s="381"/>
      <c r="G14" s="382"/>
      <c r="H14" s="383"/>
      <c r="I14" s="384"/>
      <c r="J14" s="385"/>
      <c r="K14" s="385"/>
      <c r="L14" s="385"/>
      <c r="M14" s="385"/>
      <c r="N14" s="385"/>
      <c r="O14" s="385"/>
      <c r="P14" s="385"/>
      <c r="Q14" s="385"/>
      <c r="R14" s="386"/>
      <c r="S14" s="387"/>
    </row>
    <row r="15" spans="1:19" ht="28.5" customHeight="1">
      <c r="B15" s="830" t="s">
        <v>978</v>
      </c>
      <c r="C15" s="388" t="s">
        <v>539</v>
      </c>
      <c r="D15" s="831" t="s">
        <v>979</v>
      </c>
      <c r="E15" s="389" t="s">
        <v>262</v>
      </c>
      <c r="F15" s="390">
        <v>42461</v>
      </c>
      <c r="G15" s="391" t="s">
        <v>540</v>
      </c>
      <c r="H15" s="392">
        <v>42643</v>
      </c>
      <c r="I15" s="393">
        <v>25</v>
      </c>
      <c r="J15" s="393">
        <v>5</v>
      </c>
      <c r="K15" s="393">
        <v>3</v>
      </c>
      <c r="L15" s="394">
        <v>20</v>
      </c>
      <c r="M15" s="433" t="s">
        <v>569</v>
      </c>
      <c r="N15" s="393">
        <v>4</v>
      </c>
      <c r="O15" s="393">
        <v>15</v>
      </c>
      <c r="P15" s="393">
        <v>9</v>
      </c>
      <c r="Q15" s="395"/>
      <c r="R15" s="395"/>
      <c r="S15" s="387"/>
    </row>
    <row r="16" spans="1:19" ht="28.5" customHeight="1">
      <c r="A16" s="317">
        <v>1</v>
      </c>
      <c r="B16" s="396"/>
      <c r="C16" s="397"/>
      <c r="D16" s="832"/>
      <c r="E16" s="833"/>
      <c r="F16" s="398"/>
      <c r="G16" s="399" t="s">
        <v>540</v>
      </c>
      <c r="H16" s="400"/>
      <c r="I16" s="401"/>
      <c r="J16" s="401"/>
      <c r="K16" s="401"/>
      <c r="L16" s="401"/>
      <c r="M16" s="401"/>
      <c r="N16" s="401"/>
      <c r="O16" s="401"/>
      <c r="P16" s="401"/>
      <c r="Q16" s="2736"/>
      <c r="R16" s="2736"/>
      <c r="S16" s="387"/>
    </row>
    <row r="17" spans="1:19" ht="28.5" customHeight="1">
      <c r="A17" s="317">
        <v>2</v>
      </c>
      <c r="B17" s="396"/>
      <c r="C17" s="397"/>
      <c r="D17" s="832"/>
      <c r="E17" s="833"/>
      <c r="F17" s="398"/>
      <c r="G17" s="399" t="s">
        <v>540</v>
      </c>
      <c r="H17" s="400"/>
      <c r="I17" s="401"/>
      <c r="J17" s="401"/>
      <c r="K17" s="401"/>
      <c r="L17" s="401"/>
      <c r="M17" s="401"/>
      <c r="N17" s="401"/>
      <c r="O17" s="401"/>
      <c r="P17" s="401"/>
      <c r="Q17" s="2737"/>
      <c r="R17" s="2737"/>
      <c r="S17" s="402"/>
    </row>
    <row r="18" spans="1:19" ht="28.5" customHeight="1" thickBot="1">
      <c r="A18" s="317">
        <v>3</v>
      </c>
      <c r="B18" s="403"/>
      <c r="C18" s="397"/>
      <c r="D18" s="832"/>
      <c r="E18" s="834"/>
      <c r="F18" s="404"/>
      <c r="G18" s="405" t="s">
        <v>540</v>
      </c>
      <c r="H18" s="406"/>
      <c r="I18" s="407"/>
      <c r="J18" s="407"/>
      <c r="K18" s="407"/>
      <c r="L18" s="407"/>
      <c r="M18" s="407"/>
      <c r="N18" s="407"/>
      <c r="O18" s="407"/>
      <c r="P18" s="407"/>
      <c r="Q18" s="2738"/>
      <c r="R18" s="2738"/>
      <c r="S18" s="402"/>
    </row>
    <row r="19" spans="1:19" ht="30.75" customHeight="1" thickTop="1">
      <c r="B19" s="408"/>
      <c r="C19" s="409"/>
      <c r="D19" s="410"/>
      <c r="E19" s="2739" t="s">
        <v>263</v>
      </c>
      <c r="F19" s="2740"/>
      <c r="G19" s="2740"/>
      <c r="H19" s="2740"/>
      <c r="I19" s="411">
        <f>SUM(I16:I18)</f>
        <v>0</v>
      </c>
      <c r="J19" s="412">
        <f t="shared" ref="J19:P19" si="0">SUM(J16:J18)</f>
        <v>0</v>
      </c>
      <c r="K19" s="413">
        <f t="shared" si="0"/>
        <v>0</v>
      </c>
      <c r="L19" s="413">
        <f t="shared" si="0"/>
        <v>0</v>
      </c>
      <c r="M19" s="413">
        <f t="shared" si="0"/>
        <v>0</v>
      </c>
      <c r="N19" s="413">
        <f t="shared" si="0"/>
        <v>0</v>
      </c>
      <c r="O19" s="413">
        <f t="shared" si="0"/>
        <v>0</v>
      </c>
      <c r="P19" s="413">
        <f t="shared" si="0"/>
        <v>0</v>
      </c>
      <c r="Q19" s="414" t="e">
        <f>ROUNDDOWN(O19/(K19+L19-M19),4)</f>
        <v>#DIV/0!</v>
      </c>
      <c r="R19" s="414" t="e">
        <f>ROUNDDOWN(P19/(K19+L19-M19-N19),4)</f>
        <v>#DIV/0!</v>
      </c>
      <c r="S19" s="387"/>
    </row>
    <row r="20" spans="1:19" s="415" customFormat="1" ht="12">
      <c r="C20" s="416"/>
      <c r="D20" s="416"/>
      <c r="E20" s="416"/>
      <c r="G20" s="417"/>
      <c r="R20" s="418"/>
      <c r="S20" s="418"/>
    </row>
    <row r="21" spans="1:19" ht="21" customHeight="1">
      <c r="B21" s="858" t="s">
        <v>541</v>
      </c>
      <c r="C21" s="859"/>
      <c r="D21" s="859"/>
      <c r="E21" s="859"/>
      <c r="F21" s="860"/>
      <c r="J21" s="319"/>
      <c r="L21" s="319"/>
      <c r="M21" s="362"/>
      <c r="N21" s="362"/>
      <c r="O21" s="362"/>
      <c r="P21" s="362"/>
      <c r="Q21" s="362"/>
      <c r="R21" s="362"/>
      <c r="S21" s="362"/>
    </row>
    <row r="22" spans="1:19" ht="21" customHeight="1">
      <c r="B22" s="858" t="s">
        <v>521</v>
      </c>
      <c r="C22" s="859"/>
      <c r="D22" s="859"/>
      <c r="E22" s="859"/>
      <c r="F22" s="860"/>
      <c r="J22" s="319"/>
      <c r="L22" s="319"/>
      <c r="M22" s="362"/>
      <c r="N22" s="362"/>
      <c r="O22" s="362"/>
      <c r="P22" s="362"/>
      <c r="Q22" s="362"/>
      <c r="R22" s="362"/>
      <c r="S22" s="362"/>
    </row>
    <row r="23" spans="1:19" ht="21" customHeight="1">
      <c r="B23" s="858" t="s">
        <v>542</v>
      </c>
      <c r="C23" s="859"/>
      <c r="D23" s="859"/>
      <c r="E23" s="859"/>
      <c r="F23" s="860"/>
      <c r="J23" s="319"/>
      <c r="L23" s="319"/>
      <c r="M23" s="362"/>
      <c r="N23" s="362"/>
      <c r="O23" s="362"/>
      <c r="P23" s="362"/>
      <c r="Q23" s="362"/>
      <c r="R23" s="362"/>
      <c r="S23" s="362"/>
    </row>
    <row r="24" spans="1:19" ht="21" customHeight="1">
      <c r="B24" s="858" t="s">
        <v>522</v>
      </c>
      <c r="C24" s="859"/>
      <c r="D24" s="859"/>
      <c r="E24" s="859"/>
      <c r="F24" s="860"/>
      <c r="J24" s="319"/>
      <c r="L24" s="319"/>
      <c r="M24" s="362"/>
      <c r="N24" s="362"/>
      <c r="O24" s="362"/>
      <c r="P24" s="362"/>
      <c r="Q24" s="362"/>
      <c r="R24" s="362"/>
      <c r="S24" s="362"/>
    </row>
    <row r="25" spans="1:19" ht="21" customHeight="1">
      <c r="B25" s="858" t="s">
        <v>528</v>
      </c>
      <c r="C25" s="859"/>
      <c r="D25" s="859"/>
      <c r="E25" s="859"/>
      <c r="F25" s="860"/>
      <c r="J25" s="319"/>
      <c r="L25" s="319"/>
      <c r="M25" s="362"/>
      <c r="N25" s="362"/>
      <c r="O25" s="362"/>
      <c r="P25" s="362"/>
      <c r="Q25" s="362"/>
      <c r="R25" s="362"/>
      <c r="S25" s="362"/>
    </row>
    <row r="26" spans="1:19" ht="21" customHeight="1">
      <c r="B26" s="858" t="s">
        <v>523</v>
      </c>
      <c r="C26" s="859"/>
      <c r="D26" s="859"/>
      <c r="E26" s="859"/>
      <c r="F26" s="860"/>
      <c r="J26" s="319"/>
      <c r="L26" s="319"/>
      <c r="M26" s="362"/>
      <c r="N26" s="362"/>
      <c r="O26" s="362"/>
      <c r="P26" s="362"/>
      <c r="Q26" s="362"/>
      <c r="R26" s="362"/>
      <c r="S26" s="362"/>
    </row>
    <row r="27" spans="1:19" ht="21" customHeight="1">
      <c r="B27" s="1192" t="s">
        <v>1405</v>
      </c>
      <c r="C27" s="859"/>
      <c r="D27" s="859"/>
      <c r="E27" s="1191"/>
      <c r="F27" s="860"/>
      <c r="J27" s="319"/>
      <c r="L27" s="319"/>
      <c r="M27" s="362"/>
      <c r="N27" s="362"/>
      <c r="O27" s="362"/>
      <c r="P27" s="362"/>
      <c r="Q27" s="362"/>
      <c r="R27" s="362"/>
      <c r="S27" s="362"/>
    </row>
    <row r="28" spans="1:19" ht="21" customHeight="1">
      <c r="B28" s="858" t="s">
        <v>543</v>
      </c>
      <c r="C28" s="859"/>
      <c r="D28" s="859"/>
      <c r="E28" s="859"/>
      <c r="F28" s="860"/>
      <c r="J28" s="319"/>
      <c r="L28" s="319"/>
      <c r="M28" s="362"/>
      <c r="N28" s="362"/>
      <c r="O28" s="362"/>
      <c r="P28" s="362"/>
      <c r="Q28" s="362"/>
      <c r="R28" s="362"/>
      <c r="S28" s="362"/>
    </row>
    <row r="29" spans="1:19" ht="21" customHeight="1">
      <c r="B29" s="858" t="s">
        <v>526</v>
      </c>
      <c r="C29" s="859"/>
      <c r="D29" s="859"/>
      <c r="E29" s="859"/>
      <c r="F29" s="860"/>
      <c r="J29" s="319"/>
      <c r="L29" s="319"/>
      <c r="M29" s="362"/>
      <c r="N29" s="362"/>
      <c r="O29" s="362"/>
      <c r="P29" s="362"/>
      <c r="Q29" s="362"/>
      <c r="R29" s="362"/>
      <c r="S29" s="362"/>
    </row>
    <row r="30" spans="1:19" ht="21" customHeight="1">
      <c r="B30" s="858" t="s">
        <v>527</v>
      </c>
      <c r="C30" s="859"/>
      <c r="D30" s="859"/>
      <c r="E30" s="859"/>
      <c r="F30" s="860"/>
      <c r="J30" s="319"/>
      <c r="L30" s="319"/>
      <c r="M30" s="362"/>
      <c r="N30" s="362"/>
      <c r="O30" s="362"/>
      <c r="P30" s="362"/>
      <c r="Q30" s="362"/>
      <c r="R30" s="362"/>
      <c r="S30" s="362"/>
    </row>
    <row r="31" spans="1:19" ht="21" customHeight="1">
      <c r="B31" s="370"/>
      <c r="J31" s="319"/>
      <c r="L31" s="319"/>
      <c r="M31" s="362"/>
      <c r="N31" s="362"/>
      <c r="O31" s="362"/>
      <c r="P31" s="362"/>
      <c r="Q31" s="362"/>
      <c r="R31" s="362"/>
      <c r="S31" s="362"/>
    </row>
    <row r="32" spans="1:19" ht="21" customHeight="1">
      <c r="B32" s="314"/>
      <c r="J32" s="319"/>
      <c r="L32" s="319"/>
      <c r="M32" s="362"/>
      <c r="N32" s="362"/>
      <c r="O32" s="362"/>
      <c r="P32" s="362"/>
      <c r="Q32" s="362"/>
      <c r="R32" s="362"/>
      <c r="S32" s="362"/>
    </row>
    <row r="33" spans="2:19" ht="21" customHeight="1">
      <c r="B33" s="314"/>
      <c r="J33" s="319"/>
      <c r="L33" s="319"/>
      <c r="M33" s="362"/>
      <c r="N33" s="362"/>
      <c r="O33" s="362"/>
      <c r="P33" s="362"/>
      <c r="Q33" s="362"/>
      <c r="R33" s="362"/>
      <c r="S33" s="362"/>
    </row>
    <row r="34" spans="2:19" ht="21" customHeight="1">
      <c r="B34" s="314"/>
      <c r="J34" s="319"/>
      <c r="L34" s="319"/>
      <c r="M34" s="362"/>
      <c r="N34" s="362"/>
      <c r="O34" s="362"/>
      <c r="P34" s="362"/>
      <c r="Q34" s="362"/>
      <c r="R34" s="362"/>
      <c r="S34" s="362"/>
    </row>
    <row r="35" spans="2:19" s="415" customFormat="1" ht="12">
      <c r="C35" s="416"/>
      <c r="D35" s="416"/>
      <c r="E35" s="416"/>
      <c r="G35" s="417"/>
      <c r="R35" s="418"/>
      <c r="S35" s="418"/>
    </row>
    <row r="36" spans="2:19">
      <c r="B36" s="415"/>
      <c r="C36" s="416"/>
      <c r="D36" s="416"/>
      <c r="E36" s="416"/>
      <c r="F36" s="415"/>
      <c r="G36" s="417"/>
      <c r="H36" s="415"/>
      <c r="I36" s="415"/>
      <c r="J36" s="415"/>
      <c r="K36" s="415"/>
      <c r="L36" s="415"/>
      <c r="M36" s="415"/>
      <c r="N36" s="415"/>
      <c r="O36" s="415"/>
      <c r="P36" s="415"/>
      <c r="Q36" s="415"/>
    </row>
    <row r="37" spans="2:19" s="415" customFormat="1" ht="12">
      <c r="B37" s="419"/>
      <c r="C37" s="420"/>
      <c r="D37" s="420"/>
      <c r="E37" s="420"/>
      <c r="F37" s="420"/>
      <c r="G37" s="420"/>
      <c r="H37" s="420"/>
      <c r="I37" s="420"/>
      <c r="J37" s="420"/>
      <c r="K37" s="420"/>
      <c r="L37" s="420"/>
      <c r="M37" s="420"/>
      <c r="N37" s="420"/>
      <c r="O37" s="420"/>
      <c r="P37" s="420"/>
      <c r="Q37" s="420"/>
      <c r="R37" s="418"/>
      <c r="S37" s="418"/>
    </row>
    <row r="38" spans="2:19">
      <c r="B38" s="421"/>
      <c r="C38" s="416"/>
      <c r="D38" s="416"/>
      <c r="E38" s="416"/>
      <c r="F38" s="415"/>
      <c r="G38" s="417"/>
      <c r="H38" s="415"/>
      <c r="I38" s="415"/>
      <c r="J38" s="415"/>
      <c r="K38" s="415"/>
      <c r="L38" s="415"/>
      <c r="M38" s="415"/>
      <c r="N38" s="415"/>
      <c r="O38" s="415"/>
      <c r="P38" s="415"/>
      <c r="Q38" s="415"/>
    </row>
    <row r="39" spans="2:19">
      <c r="B39" s="415"/>
      <c r="C39" s="416"/>
      <c r="D39" s="416"/>
      <c r="E39" s="416"/>
      <c r="F39" s="415"/>
      <c r="G39" s="417"/>
      <c r="H39" s="415"/>
      <c r="I39" s="415"/>
      <c r="J39" s="415"/>
      <c r="K39" s="415"/>
      <c r="L39" s="415"/>
      <c r="M39" s="415"/>
      <c r="N39" s="415"/>
      <c r="O39" s="415"/>
      <c r="P39" s="415"/>
      <c r="Q39" s="415"/>
    </row>
    <row r="40" spans="2:19">
      <c r="B40" s="422"/>
    </row>
    <row r="41" spans="2:19">
      <c r="B41" s="422"/>
    </row>
    <row r="42" spans="2:19">
      <c r="B42" s="422"/>
    </row>
    <row r="43" spans="2:19">
      <c r="B43" s="422"/>
    </row>
    <row r="57" spans="1:19" ht="14.25">
      <c r="A57" s="423" t="s">
        <v>264</v>
      </c>
      <c r="B57" s="423"/>
    </row>
    <row r="58" spans="1:19" ht="14.25">
      <c r="A58" s="423" t="s">
        <v>265</v>
      </c>
      <c r="B58" s="423"/>
    </row>
    <row r="59" spans="1:19" ht="14.25">
      <c r="A59" s="423" t="s">
        <v>266</v>
      </c>
      <c r="B59" s="423"/>
    </row>
    <row r="60" spans="1:19" s="316" customFormat="1" ht="14.25">
      <c r="A60" s="423"/>
      <c r="B60" s="423"/>
      <c r="F60" s="317"/>
      <c r="G60" s="318"/>
      <c r="H60" s="317"/>
      <c r="I60" s="317"/>
      <c r="J60" s="317"/>
      <c r="K60" s="317"/>
      <c r="L60" s="317"/>
      <c r="M60" s="317"/>
      <c r="N60" s="317"/>
      <c r="O60" s="317"/>
      <c r="P60" s="317"/>
      <c r="Q60" s="317"/>
      <c r="R60" s="368"/>
      <c r="S60" s="368"/>
    </row>
    <row r="61" spans="1:19" s="316" customFormat="1" ht="14.25">
      <c r="A61" s="423" t="s">
        <v>267</v>
      </c>
      <c r="B61" s="423"/>
      <c r="F61" s="317"/>
      <c r="G61" s="318"/>
      <c r="H61" s="317"/>
      <c r="I61" s="317"/>
      <c r="J61" s="317"/>
      <c r="K61" s="317"/>
      <c r="L61" s="317"/>
      <c r="M61" s="317"/>
      <c r="N61" s="317"/>
      <c r="O61" s="317"/>
      <c r="P61" s="317"/>
      <c r="Q61" s="317"/>
      <c r="R61" s="368"/>
      <c r="S61" s="368"/>
    </row>
    <row r="62" spans="1:19" s="316" customFormat="1" ht="14.25">
      <c r="A62" s="423" t="s">
        <v>544</v>
      </c>
      <c r="B62" s="423"/>
      <c r="F62" s="317"/>
      <c r="G62" s="318"/>
      <c r="H62" s="317"/>
      <c r="I62" s="317"/>
      <c r="J62" s="317"/>
      <c r="K62" s="317"/>
      <c r="L62" s="317"/>
      <c r="M62" s="317"/>
      <c r="N62" s="317"/>
      <c r="O62" s="317"/>
      <c r="P62" s="317"/>
      <c r="Q62" s="317"/>
      <c r="R62" s="368"/>
      <c r="S62" s="368"/>
    </row>
    <row r="63" spans="1:19" s="316" customFormat="1" ht="14.25">
      <c r="A63" s="423" t="s">
        <v>545</v>
      </c>
      <c r="B63" s="423"/>
      <c r="F63" s="317"/>
      <c r="G63" s="318"/>
      <c r="H63" s="317"/>
      <c r="I63" s="317"/>
      <c r="J63" s="317"/>
      <c r="K63" s="317"/>
      <c r="L63" s="317"/>
      <c r="M63" s="317"/>
      <c r="N63" s="317"/>
      <c r="O63" s="317"/>
      <c r="P63" s="317"/>
      <c r="Q63" s="317"/>
      <c r="R63" s="368"/>
      <c r="S63" s="368"/>
    </row>
    <row r="64" spans="1:19" s="316" customFormat="1" ht="14.25">
      <c r="A64" s="423" t="s">
        <v>546</v>
      </c>
      <c r="B64" s="423"/>
      <c r="F64" s="317"/>
      <c r="G64" s="318"/>
      <c r="H64" s="317"/>
      <c r="I64" s="317"/>
      <c r="J64" s="317"/>
      <c r="K64" s="317"/>
      <c r="L64" s="317"/>
      <c r="M64" s="317"/>
      <c r="N64" s="317"/>
      <c r="O64" s="317"/>
      <c r="P64" s="317"/>
      <c r="Q64" s="317"/>
      <c r="R64" s="368"/>
      <c r="S64" s="368"/>
    </row>
    <row r="65" spans="1:19" s="316" customFormat="1" ht="14.25">
      <c r="A65" s="423" t="s">
        <v>979</v>
      </c>
      <c r="B65" s="423" t="s">
        <v>776</v>
      </c>
      <c r="F65" s="317"/>
      <c r="G65" s="318"/>
      <c r="H65" s="317"/>
      <c r="I65" s="317"/>
      <c r="J65" s="317"/>
      <c r="K65" s="317"/>
      <c r="L65" s="317"/>
      <c r="M65" s="317"/>
      <c r="N65" s="317"/>
      <c r="O65" s="317"/>
      <c r="P65" s="317"/>
      <c r="Q65" s="317"/>
      <c r="R65" s="368"/>
      <c r="S65" s="368"/>
    </row>
    <row r="66" spans="1:19" s="316" customFormat="1" ht="14.25">
      <c r="A66" s="423" t="s">
        <v>547</v>
      </c>
      <c r="B66" s="423"/>
      <c r="F66" s="317"/>
      <c r="G66" s="318"/>
      <c r="H66" s="317"/>
      <c r="I66" s="317"/>
      <c r="J66" s="317"/>
      <c r="K66" s="317"/>
      <c r="L66" s="317"/>
      <c r="M66" s="317"/>
      <c r="N66" s="317"/>
      <c r="O66" s="317"/>
      <c r="P66" s="317"/>
      <c r="Q66" s="317"/>
      <c r="R66" s="368"/>
      <c r="S66" s="368"/>
    </row>
    <row r="67" spans="1:19" s="316" customFormat="1" ht="14.25">
      <c r="A67" s="423" t="s">
        <v>548</v>
      </c>
      <c r="B67" s="423"/>
      <c r="F67" s="317"/>
      <c r="G67" s="318"/>
      <c r="H67" s="317"/>
      <c r="I67" s="317"/>
      <c r="J67" s="317"/>
      <c r="K67" s="317"/>
      <c r="L67" s="317"/>
      <c r="M67" s="317"/>
      <c r="N67" s="317"/>
      <c r="O67" s="317"/>
      <c r="P67" s="317"/>
      <c r="Q67" s="317"/>
      <c r="R67" s="368"/>
      <c r="S67" s="368"/>
    </row>
    <row r="68" spans="1:19" s="316" customFormat="1" ht="14.25">
      <c r="A68" s="423" t="s">
        <v>268</v>
      </c>
      <c r="B68" s="423"/>
      <c r="F68" s="317"/>
      <c r="G68" s="318"/>
      <c r="H68" s="317"/>
      <c r="I68" s="317"/>
      <c r="J68" s="317"/>
      <c r="K68" s="317"/>
      <c r="L68" s="317"/>
      <c r="M68" s="317"/>
      <c r="N68" s="317"/>
      <c r="O68" s="317"/>
      <c r="P68" s="317"/>
      <c r="Q68" s="317"/>
      <c r="R68" s="368"/>
      <c r="S68" s="368"/>
    </row>
    <row r="69" spans="1:19" s="316" customFormat="1" ht="14.25">
      <c r="A69" s="423" t="s">
        <v>549</v>
      </c>
      <c r="B69" s="423"/>
      <c r="F69" s="317"/>
      <c r="G69" s="318"/>
      <c r="H69" s="317"/>
      <c r="I69" s="317"/>
      <c r="J69" s="317"/>
      <c r="K69" s="317"/>
      <c r="L69" s="317"/>
      <c r="M69" s="317"/>
      <c r="N69" s="317"/>
      <c r="O69" s="317"/>
      <c r="P69" s="317"/>
      <c r="Q69" s="317"/>
      <c r="R69" s="368"/>
      <c r="S69" s="368"/>
    </row>
    <row r="70" spans="1:19" s="316" customFormat="1" ht="14.25">
      <c r="A70" s="423" t="s">
        <v>550</v>
      </c>
      <c r="B70" s="423"/>
      <c r="F70" s="317"/>
      <c r="G70" s="318"/>
      <c r="H70" s="317"/>
      <c r="I70" s="317"/>
      <c r="J70" s="317"/>
      <c r="K70" s="317"/>
      <c r="L70" s="317"/>
      <c r="M70" s="317"/>
      <c r="N70" s="317"/>
      <c r="O70" s="317"/>
      <c r="P70" s="317"/>
      <c r="Q70" s="317"/>
      <c r="R70" s="368"/>
      <c r="S70" s="368"/>
    </row>
    <row r="71" spans="1:19" s="316" customFormat="1" ht="14.25">
      <c r="A71" s="423" t="s">
        <v>977</v>
      </c>
      <c r="B71" s="423"/>
      <c r="F71" s="317"/>
      <c r="G71" s="318"/>
      <c r="H71" s="317"/>
      <c r="I71" s="317"/>
      <c r="J71" s="317"/>
      <c r="K71" s="317"/>
      <c r="L71" s="317"/>
      <c r="M71" s="317"/>
      <c r="N71" s="317"/>
      <c r="O71" s="317"/>
      <c r="P71" s="317"/>
      <c r="Q71" s="317"/>
      <c r="R71" s="368"/>
      <c r="S71" s="368"/>
    </row>
    <row r="72" spans="1:19" s="316" customFormat="1" ht="14.25">
      <c r="A72" s="423" t="s">
        <v>551</v>
      </c>
      <c r="B72" s="423"/>
      <c r="F72" s="317"/>
      <c r="G72" s="318"/>
      <c r="H72" s="317"/>
      <c r="I72" s="317"/>
      <c r="J72" s="317"/>
      <c r="K72" s="317"/>
      <c r="L72" s="317"/>
      <c r="M72" s="317"/>
      <c r="N72" s="317"/>
      <c r="O72" s="317"/>
      <c r="P72" s="317"/>
      <c r="Q72" s="317"/>
      <c r="R72" s="368"/>
      <c r="S72" s="368"/>
    </row>
    <row r="73" spans="1:19" s="316" customFormat="1" ht="14.25">
      <c r="A73" s="423" t="s">
        <v>552</v>
      </c>
      <c r="B73" s="423"/>
      <c r="F73" s="317"/>
      <c r="G73" s="318"/>
      <c r="H73" s="317"/>
      <c r="I73" s="317"/>
      <c r="J73" s="317"/>
      <c r="K73" s="317"/>
      <c r="L73" s="317"/>
      <c r="M73" s="317"/>
      <c r="N73" s="317"/>
      <c r="O73" s="317"/>
      <c r="P73" s="317"/>
      <c r="Q73" s="317"/>
      <c r="R73" s="368"/>
      <c r="S73" s="368"/>
    </row>
    <row r="74" spans="1:19" s="316" customFormat="1" ht="14.25">
      <c r="A74" s="423" t="s">
        <v>553</v>
      </c>
      <c r="B74" s="423"/>
      <c r="F74" s="317"/>
      <c r="G74" s="318"/>
      <c r="H74" s="317"/>
      <c r="I74" s="317"/>
      <c r="J74" s="317"/>
      <c r="K74" s="317"/>
      <c r="L74" s="317"/>
      <c r="M74" s="317"/>
      <c r="N74" s="317"/>
      <c r="O74" s="317"/>
      <c r="P74" s="317"/>
      <c r="Q74" s="317"/>
      <c r="R74" s="368"/>
      <c r="S74" s="368"/>
    </row>
    <row r="75" spans="1:19" s="316" customFormat="1" ht="14.25">
      <c r="A75" s="423" t="s">
        <v>554</v>
      </c>
      <c r="B75" s="423"/>
      <c r="F75" s="317"/>
      <c r="G75" s="318"/>
      <c r="H75" s="317"/>
      <c r="I75" s="317"/>
      <c r="J75" s="317"/>
      <c r="K75" s="317"/>
      <c r="L75" s="317"/>
      <c r="M75" s="317"/>
      <c r="N75" s="317"/>
      <c r="O75" s="317"/>
      <c r="P75" s="317"/>
      <c r="Q75" s="317"/>
      <c r="R75" s="368"/>
      <c r="S75" s="368"/>
    </row>
    <row r="76" spans="1:19" s="316" customFormat="1" ht="14.25">
      <c r="A76" s="423" t="s">
        <v>555</v>
      </c>
      <c r="B76" s="423"/>
      <c r="F76" s="317"/>
      <c r="G76" s="318"/>
      <c r="H76" s="317"/>
      <c r="I76" s="317"/>
      <c r="J76" s="317"/>
      <c r="K76" s="317"/>
      <c r="L76" s="317"/>
      <c r="M76" s="317"/>
      <c r="N76" s="317"/>
      <c r="O76" s="317"/>
      <c r="P76" s="317"/>
      <c r="Q76" s="317"/>
      <c r="R76" s="368"/>
      <c r="S76" s="368"/>
    </row>
    <row r="77" spans="1:19" s="316" customFormat="1" ht="14.25">
      <c r="A77" s="423" t="s">
        <v>556</v>
      </c>
      <c r="B77" s="423"/>
      <c r="F77" s="317"/>
      <c r="G77" s="318"/>
      <c r="H77" s="317"/>
      <c r="I77" s="317"/>
      <c r="J77" s="317"/>
      <c r="K77" s="317"/>
      <c r="L77" s="317"/>
      <c r="M77" s="317"/>
      <c r="N77" s="317"/>
      <c r="O77" s="317"/>
      <c r="P77" s="317"/>
      <c r="Q77" s="317"/>
      <c r="R77" s="368"/>
      <c r="S77" s="368"/>
    </row>
    <row r="78" spans="1:19" s="316" customFormat="1" ht="14.25">
      <c r="A78" s="423" t="s">
        <v>557</v>
      </c>
      <c r="B78" s="423"/>
      <c r="F78" s="317"/>
      <c r="G78" s="318"/>
      <c r="H78" s="317"/>
      <c r="I78" s="317"/>
      <c r="J78" s="317"/>
      <c r="K78" s="317"/>
      <c r="L78" s="317"/>
      <c r="M78" s="317"/>
      <c r="N78" s="317"/>
      <c r="O78" s="317"/>
      <c r="P78" s="317"/>
      <c r="Q78" s="317"/>
      <c r="R78" s="368"/>
      <c r="S78" s="368"/>
    </row>
    <row r="79" spans="1:19" s="316" customFormat="1" ht="14.25">
      <c r="A79" s="423" t="s">
        <v>558</v>
      </c>
      <c r="B79" s="423"/>
      <c r="F79" s="317"/>
      <c r="G79" s="318"/>
      <c r="H79" s="317"/>
      <c r="I79" s="317"/>
      <c r="J79" s="317"/>
      <c r="K79" s="317"/>
      <c r="L79" s="317"/>
      <c r="M79" s="317"/>
      <c r="N79" s="317"/>
      <c r="O79" s="317"/>
      <c r="P79" s="317"/>
      <c r="Q79" s="317"/>
      <c r="R79" s="368"/>
      <c r="S79" s="368"/>
    </row>
    <row r="80" spans="1:19" s="316" customFormat="1" ht="14.25">
      <c r="A80" s="423" t="s">
        <v>269</v>
      </c>
      <c r="B80" s="423"/>
      <c r="F80" s="317"/>
      <c r="G80" s="318"/>
      <c r="H80" s="317"/>
      <c r="I80" s="317"/>
      <c r="J80" s="317"/>
      <c r="K80" s="317"/>
      <c r="L80" s="317"/>
      <c r="M80" s="317"/>
      <c r="N80" s="317"/>
      <c r="O80" s="317"/>
      <c r="P80" s="317"/>
      <c r="Q80" s="317"/>
      <c r="R80" s="368"/>
      <c r="S80" s="368"/>
    </row>
    <row r="81" spans="1:19" s="316" customFormat="1" ht="14.25">
      <c r="A81" s="423"/>
      <c r="B81" s="423"/>
      <c r="F81" s="317"/>
      <c r="G81" s="318"/>
      <c r="H81" s="317"/>
      <c r="I81" s="317"/>
      <c r="J81" s="317"/>
      <c r="K81" s="317"/>
      <c r="L81" s="317"/>
      <c r="M81" s="317"/>
      <c r="N81" s="317"/>
      <c r="O81" s="317"/>
      <c r="P81" s="317"/>
      <c r="Q81" s="317"/>
      <c r="R81" s="368"/>
      <c r="S81" s="368"/>
    </row>
    <row r="82" spans="1:19" s="316" customFormat="1" ht="14.25">
      <c r="A82" s="423"/>
      <c r="B82" s="423"/>
      <c r="F82" s="317"/>
      <c r="G82" s="318"/>
      <c r="H82" s="317"/>
      <c r="I82" s="317"/>
      <c r="J82" s="317"/>
      <c r="K82" s="317"/>
      <c r="L82" s="317"/>
      <c r="M82" s="317"/>
      <c r="N82" s="317"/>
      <c r="O82" s="317"/>
      <c r="P82" s="317"/>
      <c r="Q82" s="317"/>
      <c r="R82" s="368"/>
      <c r="S82" s="368"/>
    </row>
    <row r="83" spans="1:19" s="316" customFormat="1" ht="14.25">
      <c r="A83" s="423"/>
      <c r="B83" s="423"/>
      <c r="F83" s="317"/>
      <c r="G83" s="318"/>
      <c r="H83" s="317"/>
      <c r="I83" s="317"/>
      <c r="J83" s="317"/>
      <c r="K83" s="317"/>
      <c r="L83" s="317"/>
      <c r="M83" s="317"/>
      <c r="N83" s="317"/>
      <c r="O83" s="317"/>
      <c r="P83" s="317"/>
      <c r="Q83" s="317"/>
      <c r="R83" s="368"/>
      <c r="S83" s="368"/>
    </row>
    <row r="84" spans="1:19" s="316" customFormat="1" ht="14.25">
      <c r="A84" s="423"/>
      <c r="B84" s="423"/>
      <c r="F84" s="317"/>
      <c r="G84" s="318"/>
      <c r="H84" s="317"/>
      <c r="I84" s="317"/>
      <c r="J84" s="317"/>
      <c r="K84" s="317"/>
      <c r="L84" s="317"/>
      <c r="M84" s="317"/>
      <c r="N84" s="317"/>
      <c r="O84" s="317"/>
      <c r="P84" s="317"/>
      <c r="Q84" s="317"/>
      <c r="R84" s="368"/>
      <c r="S84" s="368"/>
    </row>
    <row r="85" spans="1:19" s="316" customFormat="1" ht="14.25">
      <c r="A85" s="423"/>
      <c r="B85" s="423"/>
      <c r="F85" s="317"/>
      <c r="G85" s="318"/>
      <c r="H85" s="317"/>
      <c r="I85" s="317"/>
      <c r="J85" s="317"/>
      <c r="K85" s="317"/>
      <c r="L85" s="317"/>
      <c r="M85" s="317"/>
      <c r="N85" s="317"/>
      <c r="O85" s="317"/>
      <c r="P85" s="317"/>
      <c r="Q85" s="317"/>
      <c r="R85" s="368"/>
      <c r="S85" s="368"/>
    </row>
    <row r="86" spans="1:19" s="316" customFormat="1" ht="14.25">
      <c r="A86" s="423"/>
      <c r="B86" s="423"/>
      <c r="F86" s="317"/>
      <c r="G86" s="318"/>
      <c r="H86" s="317"/>
      <c r="I86" s="317"/>
      <c r="J86" s="317"/>
      <c r="K86" s="317"/>
      <c r="L86" s="317"/>
      <c r="M86" s="317"/>
      <c r="N86" s="317"/>
      <c r="O86" s="317"/>
      <c r="P86" s="317"/>
      <c r="Q86" s="317"/>
      <c r="R86" s="368"/>
      <c r="S86" s="368"/>
    </row>
    <row r="87" spans="1:19" s="316" customFormat="1" ht="14.25">
      <c r="A87" s="423"/>
      <c r="B87" s="423"/>
      <c r="F87" s="317"/>
      <c r="G87" s="318"/>
      <c r="H87" s="317"/>
      <c r="I87" s="317"/>
      <c r="J87" s="317"/>
      <c r="K87" s="317"/>
      <c r="L87" s="317"/>
      <c r="M87" s="317"/>
      <c r="N87" s="317"/>
      <c r="O87" s="317"/>
      <c r="P87" s="317"/>
      <c r="Q87" s="317"/>
      <c r="R87" s="368"/>
      <c r="S87" s="368"/>
    </row>
    <row r="88" spans="1:19" s="316" customFormat="1" ht="14.25">
      <c r="A88" s="423"/>
      <c r="B88" s="423"/>
      <c r="F88" s="317"/>
      <c r="G88" s="318"/>
      <c r="H88" s="317"/>
      <c r="I88" s="317"/>
      <c r="J88" s="317"/>
      <c r="K88" s="317"/>
      <c r="L88" s="317"/>
      <c r="M88" s="317"/>
      <c r="N88" s="317"/>
      <c r="O88" s="317"/>
      <c r="P88" s="317"/>
      <c r="Q88" s="317"/>
      <c r="R88" s="368"/>
      <c r="S88" s="368"/>
    </row>
    <row r="89" spans="1:19" s="316" customFormat="1" ht="14.25">
      <c r="A89" s="423"/>
      <c r="B89" s="423"/>
      <c r="F89" s="317"/>
      <c r="G89" s="318"/>
      <c r="H89" s="317"/>
      <c r="I89" s="317"/>
      <c r="J89" s="317"/>
      <c r="K89" s="317"/>
      <c r="L89" s="317"/>
      <c r="M89" s="317"/>
      <c r="N89" s="317"/>
      <c r="O89" s="317"/>
      <c r="P89" s="317"/>
      <c r="Q89" s="317"/>
      <c r="R89" s="368"/>
      <c r="S89" s="368"/>
    </row>
    <row r="90" spans="1:19" s="316" customFormat="1" ht="14.25">
      <c r="A90" s="423"/>
      <c r="B90" s="423"/>
      <c r="F90" s="317"/>
      <c r="G90" s="318"/>
      <c r="H90" s="317"/>
      <c r="I90" s="317"/>
      <c r="J90" s="317"/>
      <c r="K90" s="317"/>
      <c r="L90" s="317"/>
      <c r="M90" s="317"/>
      <c r="N90" s="317"/>
      <c r="O90" s="317"/>
      <c r="P90" s="317"/>
      <c r="Q90" s="317"/>
      <c r="R90" s="368"/>
      <c r="S90" s="368"/>
    </row>
    <row r="91" spans="1:19" s="316" customFormat="1" ht="14.25">
      <c r="A91" s="423"/>
      <c r="B91" s="423"/>
      <c r="F91" s="317"/>
      <c r="G91" s="318"/>
      <c r="H91" s="317"/>
      <c r="I91" s="317"/>
      <c r="J91" s="317"/>
      <c r="K91" s="317"/>
      <c r="L91" s="317"/>
      <c r="M91" s="317"/>
      <c r="N91" s="317"/>
      <c r="O91" s="317"/>
      <c r="P91" s="317"/>
      <c r="Q91" s="317"/>
      <c r="R91" s="368"/>
      <c r="S91" s="368"/>
    </row>
  </sheetData>
  <mergeCells count="20">
    <mergeCell ref="Q16:Q18"/>
    <mergeCell ref="R16:R18"/>
    <mergeCell ref="E19:H19"/>
    <mergeCell ref="N10:N13"/>
    <mergeCell ref="O10:O13"/>
    <mergeCell ref="P10:P13"/>
    <mergeCell ref="Q10:Q13"/>
    <mergeCell ref="R10:R13"/>
    <mergeCell ref="K11:K13"/>
    <mergeCell ref="M11:M13"/>
    <mergeCell ref="B2:R2"/>
    <mergeCell ref="C4:D4"/>
    <mergeCell ref="C5:D5"/>
    <mergeCell ref="B10:B13"/>
    <mergeCell ref="C10:C13"/>
    <mergeCell ref="D10:D13"/>
    <mergeCell ref="E10:E13"/>
    <mergeCell ref="F10:H13"/>
    <mergeCell ref="J10:K10"/>
    <mergeCell ref="L10:M10"/>
  </mergeCells>
  <phoneticPr fontId="12"/>
  <dataValidations disablePrompts="1" count="4">
    <dataValidation type="list" allowBlank="1" showInputMessage="1" showErrorMessage="1" sqref="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C16:C18 C65552:C65554 C131088:C131090 C196624:C196626 C262160:C262162 C327696:C327698 C393232:C393234 C458768:C458770 C524304:C524306 C589840:C589842 C655376:C655378 C720912:C720914 C786448:C786450 C851984:C851986 C917520:C917522 C983056:C983058">
      <formula1>$A$58:$A$59</formula1>
    </dataValidation>
    <dataValidation type="list" allowBlank="1" showInputMessage="1" showErrorMessage="1" sqref="JD65552:JD65554 JD16:JD18 SZ16:SZ18 ACV16:ACV18 AMR16:AMR18 AWN16:AWN18 BGJ16:BGJ18 BQF16:BQF18 CAB16:CAB18 CJX16:CJX18 CTT16:CTT18 DDP16:DDP18 DNL16:DNL18 DXH16:DXH18 EHD16:EHD18 EQZ16:EQZ18 FAV16:FAV18 FKR16:FKR18 FUN16:FUN18 GEJ16:GEJ18 GOF16:GOF18 GYB16:GYB18 HHX16:HHX18 HRT16:HRT18 IBP16:IBP18 ILL16:ILL18 IVH16:IVH18 JFD16:JFD18 JOZ16:JOZ18 JYV16:JYV18 KIR16:KIR18 KSN16:KSN18 LCJ16:LCJ18 LMF16:LMF18 LWB16:LWB18 MFX16:MFX18 MPT16:MPT18 MZP16:MZP18 NJL16:NJL18 NTH16:NTH18 ODD16:ODD18 OMZ16:OMZ18 OWV16:OWV18 PGR16:PGR18 PQN16:PQN18 QAJ16:QAJ18 QKF16:QKF18 QUB16:QUB18 RDX16:RDX18 RNT16:RNT18 RXP16:RXP18 SHL16:SHL18 SRH16:SRH18 TBD16:TBD18 TKZ16:TKZ18 TUV16:TUV18 UER16:UER18 UON16:UON18 UYJ16:UYJ18 VIF16:VIF18 VSB16:VSB18 WBX16:WBX18 WLT16:WLT18 WVP16:WVP18 SZ65552:SZ65554 ACV65552:ACV65554 AMR65552:AMR65554 AWN65552:AWN65554 BGJ65552:BGJ65554 BQF65552:BQF65554 CAB65552:CAB65554 CJX65552:CJX65554 CTT65552:CTT65554 DDP65552:DDP65554 DNL65552:DNL65554 DXH65552:DXH65554 EHD65552:EHD65554 EQZ65552:EQZ65554 FAV65552:FAV65554 FKR65552:FKR65554 FUN65552:FUN65554 GEJ65552:GEJ65554 GOF65552:GOF65554 GYB65552:GYB65554 HHX65552:HHX65554 HRT65552:HRT65554 IBP65552:IBP65554 ILL65552:ILL65554 IVH65552:IVH65554 JFD65552:JFD65554 JOZ65552:JOZ65554 JYV65552:JYV65554 KIR65552:KIR65554 KSN65552:KSN65554 LCJ65552:LCJ65554 LMF65552:LMF65554 LWB65552:LWB65554 MFX65552:MFX65554 MPT65552:MPT65554 MZP65552:MZP65554 NJL65552:NJL65554 NTH65552:NTH65554 ODD65552:ODD65554 OMZ65552:OMZ65554 OWV65552:OWV65554 PGR65552:PGR65554 PQN65552:PQN65554 QAJ65552:QAJ65554 QKF65552:QKF65554 QUB65552:QUB65554 RDX65552:RDX65554 RNT65552:RNT65554 RXP65552:RXP65554 SHL65552:SHL65554 SRH65552:SRH65554 TBD65552:TBD65554 TKZ65552:TKZ65554 TUV65552:TUV65554 UER65552:UER65554 UON65552:UON65554 UYJ65552:UYJ65554 VIF65552:VIF65554 VSB65552:VSB65554 WBX65552:WBX65554 WLT65552:WLT65554 WVP65552:WVP65554 JD131088:JD131090 SZ131088:SZ131090 ACV131088:ACV131090 AMR131088:AMR131090 AWN131088:AWN131090 BGJ131088:BGJ131090 BQF131088:BQF131090 CAB131088:CAB131090 CJX131088:CJX131090 CTT131088:CTT131090 DDP131088:DDP131090 DNL131088:DNL131090 DXH131088:DXH131090 EHD131088:EHD131090 EQZ131088:EQZ131090 FAV131088:FAV131090 FKR131088:FKR131090 FUN131088:FUN131090 GEJ131088:GEJ131090 GOF131088:GOF131090 GYB131088:GYB131090 HHX131088:HHX131090 HRT131088:HRT131090 IBP131088:IBP131090 ILL131088:ILL131090 IVH131088:IVH131090 JFD131088:JFD131090 JOZ131088:JOZ131090 JYV131088:JYV131090 KIR131088:KIR131090 KSN131088:KSN131090 LCJ131088:LCJ131090 LMF131088:LMF131090 LWB131088:LWB131090 MFX131088:MFX131090 MPT131088:MPT131090 MZP131088:MZP131090 NJL131088:NJL131090 NTH131088:NTH131090 ODD131088:ODD131090 OMZ131088:OMZ131090 OWV131088:OWV131090 PGR131088:PGR131090 PQN131088:PQN131090 QAJ131088:QAJ131090 QKF131088:QKF131090 QUB131088:QUB131090 RDX131088:RDX131090 RNT131088:RNT131090 RXP131088:RXP131090 SHL131088:SHL131090 SRH131088:SRH131090 TBD131088:TBD131090 TKZ131088:TKZ131090 TUV131088:TUV131090 UER131088:UER131090 UON131088:UON131090 UYJ131088:UYJ131090 VIF131088:VIF131090 VSB131088:VSB131090 WBX131088:WBX131090 WLT131088:WLT131090 WVP131088:WVP131090 JD196624:JD196626 SZ196624:SZ196626 ACV196624:ACV196626 AMR196624:AMR196626 AWN196624:AWN196626 BGJ196624:BGJ196626 BQF196624:BQF196626 CAB196624:CAB196626 CJX196624:CJX196626 CTT196624:CTT196626 DDP196624:DDP196626 DNL196624:DNL196626 DXH196624:DXH196626 EHD196624:EHD196626 EQZ196624:EQZ196626 FAV196624:FAV196626 FKR196624:FKR196626 FUN196624:FUN196626 GEJ196624:GEJ196626 GOF196624:GOF196626 GYB196624:GYB196626 HHX196624:HHX196626 HRT196624:HRT196626 IBP196624:IBP196626 ILL196624:ILL196626 IVH196624:IVH196626 JFD196624:JFD196626 JOZ196624:JOZ196626 JYV196624:JYV196626 KIR196624:KIR196626 KSN196624:KSN196626 LCJ196624:LCJ196626 LMF196624:LMF196626 LWB196624:LWB196626 MFX196624:MFX196626 MPT196624:MPT196626 MZP196624:MZP196626 NJL196624:NJL196626 NTH196624:NTH196626 ODD196624:ODD196626 OMZ196624:OMZ196626 OWV196624:OWV196626 PGR196624:PGR196626 PQN196624:PQN196626 QAJ196624:QAJ196626 QKF196624:QKF196626 QUB196624:QUB196626 RDX196624:RDX196626 RNT196624:RNT196626 RXP196624:RXP196626 SHL196624:SHL196626 SRH196624:SRH196626 TBD196624:TBD196626 TKZ196624:TKZ196626 TUV196624:TUV196626 UER196624:UER196626 UON196624:UON196626 UYJ196624:UYJ196626 VIF196624:VIF196626 VSB196624:VSB196626 WBX196624:WBX196626 WLT196624:WLT196626 WVP196624:WVP196626 JD262160:JD262162 SZ262160:SZ262162 ACV262160:ACV262162 AMR262160:AMR262162 AWN262160:AWN262162 BGJ262160:BGJ262162 BQF262160:BQF262162 CAB262160:CAB262162 CJX262160:CJX262162 CTT262160:CTT262162 DDP262160:DDP262162 DNL262160:DNL262162 DXH262160:DXH262162 EHD262160:EHD262162 EQZ262160:EQZ262162 FAV262160:FAV262162 FKR262160:FKR262162 FUN262160:FUN262162 GEJ262160:GEJ262162 GOF262160:GOF262162 GYB262160:GYB262162 HHX262160:HHX262162 HRT262160:HRT262162 IBP262160:IBP262162 ILL262160:ILL262162 IVH262160:IVH262162 JFD262160:JFD262162 JOZ262160:JOZ262162 JYV262160:JYV262162 KIR262160:KIR262162 KSN262160:KSN262162 LCJ262160:LCJ262162 LMF262160:LMF262162 LWB262160:LWB262162 MFX262160:MFX262162 MPT262160:MPT262162 MZP262160:MZP262162 NJL262160:NJL262162 NTH262160:NTH262162 ODD262160:ODD262162 OMZ262160:OMZ262162 OWV262160:OWV262162 PGR262160:PGR262162 PQN262160:PQN262162 QAJ262160:QAJ262162 QKF262160:QKF262162 QUB262160:QUB262162 RDX262160:RDX262162 RNT262160:RNT262162 RXP262160:RXP262162 SHL262160:SHL262162 SRH262160:SRH262162 TBD262160:TBD262162 TKZ262160:TKZ262162 TUV262160:TUV262162 UER262160:UER262162 UON262160:UON262162 UYJ262160:UYJ262162 VIF262160:VIF262162 VSB262160:VSB262162 WBX262160:WBX262162 WLT262160:WLT262162 WVP262160:WVP262162 JD327696:JD327698 SZ327696:SZ327698 ACV327696:ACV327698 AMR327696:AMR327698 AWN327696:AWN327698 BGJ327696:BGJ327698 BQF327696:BQF327698 CAB327696:CAB327698 CJX327696:CJX327698 CTT327696:CTT327698 DDP327696:DDP327698 DNL327696:DNL327698 DXH327696:DXH327698 EHD327696:EHD327698 EQZ327696:EQZ327698 FAV327696:FAV327698 FKR327696:FKR327698 FUN327696:FUN327698 GEJ327696:GEJ327698 GOF327696:GOF327698 GYB327696:GYB327698 HHX327696:HHX327698 HRT327696:HRT327698 IBP327696:IBP327698 ILL327696:ILL327698 IVH327696:IVH327698 JFD327696:JFD327698 JOZ327696:JOZ327698 JYV327696:JYV327698 KIR327696:KIR327698 KSN327696:KSN327698 LCJ327696:LCJ327698 LMF327696:LMF327698 LWB327696:LWB327698 MFX327696:MFX327698 MPT327696:MPT327698 MZP327696:MZP327698 NJL327696:NJL327698 NTH327696:NTH327698 ODD327696:ODD327698 OMZ327696:OMZ327698 OWV327696:OWV327698 PGR327696:PGR327698 PQN327696:PQN327698 QAJ327696:QAJ327698 QKF327696:QKF327698 QUB327696:QUB327698 RDX327696:RDX327698 RNT327696:RNT327698 RXP327696:RXP327698 SHL327696:SHL327698 SRH327696:SRH327698 TBD327696:TBD327698 TKZ327696:TKZ327698 TUV327696:TUV327698 UER327696:UER327698 UON327696:UON327698 UYJ327696:UYJ327698 VIF327696:VIF327698 VSB327696:VSB327698 WBX327696:WBX327698 WLT327696:WLT327698 WVP327696:WVP327698 JD393232:JD393234 SZ393232:SZ393234 ACV393232:ACV393234 AMR393232:AMR393234 AWN393232:AWN393234 BGJ393232:BGJ393234 BQF393232:BQF393234 CAB393232:CAB393234 CJX393232:CJX393234 CTT393232:CTT393234 DDP393232:DDP393234 DNL393232:DNL393234 DXH393232:DXH393234 EHD393232:EHD393234 EQZ393232:EQZ393234 FAV393232:FAV393234 FKR393232:FKR393234 FUN393232:FUN393234 GEJ393232:GEJ393234 GOF393232:GOF393234 GYB393232:GYB393234 HHX393232:HHX393234 HRT393232:HRT393234 IBP393232:IBP393234 ILL393232:ILL393234 IVH393232:IVH393234 JFD393232:JFD393234 JOZ393232:JOZ393234 JYV393232:JYV393234 KIR393232:KIR393234 KSN393232:KSN393234 LCJ393232:LCJ393234 LMF393232:LMF393234 LWB393232:LWB393234 MFX393232:MFX393234 MPT393232:MPT393234 MZP393232:MZP393234 NJL393232:NJL393234 NTH393232:NTH393234 ODD393232:ODD393234 OMZ393232:OMZ393234 OWV393232:OWV393234 PGR393232:PGR393234 PQN393232:PQN393234 QAJ393232:QAJ393234 QKF393232:QKF393234 QUB393232:QUB393234 RDX393232:RDX393234 RNT393232:RNT393234 RXP393232:RXP393234 SHL393232:SHL393234 SRH393232:SRH393234 TBD393232:TBD393234 TKZ393232:TKZ393234 TUV393232:TUV393234 UER393232:UER393234 UON393232:UON393234 UYJ393232:UYJ393234 VIF393232:VIF393234 VSB393232:VSB393234 WBX393232:WBX393234 WLT393232:WLT393234 WVP393232:WVP393234 JD458768:JD458770 SZ458768:SZ458770 ACV458768:ACV458770 AMR458768:AMR458770 AWN458768:AWN458770 BGJ458768:BGJ458770 BQF458768:BQF458770 CAB458768:CAB458770 CJX458768:CJX458770 CTT458768:CTT458770 DDP458768:DDP458770 DNL458768:DNL458770 DXH458768:DXH458770 EHD458768:EHD458770 EQZ458768:EQZ458770 FAV458768:FAV458770 FKR458768:FKR458770 FUN458768:FUN458770 GEJ458768:GEJ458770 GOF458768:GOF458770 GYB458768:GYB458770 HHX458768:HHX458770 HRT458768:HRT458770 IBP458768:IBP458770 ILL458768:ILL458770 IVH458768:IVH458770 JFD458768:JFD458770 JOZ458768:JOZ458770 JYV458768:JYV458770 KIR458768:KIR458770 KSN458768:KSN458770 LCJ458768:LCJ458770 LMF458768:LMF458770 LWB458768:LWB458770 MFX458768:MFX458770 MPT458768:MPT458770 MZP458768:MZP458770 NJL458768:NJL458770 NTH458768:NTH458770 ODD458768:ODD458770 OMZ458768:OMZ458770 OWV458768:OWV458770 PGR458768:PGR458770 PQN458768:PQN458770 QAJ458768:QAJ458770 QKF458768:QKF458770 QUB458768:QUB458770 RDX458768:RDX458770 RNT458768:RNT458770 RXP458768:RXP458770 SHL458768:SHL458770 SRH458768:SRH458770 TBD458768:TBD458770 TKZ458768:TKZ458770 TUV458768:TUV458770 UER458768:UER458770 UON458768:UON458770 UYJ458768:UYJ458770 VIF458768:VIF458770 VSB458768:VSB458770 WBX458768:WBX458770 WLT458768:WLT458770 WVP458768:WVP458770 JD524304:JD524306 SZ524304:SZ524306 ACV524304:ACV524306 AMR524304:AMR524306 AWN524304:AWN524306 BGJ524304:BGJ524306 BQF524304:BQF524306 CAB524304:CAB524306 CJX524304:CJX524306 CTT524304:CTT524306 DDP524304:DDP524306 DNL524304:DNL524306 DXH524304:DXH524306 EHD524304:EHD524306 EQZ524304:EQZ524306 FAV524304:FAV524306 FKR524304:FKR524306 FUN524304:FUN524306 GEJ524304:GEJ524306 GOF524304:GOF524306 GYB524304:GYB524306 HHX524304:HHX524306 HRT524304:HRT524306 IBP524304:IBP524306 ILL524304:ILL524306 IVH524304:IVH524306 JFD524304:JFD524306 JOZ524304:JOZ524306 JYV524304:JYV524306 KIR524304:KIR524306 KSN524304:KSN524306 LCJ524304:LCJ524306 LMF524304:LMF524306 LWB524304:LWB524306 MFX524304:MFX524306 MPT524304:MPT524306 MZP524304:MZP524306 NJL524304:NJL524306 NTH524304:NTH524306 ODD524304:ODD524306 OMZ524304:OMZ524306 OWV524304:OWV524306 PGR524304:PGR524306 PQN524304:PQN524306 QAJ524304:QAJ524306 QKF524304:QKF524306 QUB524304:QUB524306 RDX524304:RDX524306 RNT524304:RNT524306 RXP524304:RXP524306 SHL524304:SHL524306 SRH524304:SRH524306 TBD524304:TBD524306 TKZ524304:TKZ524306 TUV524304:TUV524306 UER524304:UER524306 UON524304:UON524306 UYJ524304:UYJ524306 VIF524304:VIF524306 VSB524304:VSB524306 WBX524304:WBX524306 WLT524304:WLT524306 WVP524304:WVP524306 JD589840:JD589842 SZ589840:SZ589842 ACV589840:ACV589842 AMR589840:AMR589842 AWN589840:AWN589842 BGJ589840:BGJ589842 BQF589840:BQF589842 CAB589840:CAB589842 CJX589840:CJX589842 CTT589840:CTT589842 DDP589840:DDP589842 DNL589840:DNL589842 DXH589840:DXH589842 EHD589840:EHD589842 EQZ589840:EQZ589842 FAV589840:FAV589842 FKR589840:FKR589842 FUN589840:FUN589842 GEJ589840:GEJ589842 GOF589840:GOF589842 GYB589840:GYB589842 HHX589840:HHX589842 HRT589840:HRT589842 IBP589840:IBP589842 ILL589840:ILL589842 IVH589840:IVH589842 JFD589840:JFD589842 JOZ589840:JOZ589842 JYV589840:JYV589842 KIR589840:KIR589842 KSN589840:KSN589842 LCJ589840:LCJ589842 LMF589840:LMF589842 LWB589840:LWB589842 MFX589840:MFX589842 MPT589840:MPT589842 MZP589840:MZP589842 NJL589840:NJL589842 NTH589840:NTH589842 ODD589840:ODD589842 OMZ589840:OMZ589842 OWV589840:OWV589842 PGR589840:PGR589842 PQN589840:PQN589842 QAJ589840:QAJ589842 QKF589840:QKF589842 QUB589840:QUB589842 RDX589840:RDX589842 RNT589840:RNT589842 RXP589840:RXP589842 SHL589840:SHL589842 SRH589840:SRH589842 TBD589840:TBD589842 TKZ589840:TKZ589842 TUV589840:TUV589842 UER589840:UER589842 UON589840:UON589842 UYJ589840:UYJ589842 VIF589840:VIF589842 VSB589840:VSB589842 WBX589840:WBX589842 WLT589840:WLT589842 WVP589840:WVP589842 JD655376:JD655378 SZ655376:SZ655378 ACV655376:ACV655378 AMR655376:AMR655378 AWN655376:AWN655378 BGJ655376:BGJ655378 BQF655376:BQF655378 CAB655376:CAB655378 CJX655376:CJX655378 CTT655376:CTT655378 DDP655376:DDP655378 DNL655376:DNL655378 DXH655376:DXH655378 EHD655376:EHD655378 EQZ655376:EQZ655378 FAV655376:FAV655378 FKR655376:FKR655378 FUN655376:FUN655378 GEJ655376:GEJ655378 GOF655376:GOF655378 GYB655376:GYB655378 HHX655376:HHX655378 HRT655376:HRT655378 IBP655376:IBP655378 ILL655376:ILL655378 IVH655376:IVH655378 JFD655376:JFD655378 JOZ655376:JOZ655378 JYV655376:JYV655378 KIR655376:KIR655378 KSN655376:KSN655378 LCJ655376:LCJ655378 LMF655376:LMF655378 LWB655376:LWB655378 MFX655376:MFX655378 MPT655376:MPT655378 MZP655376:MZP655378 NJL655376:NJL655378 NTH655376:NTH655378 ODD655376:ODD655378 OMZ655376:OMZ655378 OWV655376:OWV655378 PGR655376:PGR655378 PQN655376:PQN655378 QAJ655376:QAJ655378 QKF655376:QKF655378 QUB655376:QUB655378 RDX655376:RDX655378 RNT655376:RNT655378 RXP655376:RXP655378 SHL655376:SHL655378 SRH655376:SRH655378 TBD655376:TBD655378 TKZ655376:TKZ655378 TUV655376:TUV655378 UER655376:UER655378 UON655376:UON655378 UYJ655376:UYJ655378 VIF655376:VIF655378 VSB655376:VSB655378 WBX655376:WBX655378 WLT655376:WLT655378 WVP655376:WVP655378 JD720912:JD720914 SZ720912:SZ720914 ACV720912:ACV720914 AMR720912:AMR720914 AWN720912:AWN720914 BGJ720912:BGJ720914 BQF720912:BQF720914 CAB720912:CAB720914 CJX720912:CJX720914 CTT720912:CTT720914 DDP720912:DDP720914 DNL720912:DNL720914 DXH720912:DXH720914 EHD720912:EHD720914 EQZ720912:EQZ720914 FAV720912:FAV720914 FKR720912:FKR720914 FUN720912:FUN720914 GEJ720912:GEJ720914 GOF720912:GOF720914 GYB720912:GYB720914 HHX720912:HHX720914 HRT720912:HRT720914 IBP720912:IBP720914 ILL720912:ILL720914 IVH720912:IVH720914 JFD720912:JFD720914 JOZ720912:JOZ720914 JYV720912:JYV720914 KIR720912:KIR720914 KSN720912:KSN720914 LCJ720912:LCJ720914 LMF720912:LMF720914 LWB720912:LWB720914 MFX720912:MFX720914 MPT720912:MPT720914 MZP720912:MZP720914 NJL720912:NJL720914 NTH720912:NTH720914 ODD720912:ODD720914 OMZ720912:OMZ720914 OWV720912:OWV720914 PGR720912:PGR720914 PQN720912:PQN720914 QAJ720912:QAJ720914 QKF720912:QKF720914 QUB720912:QUB720914 RDX720912:RDX720914 RNT720912:RNT720914 RXP720912:RXP720914 SHL720912:SHL720914 SRH720912:SRH720914 TBD720912:TBD720914 TKZ720912:TKZ720914 TUV720912:TUV720914 UER720912:UER720914 UON720912:UON720914 UYJ720912:UYJ720914 VIF720912:VIF720914 VSB720912:VSB720914 WBX720912:WBX720914 WLT720912:WLT720914 WVP720912:WVP720914 JD786448:JD786450 SZ786448:SZ786450 ACV786448:ACV786450 AMR786448:AMR786450 AWN786448:AWN786450 BGJ786448:BGJ786450 BQF786448:BQF786450 CAB786448:CAB786450 CJX786448:CJX786450 CTT786448:CTT786450 DDP786448:DDP786450 DNL786448:DNL786450 DXH786448:DXH786450 EHD786448:EHD786450 EQZ786448:EQZ786450 FAV786448:FAV786450 FKR786448:FKR786450 FUN786448:FUN786450 GEJ786448:GEJ786450 GOF786448:GOF786450 GYB786448:GYB786450 HHX786448:HHX786450 HRT786448:HRT786450 IBP786448:IBP786450 ILL786448:ILL786450 IVH786448:IVH786450 JFD786448:JFD786450 JOZ786448:JOZ786450 JYV786448:JYV786450 KIR786448:KIR786450 KSN786448:KSN786450 LCJ786448:LCJ786450 LMF786448:LMF786450 LWB786448:LWB786450 MFX786448:MFX786450 MPT786448:MPT786450 MZP786448:MZP786450 NJL786448:NJL786450 NTH786448:NTH786450 ODD786448:ODD786450 OMZ786448:OMZ786450 OWV786448:OWV786450 PGR786448:PGR786450 PQN786448:PQN786450 QAJ786448:QAJ786450 QKF786448:QKF786450 QUB786448:QUB786450 RDX786448:RDX786450 RNT786448:RNT786450 RXP786448:RXP786450 SHL786448:SHL786450 SRH786448:SRH786450 TBD786448:TBD786450 TKZ786448:TKZ786450 TUV786448:TUV786450 UER786448:UER786450 UON786448:UON786450 UYJ786448:UYJ786450 VIF786448:VIF786450 VSB786448:VSB786450 WBX786448:WBX786450 WLT786448:WLT786450 WVP786448:WVP786450 JD851984:JD851986 SZ851984:SZ851986 ACV851984:ACV851986 AMR851984:AMR851986 AWN851984:AWN851986 BGJ851984:BGJ851986 BQF851984:BQF851986 CAB851984:CAB851986 CJX851984:CJX851986 CTT851984:CTT851986 DDP851984:DDP851986 DNL851984:DNL851986 DXH851984:DXH851986 EHD851984:EHD851986 EQZ851984:EQZ851986 FAV851984:FAV851986 FKR851984:FKR851986 FUN851984:FUN851986 GEJ851984:GEJ851986 GOF851984:GOF851986 GYB851984:GYB851986 HHX851984:HHX851986 HRT851984:HRT851986 IBP851984:IBP851986 ILL851984:ILL851986 IVH851984:IVH851986 JFD851984:JFD851986 JOZ851984:JOZ851986 JYV851984:JYV851986 KIR851984:KIR851986 KSN851984:KSN851986 LCJ851984:LCJ851986 LMF851984:LMF851986 LWB851984:LWB851986 MFX851984:MFX851986 MPT851984:MPT851986 MZP851984:MZP851986 NJL851984:NJL851986 NTH851984:NTH851986 ODD851984:ODD851986 OMZ851984:OMZ851986 OWV851984:OWV851986 PGR851984:PGR851986 PQN851984:PQN851986 QAJ851984:QAJ851986 QKF851984:QKF851986 QUB851984:QUB851986 RDX851984:RDX851986 RNT851984:RNT851986 RXP851984:RXP851986 SHL851984:SHL851986 SRH851984:SRH851986 TBD851984:TBD851986 TKZ851984:TKZ851986 TUV851984:TUV851986 UER851984:UER851986 UON851984:UON851986 UYJ851984:UYJ851986 VIF851984:VIF851986 VSB851984:VSB851986 WBX851984:WBX851986 WLT851984:WLT851986 WVP851984:WVP851986 JD917520:JD917522 SZ917520:SZ917522 ACV917520:ACV917522 AMR917520:AMR917522 AWN917520:AWN917522 BGJ917520:BGJ917522 BQF917520:BQF917522 CAB917520:CAB917522 CJX917520:CJX917522 CTT917520:CTT917522 DDP917520:DDP917522 DNL917520:DNL917522 DXH917520:DXH917522 EHD917520:EHD917522 EQZ917520:EQZ917522 FAV917520:FAV917522 FKR917520:FKR917522 FUN917520:FUN917522 GEJ917520:GEJ917522 GOF917520:GOF917522 GYB917520:GYB917522 HHX917520:HHX917522 HRT917520:HRT917522 IBP917520:IBP917522 ILL917520:ILL917522 IVH917520:IVH917522 JFD917520:JFD917522 JOZ917520:JOZ917522 JYV917520:JYV917522 KIR917520:KIR917522 KSN917520:KSN917522 LCJ917520:LCJ917522 LMF917520:LMF917522 LWB917520:LWB917522 MFX917520:MFX917522 MPT917520:MPT917522 MZP917520:MZP917522 NJL917520:NJL917522 NTH917520:NTH917522 ODD917520:ODD917522 OMZ917520:OMZ917522 OWV917520:OWV917522 PGR917520:PGR917522 PQN917520:PQN917522 QAJ917520:QAJ917522 QKF917520:QKF917522 QUB917520:QUB917522 RDX917520:RDX917522 RNT917520:RNT917522 RXP917520:RXP917522 SHL917520:SHL917522 SRH917520:SRH917522 TBD917520:TBD917522 TKZ917520:TKZ917522 TUV917520:TUV917522 UER917520:UER917522 UON917520:UON917522 UYJ917520:UYJ917522 VIF917520:VIF917522 VSB917520:VSB917522 WBX917520:WBX917522 WLT917520:WLT917522 WVP917520:WVP917522 JD983056:JD983058 SZ983056:SZ983058 ACV983056:ACV983058 AMR983056:AMR983058 AWN983056:AWN983058 BGJ983056:BGJ983058 BQF983056:BQF983058 CAB983056:CAB983058 CJX983056:CJX983058 CTT983056:CTT983058 DDP983056:DDP983058 DNL983056:DNL983058 DXH983056:DXH983058 EHD983056:EHD983058 EQZ983056:EQZ983058 FAV983056:FAV983058 FKR983056:FKR983058 FUN983056:FUN983058 GEJ983056:GEJ983058 GOF983056:GOF983058 GYB983056:GYB983058 HHX983056:HHX983058 HRT983056:HRT983058 IBP983056:IBP983058 ILL983056:ILL983058 IVH983056:IVH983058 JFD983056:JFD983058 JOZ983056:JOZ983058 JYV983056:JYV983058 KIR983056:KIR983058 KSN983056:KSN983058 LCJ983056:LCJ983058 LMF983056:LMF983058 LWB983056:LWB983058 MFX983056:MFX983058 MPT983056:MPT983058 MZP983056:MZP983058 NJL983056:NJL983058 NTH983056:NTH983058 ODD983056:ODD983058 OMZ983056:OMZ983058 OWV983056:OWV983058 PGR983056:PGR983058 PQN983056:PQN983058 QAJ983056:QAJ983058 QKF983056:QKF983058 QUB983056:QUB983058 RDX983056:RDX983058 RNT983056:RNT983058 RXP983056:RXP983058 SHL983056:SHL983058 SRH983056:SRH983058 TBD983056:TBD983058 TKZ983056:TKZ983058 TUV983056:TUV983058 UER983056:UER983058 UON983056:UON983058 UYJ983056:UYJ983058 VIF983056:VIF983058 VSB983056:VSB983058 WBX983056:WBX983058 WLT983056:WLT983058 WVP983056:WVP983058 D16:D18 D65552:D65554 D131088:D131090 D196624:D196626 D262160:D262162 D327696:D327698 D393232:D393234 D458768:D458770 D524304:D524306 D589840:D589842 D655376:D655378 D720912:D720914 D786448:D786450 D851984:D851986 D917520:D917522 D983056:D983058">
      <formula1>$A$62:$A$80</formula1>
    </dataValidation>
    <dataValidation type="list" allowBlank="1" showInputMessage="1" showErrorMessage="1" sqref="JC65523:JC65525 SY65523:SY65525 ACU65523:ACU65525 AMQ65523:AMQ65525 AWM65523:AWM65525 BGI65523:BGI65525 BQE65523:BQE65525 CAA65523:CAA65525 CJW65523:CJW65525 CTS65523:CTS65525 DDO65523:DDO65525 DNK65523:DNK65525 DXG65523:DXG65525 EHC65523:EHC65525 EQY65523:EQY65525 FAU65523:FAU65525 FKQ65523:FKQ65525 FUM65523:FUM65525 GEI65523:GEI65525 GOE65523:GOE65525 GYA65523:GYA65525 HHW65523:HHW65525 HRS65523:HRS65525 IBO65523:IBO65525 ILK65523:ILK65525 IVG65523:IVG65525 JFC65523:JFC65525 JOY65523:JOY65525 JYU65523:JYU65525 KIQ65523:KIQ65525 KSM65523:KSM65525 LCI65523:LCI65525 LME65523:LME65525 LWA65523:LWA65525 MFW65523:MFW65525 MPS65523:MPS65525 MZO65523:MZO65525 NJK65523:NJK65525 NTG65523:NTG65525 ODC65523:ODC65525 OMY65523:OMY65525 OWU65523:OWU65525 PGQ65523:PGQ65525 PQM65523:PQM65525 QAI65523:QAI65525 QKE65523:QKE65525 QUA65523:QUA65525 RDW65523:RDW65525 RNS65523:RNS65525 RXO65523:RXO65525 SHK65523:SHK65525 SRG65523:SRG65525 TBC65523:TBC65525 TKY65523:TKY65525 TUU65523:TUU65525 UEQ65523:UEQ65525 UOM65523:UOM65525 UYI65523:UYI65525 VIE65523:VIE65525 VSA65523:VSA65525 WBW65523:WBW65525 WLS65523:WLS65525 WVO65523:WVO65525 JC131059:JC131061 SY131059:SY131061 ACU131059:ACU131061 AMQ131059:AMQ131061 AWM131059:AWM131061 BGI131059:BGI131061 BQE131059:BQE131061 CAA131059:CAA131061 CJW131059:CJW131061 CTS131059:CTS131061 DDO131059:DDO131061 DNK131059:DNK131061 DXG131059:DXG131061 EHC131059:EHC131061 EQY131059:EQY131061 FAU131059:FAU131061 FKQ131059:FKQ131061 FUM131059:FUM131061 GEI131059:GEI131061 GOE131059:GOE131061 GYA131059:GYA131061 HHW131059:HHW131061 HRS131059:HRS131061 IBO131059:IBO131061 ILK131059:ILK131061 IVG131059:IVG131061 JFC131059:JFC131061 JOY131059:JOY131061 JYU131059:JYU131061 KIQ131059:KIQ131061 KSM131059:KSM131061 LCI131059:LCI131061 LME131059:LME131061 LWA131059:LWA131061 MFW131059:MFW131061 MPS131059:MPS131061 MZO131059:MZO131061 NJK131059:NJK131061 NTG131059:NTG131061 ODC131059:ODC131061 OMY131059:OMY131061 OWU131059:OWU131061 PGQ131059:PGQ131061 PQM131059:PQM131061 QAI131059:QAI131061 QKE131059:QKE131061 QUA131059:QUA131061 RDW131059:RDW131061 RNS131059:RNS131061 RXO131059:RXO131061 SHK131059:SHK131061 SRG131059:SRG131061 TBC131059:TBC131061 TKY131059:TKY131061 TUU131059:TUU131061 UEQ131059:UEQ131061 UOM131059:UOM131061 UYI131059:UYI131061 VIE131059:VIE131061 VSA131059:VSA131061 WBW131059:WBW131061 WLS131059:WLS131061 WVO131059:WVO131061 JC196595:JC196597 SY196595:SY196597 ACU196595:ACU196597 AMQ196595:AMQ196597 AWM196595:AWM196597 BGI196595:BGI196597 BQE196595:BQE196597 CAA196595:CAA196597 CJW196595:CJW196597 CTS196595:CTS196597 DDO196595:DDO196597 DNK196595:DNK196597 DXG196595:DXG196597 EHC196595:EHC196597 EQY196595:EQY196597 FAU196595:FAU196597 FKQ196595:FKQ196597 FUM196595:FUM196597 GEI196595:GEI196597 GOE196595:GOE196597 GYA196595:GYA196597 HHW196595:HHW196597 HRS196595:HRS196597 IBO196595:IBO196597 ILK196595:ILK196597 IVG196595:IVG196597 JFC196595:JFC196597 JOY196595:JOY196597 JYU196595:JYU196597 KIQ196595:KIQ196597 KSM196595:KSM196597 LCI196595:LCI196597 LME196595:LME196597 LWA196595:LWA196597 MFW196595:MFW196597 MPS196595:MPS196597 MZO196595:MZO196597 NJK196595:NJK196597 NTG196595:NTG196597 ODC196595:ODC196597 OMY196595:OMY196597 OWU196595:OWU196597 PGQ196595:PGQ196597 PQM196595:PQM196597 QAI196595:QAI196597 QKE196595:QKE196597 QUA196595:QUA196597 RDW196595:RDW196597 RNS196595:RNS196597 RXO196595:RXO196597 SHK196595:SHK196597 SRG196595:SRG196597 TBC196595:TBC196597 TKY196595:TKY196597 TUU196595:TUU196597 UEQ196595:UEQ196597 UOM196595:UOM196597 UYI196595:UYI196597 VIE196595:VIE196597 VSA196595:VSA196597 WBW196595:WBW196597 WLS196595:WLS196597 WVO196595:WVO196597 JC262131:JC262133 SY262131:SY262133 ACU262131:ACU262133 AMQ262131:AMQ262133 AWM262131:AWM262133 BGI262131:BGI262133 BQE262131:BQE262133 CAA262131:CAA262133 CJW262131:CJW262133 CTS262131:CTS262133 DDO262131:DDO262133 DNK262131:DNK262133 DXG262131:DXG262133 EHC262131:EHC262133 EQY262131:EQY262133 FAU262131:FAU262133 FKQ262131:FKQ262133 FUM262131:FUM262133 GEI262131:GEI262133 GOE262131:GOE262133 GYA262131:GYA262133 HHW262131:HHW262133 HRS262131:HRS262133 IBO262131:IBO262133 ILK262131:ILK262133 IVG262131:IVG262133 JFC262131:JFC262133 JOY262131:JOY262133 JYU262131:JYU262133 KIQ262131:KIQ262133 KSM262131:KSM262133 LCI262131:LCI262133 LME262131:LME262133 LWA262131:LWA262133 MFW262131:MFW262133 MPS262131:MPS262133 MZO262131:MZO262133 NJK262131:NJK262133 NTG262131:NTG262133 ODC262131:ODC262133 OMY262131:OMY262133 OWU262131:OWU262133 PGQ262131:PGQ262133 PQM262131:PQM262133 QAI262131:QAI262133 QKE262131:QKE262133 QUA262131:QUA262133 RDW262131:RDW262133 RNS262131:RNS262133 RXO262131:RXO262133 SHK262131:SHK262133 SRG262131:SRG262133 TBC262131:TBC262133 TKY262131:TKY262133 TUU262131:TUU262133 UEQ262131:UEQ262133 UOM262131:UOM262133 UYI262131:UYI262133 VIE262131:VIE262133 VSA262131:VSA262133 WBW262131:WBW262133 WLS262131:WLS262133 WVO262131:WVO262133 JC327667:JC327669 SY327667:SY327669 ACU327667:ACU327669 AMQ327667:AMQ327669 AWM327667:AWM327669 BGI327667:BGI327669 BQE327667:BQE327669 CAA327667:CAA327669 CJW327667:CJW327669 CTS327667:CTS327669 DDO327667:DDO327669 DNK327667:DNK327669 DXG327667:DXG327669 EHC327667:EHC327669 EQY327667:EQY327669 FAU327667:FAU327669 FKQ327667:FKQ327669 FUM327667:FUM327669 GEI327667:GEI327669 GOE327667:GOE327669 GYA327667:GYA327669 HHW327667:HHW327669 HRS327667:HRS327669 IBO327667:IBO327669 ILK327667:ILK327669 IVG327667:IVG327669 JFC327667:JFC327669 JOY327667:JOY327669 JYU327667:JYU327669 KIQ327667:KIQ327669 KSM327667:KSM327669 LCI327667:LCI327669 LME327667:LME327669 LWA327667:LWA327669 MFW327667:MFW327669 MPS327667:MPS327669 MZO327667:MZO327669 NJK327667:NJK327669 NTG327667:NTG327669 ODC327667:ODC327669 OMY327667:OMY327669 OWU327667:OWU327669 PGQ327667:PGQ327669 PQM327667:PQM327669 QAI327667:QAI327669 QKE327667:QKE327669 QUA327667:QUA327669 RDW327667:RDW327669 RNS327667:RNS327669 RXO327667:RXO327669 SHK327667:SHK327669 SRG327667:SRG327669 TBC327667:TBC327669 TKY327667:TKY327669 TUU327667:TUU327669 UEQ327667:UEQ327669 UOM327667:UOM327669 UYI327667:UYI327669 VIE327667:VIE327669 VSA327667:VSA327669 WBW327667:WBW327669 WLS327667:WLS327669 WVO327667:WVO327669 JC393203:JC393205 SY393203:SY393205 ACU393203:ACU393205 AMQ393203:AMQ393205 AWM393203:AWM393205 BGI393203:BGI393205 BQE393203:BQE393205 CAA393203:CAA393205 CJW393203:CJW393205 CTS393203:CTS393205 DDO393203:DDO393205 DNK393203:DNK393205 DXG393203:DXG393205 EHC393203:EHC393205 EQY393203:EQY393205 FAU393203:FAU393205 FKQ393203:FKQ393205 FUM393203:FUM393205 GEI393203:GEI393205 GOE393203:GOE393205 GYA393203:GYA393205 HHW393203:HHW393205 HRS393203:HRS393205 IBO393203:IBO393205 ILK393203:ILK393205 IVG393203:IVG393205 JFC393203:JFC393205 JOY393203:JOY393205 JYU393203:JYU393205 KIQ393203:KIQ393205 KSM393203:KSM393205 LCI393203:LCI393205 LME393203:LME393205 LWA393203:LWA393205 MFW393203:MFW393205 MPS393203:MPS393205 MZO393203:MZO393205 NJK393203:NJK393205 NTG393203:NTG393205 ODC393203:ODC393205 OMY393203:OMY393205 OWU393203:OWU393205 PGQ393203:PGQ393205 PQM393203:PQM393205 QAI393203:QAI393205 QKE393203:QKE393205 QUA393203:QUA393205 RDW393203:RDW393205 RNS393203:RNS393205 RXO393203:RXO393205 SHK393203:SHK393205 SRG393203:SRG393205 TBC393203:TBC393205 TKY393203:TKY393205 TUU393203:TUU393205 UEQ393203:UEQ393205 UOM393203:UOM393205 UYI393203:UYI393205 VIE393203:VIE393205 VSA393203:VSA393205 WBW393203:WBW393205 WLS393203:WLS393205 WVO393203:WVO393205 JC458739:JC458741 SY458739:SY458741 ACU458739:ACU458741 AMQ458739:AMQ458741 AWM458739:AWM458741 BGI458739:BGI458741 BQE458739:BQE458741 CAA458739:CAA458741 CJW458739:CJW458741 CTS458739:CTS458741 DDO458739:DDO458741 DNK458739:DNK458741 DXG458739:DXG458741 EHC458739:EHC458741 EQY458739:EQY458741 FAU458739:FAU458741 FKQ458739:FKQ458741 FUM458739:FUM458741 GEI458739:GEI458741 GOE458739:GOE458741 GYA458739:GYA458741 HHW458739:HHW458741 HRS458739:HRS458741 IBO458739:IBO458741 ILK458739:ILK458741 IVG458739:IVG458741 JFC458739:JFC458741 JOY458739:JOY458741 JYU458739:JYU458741 KIQ458739:KIQ458741 KSM458739:KSM458741 LCI458739:LCI458741 LME458739:LME458741 LWA458739:LWA458741 MFW458739:MFW458741 MPS458739:MPS458741 MZO458739:MZO458741 NJK458739:NJK458741 NTG458739:NTG458741 ODC458739:ODC458741 OMY458739:OMY458741 OWU458739:OWU458741 PGQ458739:PGQ458741 PQM458739:PQM458741 QAI458739:QAI458741 QKE458739:QKE458741 QUA458739:QUA458741 RDW458739:RDW458741 RNS458739:RNS458741 RXO458739:RXO458741 SHK458739:SHK458741 SRG458739:SRG458741 TBC458739:TBC458741 TKY458739:TKY458741 TUU458739:TUU458741 UEQ458739:UEQ458741 UOM458739:UOM458741 UYI458739:UYI458741 VIE458739:VIE458741 VSA458739:VSA458741 WBW458739:WBW458741 WLS458739:WLS458741 WVO458739:WVO458741 JC524275:JC524277 SY524275:SY524277 ACU524275:ACU524277 AMQ524275:AMQ524277 AWM524275:AWM524277 BGI524275:BGI524277 BQE524275:BQE524277 CAA524275:CAA524277 CJW524275:CJW524277 CTS524275:CTS524277 DDO524275:DDO524277 DNK524275:DNK524277 DXG524275:DXG524277 EHC524275:EHC524277 EQY524275:EQY524277 FAU524275:FAU524277 FKQ524275:FKQ524277 FUM524275:FUM524277 GEI524275:GEI524277 GOE524275:GOE524277 GYA524275:GYA524277 HHW524275:HHW524277 HRS524275:HRS524277 IBO524275:IBO524277 ILK524275:ILK524277 IVG524275:IVG524277 JFC524275:JFC524277 JOY524275:JOY524277 JYU524275:JYU524277 KIQ524275:KIQ524277 KSM524275:KSM524277 LCI524275:LCI524277 LME524275:LME524277 LWA524275:LWA524277 MFW524275:MFW524277 MPS524275:MPS524277 MZO524275:MZO524277 NJK524275:NJK524277 NTG524275:NTG524277 ODC524275:ODC524277 OMY524275:OMY524277 OWU524275:OWU524277 PGQ524275:PGQ524277 PQM524275:PQM524277 QAI524275:QAI524277 QKE524275:QKE524277 QUA524275:QUA524277 RDW524275:RDW524277 RNS524275:RNS524277 RXO524275:RXO524277 SHK524275:SHK524277 SRG524275:SRG524277 TBC524275:TBC524277 TKY524275:TKY524277 TUU524275:TUU524277 UEQ524275:UEQ524277 UOM524275:UOM524277 UYI524275:UYI524277 VIE524275:VIE524277 VSA524275:VSA524277 WBW524275:WBW524277 WLS524275:WLS524277 WVO524275:WVO524277 JC589811:JC589813 SY589811:SY589813 ACU589811:ACU589813 AMQ589811:AMQ589813 AWM589811:AWM589813 BGI589811:BGI589813 BQE589811:BQE589813 CAA589811:CAA589813 CJW589811:CJW589813 CTS589811:CTS589813 DDO589811:DDO589813 DNK589811:DNK589813 DXG589811:DXG589813 EHC589811:EHC589813 EQY589811:EQY589813 FAU589811:FAU589813 FKQ589811:FKQ589813 FUM589811:FUM589813 GEI589811:GEI589813 GOE589811:GOE589813 GYA589811:GYA589813 HHW589811:HHW589813 HRS589811:HRS589813 IBO589811:IBO589813 ILK589811:ILK589813 IVG589811:IVG589813 JFC589811:JFC589813 JOY589811:JOY589813 JYU589811:JYU589813 KIQ589811:KIQ589813 KSM589811:KSM589813 LCI589811:LCI589813 LME589811:LME589813 LWA589811:LWA589813 MFW589811:MFW589813 MPS589811:MPS589813 MZO589811:MZO589813 NJK589811:NJK589813 NTG589811:NTG589813 ODC589811:ODC589813 OMY589811:OMY589813 OWU589811:OWU589813 PGQ589811:PGQ589813 PQM589811:PQM589813 QAI589811:QAI589813 QKE589811:QKE589813 QUA589811:QUA589813 RDW589811:RDW589813 RNS589811:RNS589813 RXO589811:RXO589813 SHK589811:SHK589813 SRG589811:SRG589813 TBC589811:TBC589813 TKY589811:TKY589813 TUU589811:TUU589813 UEQ589811:UEQ589813 UOM589811:UOM589813 UYI589811:UYI589813 VIE589811:VIE589813 VSA589811:VSA589813 WBW589811:WBW589813 WLS589811:WLS589813 WVO589811:WVO589813 JC655347:JC655349 SY655347:SY655349 ACU655347:ACU655349 AMQ655347:AMQ655349 AWM655347:AWM655349 BGI655347:BGI655349 BQE655347:BQE655349 CAA655347:CAA655349 CJW655347:CJW655349 CTS655347:CTS655349 DDO655347:DDO655349 DNK655347:DNK655349 DXG655347:DXG655349 EHC655347:EHC655349 EQY655347:EQY655349 FAU655347:FAU655349 FKQ655347:FKQ655349 FUM655347:FUM655349 GEI655347:GEI655349 GOE655347:GOE655349 GYA655347:GYA655349 HHW655347:HHW655349 HRS655347:HRS655349 IBO655347:IBO655349 ILK655347:ILK655349 IVG655347:IVG655349 JFC655347:JFC655349 JOY655347:JOY655349 JYU655347:JYU655349 KIQ655347:KIQ655349 KSM655347:KSM655349 LCI655347:LCI655349 LME655347:LME655349 LWA655347:LWA655349 MFW655347:MFW655349 MPS655347:MPS655349 MZO655347:MZO655349 NJK655347:NJK655349 NTG655347:NTG655349 ODC655347:ODC655349 OMY655347:OMY655349 OWU655347:OWU655349 PGQ655347:PGQ655349 PQM655347:PQM655349 QAI655347:QAI655349 QKE655347:QKE655349 QUA655347:QUA655349 RDW655347:RDW655349 RNS655347:RNS655349 RXO655347:RXO655349 SHK655347:SHK655349 SRG655347:SRG655349 TBC655347:TBC655349 TKY655347:TKY655349 TUU655347:TUU655349 UEQ655347:UEQ655349 UOM655347:UOM655349 UYI655347:UYI655349 VIE655347:VIE655349 VSA655347:VSA655349 WBW655347:WBW655349 WLS655347:WLS655349 WVO655347:WVO655349 JC720883:JC720885 SY720883:SY720885 ACU720883:ACU720885 AMQ720883:AMQ720885 AWM720883:AWM720885 BGI720883:BGI720885 BQE720883:BQE720885 CAA720883:CAA720885 CJW720883:CJW720885 CTS720883:CTS720885 DDO720883:DDO720885 DNK720883:DNK720885 DXG720883:DXG720885 EHC720883:EHC720885 EQY720883:EQY720885 FAU720883:FAU720885 FKQ720883:FKQ720885 FUM720883:FUM720885 GEI720883:GEI720885 GOE720883:GOE720885 GYA720883:GYA720885 HHW720883:HHW720885 HRS720883:HRS720885 IBO720883:IBO720885 ILK720883:ILK720885 IVG720883:IVG720885 JFC720883:JFC720885 JOY720883:JOY720885 JYU720883:JYU720885 KIQ720883:KIQ720885 KSM720883:KSM720885 LCI720883:LCI720885 LME720883:LME720885 LWA720883:LWA720885 MFW720883:MFW720885 MPS720883:MPS720885 MZO720883:MZO720885 NJK720883:NJK720885 NTG720883:NTG720885 ODC720883:ODC720885 OMY720883:OMY720885 OWU720883:OWU720885 PGQ720883:PGQ720885 PQM720883:PQM720885 QAI720883:QAI720885 QKE720883:QKE720885 QUA720883:QUA720885 RDW720883:RDW720885 RNS720883:RNS720885 RXO720883:RXO720885 SHK720883:SHK720885 SRG720883:SRG720885 TBC720883:TBC720885 TKY720883:TKY720885 TUU720883:TUU720885 UEQ720883:UEQ720885 UOM720883:UOM720885 UYI720883:UYI720885 VIE720883:VIE720885 VSA720883:VSA720885 WBW720883:WBW720885 WLS720883:WLS720885 WVO720883:WVO720885 JC786419:JC786421 SY786419:SY786421 ACU786419:ACU786421 AMQ786419:AMQ786421 AWM786419:AWM786421 BGI786419:BGI786421 BQE786419:BQE786421 CAA786419:CAA786421 CJW786419:CJW786421 CTS786419:CTS786421 DDO786419:DDO786421 DNK786419:DNK786421 DXG786419:DXG786421 EHC786419:EHC786421 EQY786419:EQY786421 FAU786419:FAU786421 FKQ786419:FKQ786421 FUM786419:FUM786421 GEI786419:GEI786421 GOE786419:GOE786421 GYA786419:GYA786421 HHW786419:HHW786421 HRS786419:HRS786421 IBO786419:IBO786421 ILK786419:ILK786421 IVG786419:IVG786421 JFC786419:JFC786421 JOY786419:JOY786421 JYU786419:JYU786421 KIQ786419:KIQ786421 KSM786419:KSM786421 LCI786419:LCI786421 LME786419:LME786421 LWA786419:LWA786421 MFW786419:MFW786421 MPS786419:MPS786421 MZO786419:MZO786421 NJK786419:NJK786421 NTG786419:NTG786421 ODC786419:ODC786421 OMY786419:OMY786421 OWU786419:OWU786421 PGQ786419:PGQ786421 PQM786419:PQM786421 QAI786419:QAI786421 QKE786419:QKE786421 QUA786419:QUA786421 RDW786419:RDW786421 RNS786419:RNS786421 RXO786419:RXO786421 SHK786419:SHK786421 SRG786419:SRG786421 TBC786419:TBC786421 TKY786419:TKY786421 TUU786419:TUU786421 UEQ786419:UEQ786421 UOM786419:UOM786421 UYI786419:UYI786421 VIE786419:VIE786421 VSA786419:VSA786421 WBW786419:WBW786421 WLS786419:WLS786421 WVO786419:WVO786421 JC851955:JC851957 SY851955:SY851957 ACU851955:ACU851957 AMQ851955:AMQ851957 AWM851955:AWM851957 BGI851955:BGI851957 BQE851955:BQE851957 CAA851955:CAA851957 CJW851955:CJW851957 CTS851955:CTS851957 DDO851955:DDO851957 DNK851955:DNK851957 DXG851955:DXG851957 EHC851955:EHC851957 EQY851955:EQY851957 FAU851955:FAU851957 FKQ851955:FKQ851957 FUM851955:FUM851957 GEI851955:GEI851957 GOE851955:GOE851957 GYA851955:GYA851957 HHW851955:HHW851957 HRS851955:HRS851957 IBO851955:IBO851957 ILK851955:ILK851957 IVG851955:IVG851957 JFC851955:JFC851957 JOY851955:JOY851957 JYU851955:JYU851957 KIQ851955:KIQ851957 KSM851955:KSM851957 LCI851955:LCI851957 LME851955:LME851957 LWA851955:LWA851957 MFW851955:MFW851957 MPS851955:MPS851957 MZO851955:MZO851957 NJK851955:NJK851957 NTG851955:NTG851957 ODC851955:ODC851957 OMY851955:OMY851957 OWU851955:OWU851957 PGQ851955:PGQ851957 PQM851955:PQM851957 QAI851955:QAI851957 QKE851955:QKE851957 QUA851955:QUA851957 RDW851955:RDW851957 RNS851955:RNS851957 RXO851955:RXO851957 SHK851955:SHK851957 SRG851955:SRG851957 TBC851955:TBC851957 TKY851955:TKY851957 TUU851955:TUU851957 UEQ851955:UEQ851957 UOM851955:UOM851957 UYI851955:UYI851957 VIE851955:VIE851957 VSA851955:VSA851957 WBW851955:WBW851957 WLS851955:WLS851957 WVO851955:WVO851957 JC917491:JC917493 SY917491:SY917493 ACU917491:ACU917493 AMQ917491:AMQ917493 AWM917491:AWM917493 BGI917491:BGI917493 BQE917491:BQE917493 CAA917491:CAA917493 CJW917491:CJW917493 CTS917491:CTS917493 DDO917491:DDO917493 DNK917491:DNK917493 DXG917491:DXG917493 EHC917491:EHC917493 EQY917491:EQY917493 FAU917491:FAU917493 FKQ917491:FKQ917493 FUM917491:FUM917493 GEI917491:GEI917493 GOE917491:GOE917493 GYA917491:GYA917493 HHW917491:HHW917493 HRS917491:HRS917493 IBO917491:IBO917493 ILK917491:ILK917493 IVG917491:IVG917493 JFC917491:JFC917493 JOY917491:JOY917493 JYU917491:JYU917493 KIQ917491:KIQ917493 KSM917491:KSM917493 LCI917491:LCI917493 LME917491:LME917493 LWA917491:LWA917493 MFW917491:MFW917493 MPS917491:MPS917493 MZO917491:MZO917493 NJK917491:NJK917493 NTG917491:NTG917493 ODC917491:ODC917493 OMY917491:OMY917493 OWU917491:OWU917493 PGQ917491:PGQ917493 PQM917491:PQM917493 QAI917491:QAI917493 QKE917491:QKE917493 QUA917491:QUA917493 RDW917491:RDW917493 RNS917491:RNS917493 RXO917491:RXO917493 SHK917491:SHK917493 SRG917491:SRG917493 TBC917491:TBC917493 TKY917491:TKY917493 TUU917491:TUU917493 UEQ917491:UEQ917493 UOM917491:UOM917493 UYI917491:UYI917493 VIE917491:VIE917493 VSA917491:VSA917493 WBW917491:WBW917493 WLS917491:WLS917493 WVO917491:WVO917493 JC983027:JC983029 SY983027:SY983029 ACU983027:ACU983029 AMQ983027:AMQ983029 AWM983027:AWM983029 BGI983027:BGI983029 BQE983027:BQE983029 CAA983027:CAA983029 CJW983027:CJW983029 CTS983027:CTS983029 DDO983027:DDO983029 DNK983027:DNK983029 DXG983027:DXG983029 EHC983027:EHC983029 EQY983027:EQY983029 FAU983027:FAU983029 FKQ983027:FKQ983029 FUM983027:FUM983029 GEI983027:GEI983029 GOE983027:GOE983029 GYA983027:GYA983029 HHW983027:HHW983029 HRS983027:HRS983029 IBO983027:IBO983029 ILK983027:ILK983029 IVG983027:IVG983029 JFC983027:JFC983029 JOY983027:JOY983029 JYU983027:JYU983029 KIQ983027:KIQ983029 KSM983027:KSM983029 LCI983027:LCI983029 LME983027:LME983029 LWA983027:LWA983029 MFW983027:MFW983029 MPS983027:MPS983029 MZO983027:MZO983029 NJK983027:NJK983029 NTG983027:NTG983029 ODC983027:ODC983029 OMY983027:OMY983029 OWU983027:OWU983029 PGQ983027:PGQ983029 PQM983027:PQM983029 QAI983027:QAI983029 QKE983027:QKE983029 QUA983027:QUA983029 RDW983027:RDW983029 RNS983027:RNS983029 RXO983027:RXO983029 SHK983027:SHK983029 SRG983027:SRG983029 TBC983027:TBC983029 TKY983027:TKY983029 TUU983027:TUU983029 UEQ983027:UEQ983029 UOM983027:UOM983029 UYI983027:UYI983029 VIE983027:VIE983029 VSA983027:VSA983029 WBW983027:WBW983029 WLS983027:WLS983029 WVO983027:WVO983029 JC1048563:JC1048565 SY1048563:SY1048565 ACU1048563:ACU1048565 AMQ1048563:AMQ1048565 AWM1048563:AWM1048565 BGI1048563:BGI1048565 BQE1048563:BQE1048565 CAA1048563:CAA1048565 CJW1048563:CJW1048565 CTS1048563:CTS1048565 DDO1048563:DDO1048565 DNK1048563:DNK1048565 DXG1048563:DXG1048565 EHC1048563:EHC1048565 EQY1048563:EQY1048565 FAU1048563:FAU1048565 FKQ1048563:FKQ1048565 FUM1048563:FUM1048565 GEI1048563:GEI1048565 GOE1048563:GOE1048565 GYA1048563:GYA1048565 HHW1048563:HHW1048565 HRS1048563:HRS1048565 IBO1048563:IBO1048565 ILK1048563:ILK1048565 IVG1048563:IVG1048565 JFC1048563:JFC1048565 JOY1048563:JOY1048565 JYU1048563:JYU1048565 KIQ1048563:KIQ1048565 KSM1048563:KSM1048565 LCI1048563:LCI1048565 LME1048563:LME1048565 LWA1048563:LWA1048565 MFW1048563:MFW1048565 MPS1048563:MPS1048565 MZO1048563:MZO1048565 NJK1048563:NJK1048565 NTG1048563:NTG1048565 ODC1048563:ODC1048565 OMY1048563:OMY1048565 OWU1048563:OWU1048565 PGQ1048563:PGQ1048565 PQM1048563:PQM1048565 QAI1048563:QAI1048565 QKE1048563:QKE1048565 QUA1048563:QUA1048565 RDW1048563:RDW1048565 RNS1048563:RNS1048565 RXO1048563:RXO1048565 SHK1048563:SHK1048565 SRG1048563:SRG1048565 TBC1048563:TBC1048565 TKY1048563:TKY1048565 TUU1048563:TUU1048565 UEQ1048563:UEQ1048565 UOM1048563:UOM1048565 UYI1048563:UYI1048565 VIE1048563:VIE1048565 VSA1048563:VSA1048565 WBW1048563:WBW1048565 WLS1048563:WLS1048565 WVO1048563:WVO1048565 C65523:C65525 C131059:C131061 C196595:C196597 C262131:C262133 C327667:C327669 C393203:C393205 C458739:C458741 C524275:C524277 C589811:C589813 C655347:C655349 C720883:C720885 C786419:C786421 C851955:C851957 C917491:C917493 C983027:C983029 C1048563:C1048565">
      <formula1>$A$52:$A$56</formula1>
    </dataValidation>
    <dataValidation type="list" allowBlank="1" showInputMessage="1" showErrorMessage="1" sqref="JD65523 SZ65523 ACV65523 AMR65523 AWN65523 BGJ65523 BQF65523 CAB65523 CJX65523 CTT65523 DDP65523 DNL65523 DXH65523 EHD65523 EQZ65523 FAV65523 FKR65523 FUN65523 GEJ65523 GOF65523 GYB65523 HHX65523 HRT65523 IBP65523 ILL65523 IVH65523 JFD65523 JOZ65523 JYV65523 KIR65523 KSN65523 LCJ65523 LMF65523 LWB65523 MFX65523 MPT65523 MZP65523 NJL65523 NTH65523 ODD65523 OMZ65523 OWV65523 PGR65523 PQN65523 QAJ65523 QKF65523 QUB65523 RDX65523 RNT65523 RXP65523 SHL65523 SRH65523 TBD65523 TKZ65523 TUV65523 UER65523 UON65523 UYJ65523 VIF65523 VSB65523 WBX65523 WLT65523 WVP65523 JD131059 SZ131059 ACV131059 AMR131059 AWN131059 BGJ131059 BQF131059 CAB131059 CJX131059 CTT131059 DDP131059 DNL131059 DXH131059 EHD131059 EQZ131059 FAV131059 FKR131059 FUN131059 GEJ131059 GOF131059 GYB131059 HHX131059 HRT131059 IBP131059 ILL131059 IVH131059 JFD131059 JOZ131059 JYV131059 KIR131059 KSN131059 LCJ131059 LMF131059 LWB131059 MFX131059 MPT131059 MZP131059 NJL131059 NTH131059 ODD131059 OMZ131059 OWV131059 PGR131059 PQN131059 QAJ131059 QKF131059 QUB131059 RDX131059 RNT131059 RXP131059 SHL131059 SRH131059 TBD131059 TKZ131059 TUV131059 UER131059 UON131059 UYJ131059 VIF131059 VSB131059 WBX131059 WLT131059 WVP131059 JD196595 SZ196595 ACV196595 AMR196595 AWN196595 BGJ196595 BQF196595 CAB196595 CJX196595 CTT196595 DDP196595 DNL196595 DXH196595 EHD196595 EQZ196595 FAV196595 FKR196595 FUN196595 GEJ196595 GOF196595 GYB196595 HHX196595 HRT196595 IBP196595 ILL196595 IVH196595 JFD196595 JOZ196595 JYV196595 KIR196595 KSN196595 LCJ196595 LMF196595 LWB196595 MFX196595 MPT196595 MZP196595 NJL196595 NTH196595 ODD196595 OMZ196595 OWV196595 PGR196595 PQN196595 QAJ196595 QKF196595 QUB196595 RDX196595 RNT196595 RXP196595 SHL196595 SRH196595 TBD196595 TKZ196595 TUV196595 UER196595 UON196595 UYJ196595 VIF196595 VSB196595 WBX196595 WLT196595 WVP196595 JD262131 SZ262131 ACV262131 AMR262131 AWN262131 BGJ262131 BQF262131 CAB262131 CJX262131 CTT262131 DDP262131 DNL262131 DXH262131 EHD262131 EQZ262131 FAV262131 FKR262131 FUN262131 GEJ262131 GOF262131 GYB262131 HHX262131 HRT262131 IBP262131 ILL262131 IVH262131 JFD262131 JOZ262131 JYV262131 KIR262131 KSN262131 LCJ262131 LMF262131 LWB262131 MFX262131 MPT262131 MZP262131 NJL262131 NTH262131 ODD262131 OMZ262131 OWV262131 PGR262131 PQN262131 QAJ262131 QKF262131 QUB262131 RDX262131 RNT262131 RXP262131 SHL262131 SRH262131 TBD262131 TKZ262131 TUV262131 UER262131 UON262131 UYJ262131 VIF262131 VSB262131 WBX262131 WLT262131 WVP262131 JD327667 SZ327667 ACV327667 AMR327667 AWN327667 BGJ327667 BQF327667 CAB327667 CJX327667 CTT327667 DDP327667 DNL327667 DXH327667 EHD327667 EQZ327667 FAV327667 FKR327667 FUN327667 GEJ327667 GOF327667 GYB327667 HHX327667 HRT327667 IBP327667 ILL327667 IVH327667 JFD327667 JOZ327667 JYV327667 KIR327667 KSN327667 LCJ327667 LMF327667 LWB327667 MFX327667 MPT327667 MZP327667 NJL327667 NTH327667 ODD327667 OMZ327667 OWV327667 PGR327667 PQN327667 QAJ327667 QKF327667 QUB327667 RDX327667 RNT327667 RXP327667 SHL327667 SRH327667 TBD327667 TKZ327667 TUV327667 UER327667 UON327667 UYJ327667 VIF327667 VSB327667 WBX327667 WLT327667 WVP327667 JD393203 SZ393203 ACV393203 AMR393203 AWN393203 BGJ393203 BQF393203 CAB393203 CJX393203 CTT393203 DDP393203 DNL393203 DXH393203 EHD393203 EQZ393203 FAV393203 FKR393203 FUN393203 GEJ393203 GOF393203 GYB393203 HHX393203 HRT393203 IBP393203 ILL393203 IVH393203 JFD393203 JOZ393203 JYV393203 KIR393203 KSN393203 LCJ393203 LMF393203 LWB393203 MFX393203 MPT393203 MZP393203 NJL393203 NTH393203 ODD393203 OMZ393203 OWV393203 PGR393203 PQN393203 QAJ393203 QKF393203 QUB393203 RDX393203 RNT393203 RXP393203 SHL393203 SRH393203 TBD393203 TKZ393203 TUV393203 UER393203 UON393203 UYJ393203 VIF393203 VSB393203 WBX393203 WLT393203 WVP393203 JD458739 SZ458739 ACV458739 AMR458739 AWN458739 BGJ458739 BQF458739 CAB458739 CJX458739 CTT458739 DDP458739 DNL458739 DXH458739 EHD458739 EQZ458739 FAV458739 FKR458739 FUN458739 GEJ458739 GOF458739 GYB458739 HHX458739 HRT458739 IBP458739 ILL458739 IVH458739 JFD458739 JOZ458739 JYV458739 KIR458739 KSN458739 LCJ458739 LMF458739 LWB458739 MFX458739 MPT458739 MZP458739 NJL458739 NTH458739 ODD458739 OMZ458739 OWV458739 PGR458739 PQN458739 QAJ458739 QKF458739 QUB458739 RDX458739 RNT458739 RXP458739 SHL458739 SRH458739 TBD458739 TKZ458739 TUV458739 UER458739 UON458739 UYJ458739 VIF458739 VSB458739 WBX458739 WLT458739 WVP458739 JD524275 SZ524275 ACV524275 AMR524275 AWN524275 BGJ524275 BQF524275 CAB524275 CJX524275 CTT524275 DDP524275 DNL524275 DXH524275 EHD524275 EQZ524275 FAV524275 FKR524275 FUN524275 GEJ524275 GOF524275 GYB524275 HHX524275 HRT524275 IBP524275 ILL524275 IVH524275 JFD524275 JOZ524275 JYV524275 KIR524275 KSN524275 LCJ524275 LMF524275 LWB524275 MFX524275 MPT524275 MZP524275 NJL524275 NTH524275 ODD524275 OMZ524275 OWV524275 PGR524275 PQN524275 QAJ524275 QKF524275 QUB524275 RDX524275 RNT524275 RXP524275 SHL524275 SRH524275 TBD524275 TKZ524275 TUV524275 UER524275 UON524275 UYJ524275 VIF524275 VSB524275 WBX524275 WLT524275 WVP524275 JD589811 SZ589811 ACV589811 AMR589811 AWN589811 BGJ589811 BQF589811 CAB589811 CJX589811 CTT589811 DDP589811 DNL589811 DXH589811 EHD589811 EQZ589811 FAV589811 FKR589811 FUN589811 GEJ589811 GOF589811 GYB589811 HHX589811 HRT589811 IBP589811 ILL589811 IVH589811 JFD589811 JOZ589811 JYV589811 KIR589811 KSN589811 LCJ589811 LMF589811 LWB589811 MFX589811 MPT589811 MZP589811 NJL589811 NTH589811 ODD589811 OMZ589811 OWV589811 PGR589811 PQN589811 QAJ589811 QKF589811 QUB589811 RDX589811 RNT589811 RXP589811 SHL589811 SRH589811 TBD589811 TKZ589811 TUV589811 UER589811 UON589811 UYJ589811 VIF589811 VSB589811 WBX589811 WLT589811 WVP589811 JD655347 SZ655347 ACV655347 AMR655347 AWN655347 BGJ655347 BQF655347 CAB655347 CJX655347 CTT655347 DDP655347 DNL655347 DXH655347 EHD655347 EQZ655347 FAV655347 FKR655347 FUN655347 GEJ655347 GOF655347 GYB655347 HHX655347 HRT655347 IBP655347 ILL655347 IVH655347 JFD655347 JOZ655347 JYV655347 KIR655347 KSN655347 LCJ655347 LMF655347 LWB655347 MFX655347 MPT655347 MZP655347 NJL655347 NTH655347 ODD655347 OMZ655347 OWV655347 PGR655347 PQN655347 QAJ655347 QKF655347 QUB655347 RDX655347 RNT655347 RXP655347 SHL655347 SRH655347 TBD655347 TKZ655347 TUV655347 UER655347 UON655347 UYJ655347 VIF655347 VSB655347 WBX655347 WLT655347 WVP655347 JD720883 SZ720883 ACV720883 AMR720883 AWN720883 BGJ720883 BQF720883 CAB720883 CJX720883 CTT720883 DDP720883 DNL720883 DXH720883 EHD720883 EQZ720883 FAV720883 FKR720883 FUN720883 GEJ720883 GOF720883 GYB720883 HHX720883 HRT720883 IBP720883 ILL720883 IVH720883 JFD720883 JOZ720883 JYV720883 KIR720883 KSN720883 LCJ720883 LMF720883 LWB720883 MFX720883 MPT720883 MZP720883 NJL720883 NTH720883 ODD720883 OMZ720883 OWV720883 PGR720883 PQN720883 QAJ720883 QKF720883 QUB720883 RDX720883 RNT720883 RXP720883 SHL720883 SRH720883 TBD720883 TKZ720883 TUV720883 UER720883 UON720883 UYJ720883 VIF720883 VSB720883 WBX720883 WLT720883 WVP720883 JD786419 SZ786419 ACV786419 AMR786419 AWN786419 BGJ786419 BQF786419 CAB786419 CJX786419 CTT786419 DDP786419 DNL786419 DXH786419 EHD786419 EQZ786419 FAV786419 FKR786419 FUN786419 GEJ786419 GOF786419 GYB786419 HHX786419 HRT786419 IBP786419 ILL786419 IVH786419 JFD786419 JOZ786419 JYV786419 KIR786419 KSN786419 LCJ786419 LMF786419 LWB786419 MFX786419 MPT786419 MZP786419 NJL786419 NTH786419 ODD786419 OMZ786419 OWV786419 PGR786419 PQN786419 QAJ786419 QKF786419 QUB786419 RDX786419 RNT786419 RXP786419 SHL786419 SRH786419 TBD786419 TKZ786419 TUV786419 UER786419 UON786419 UYJ786419 VIF786419 VSB786419 WBX786419 WLT786419 WVP786419 JD851955 SZ851955 ACV851955 AMR851955 AWN851955 BGJ851955 BQF851955 CAB851955 CJX851955 CTT851955 DDP851955 DNL851955 DXH851955 EHD851955 EQZ851955 FAV851955 FKR851955 FUN851955 GEJ851955 GOF851955 GYB851955 HHX851955 HRT851955 IBP851955 ILL851955 IVH851955 JFD851955 JOZ851955 JYV851955 KIR851955 KSN851955 LCJ851955 LMF851955 LWB851955 MFX851955 MPT851955 MZP851955 NJL851955 NTH851955 ODD851955 OMZ851955 OWV851955 PGR851955 PQN851955 QAJ851955 QKF851955 QUB851955 RDX851955 RNT851955 RXP851955 SHL851955 SRH851955 TBD851955 TKZ851955 TUV851955 UER851955 UON851955 UYJ851955 VIF851955 VSB851955 WBX851955 WLT851955 WVP851955 JD917491 SZ917491 ACV917491 AMR917491 AWN917491 BGJ917491 BQF917491 CAB917491 CJX917491 CTT917491 DDP917491 DNL917491 DXH917491 EHD917491 EQZ917491 FAV917491 FKR917491 FUN917491 GEJ917491 GOF917491 GYB917491 HHX917491 HRT917491 IBP917491 ILL917491 IVH917491 JFD917491 JOZ917491 JYV917491 KIR917491 KSN917491 LCJ917491 LMF917491 LWB917491 MFX917491 MPT917491 MZP917491 NJL917491 NTH917491 ODD917491 OMZ917491 OWV917491 PGR917491 PQN917491 QAJ917491 QKF917491 QUB917491 RDX917491 RNT917491 RXP917491 SHL917491 SRH917491 TBD917491 TKZ917491 TUV917491 UER917491 UON917491 UYJ917491 VIF917491 VSB917491 WBX917491 WLT917491 WVP917491 JD983027 SZ983027 ACV983027 AMR983027 AWN983027 BGJ983027 BQF983027 CAB983027 CJX983027 CTT983027 DDP983027 DNL983027 DXH983027 EHD983027 EQZ983027 FAV983027 FKR983027 FUN983027 GEJ983027 GOF983027 GYB983027 HHX983027 HRT983027 IBP983027 ILL983027 IVH983027 JFD983027 JOZ983027 JYV983027 KIR983027 KSN983027 LCJ983027 LMF983027 LWB983027 MFX983027 MPT983027 MZP983027 NJL983027 NTH983027 ODD983027 OMZ983027 OWV983027 PGR983027 PQN983027 QAJ983027 QKF983027 QUB983027 RDX983027 RNT983027 RXP983027 SHL983027 SRH983027 TBD983027 TKZ983027 TUV983027 UER983027 UON983027 UYJ983027 VIF983027 VSB983027 WBX983027 WLT983027 WVP983027 JD1048563 SZ1048563 ACV1048563 AMR1048563 AWN1048563 BGJ1048563 BQF1048563 CAB1048563 CJX1048563 CTT1048563 DDP1048563 DNL1048563 DXH1048563 EHD1048563 EQZ1048563 FAV1048563 FKR1048563 FUN1048563 GEJ1048563 GOF1048563 GYB1048563 HHX1048563 HRT1048563 IBP1048563 ILL1048563 IVH1048563 JFD1048563 JOZ1048563 JYV1048563 KIR1048563 KSN1048563 LCJ1048563 LMF1048563 LWB1048563 MFX1048563 MPT1048563 MZP1048563 NJL1048563 NTH1048563 ODD1048563 OMZ1048563 OWV1048563 PGR1048563 PQN1048563 QAJ1048563 QKF1048563 QUB1048563 RDX1048563 RNT1048563 RXP1048563 SHL1048563 SRH1048563 TBD1048563 TKZ1048563 TUV1048563 UER1048563 UON1048563 UYJ1048563 VIF1048563 VSB1048563 WBX1048563 WLT1048563 WVP1048563 D65523 D131059 D196595 D262131 D327667 D393203 D458739 D524275 D589811 D655347 D720883 D786419 D851955 D917491 D983027 D1048563">
      <formula1>$A$59:$A$80</formula1>
    </dataValidation>
  </dataValidations>
  <printOptions horizontalCentered="1"/>
  <pageMargins left="0.62992125984251968" right="0.62992125984251968" top="0.39370078740157483" bottom="0.39370078740157483" header="0" footer="0.19685039370078741"/>
  <pageSetup paperSize="9" scale="64" orientation="landscape" r:id="rId1"/>
  <headerFooter scaleWithDoc="0">
    <oddFooter>&amp;R令和６年１０月１日以降に申請する訓練科から適用</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68"/>
  <sheetViews>
    <sheetView view="pageBreakPreview" zoomScale="40" zoomScaleNormal="85" zoomScaleSheetLayoutView="40" zoomScalePageLayoutView="85" workbookViewId="0"/>
  </sheetViews>
  <sheetFormatPr defaultColWidth="9" defaultRowHeight="20.100000000000001" customHeight="1"/>
  <cols>
    <col min="1" max="1" width="6.625" style="3" customWidth="1"/>
    <col min="2" max="2" width="6.75" style="3" customWidth="1"/>
    <col min="3" max="24" width="9.25" style="3" customWidth="1"/>
    <col min="25" max="25" width="12.5" style="3" customWidth="1"/>
    <col min="26" max="26" width="11.625" style="3" customWidth="1"/>
    <col min="27" max="27" width="16" style="3" customWidth="1"/>
    <col min="28" max="16384" width="9" style="3"/>
  </cols>
  <sheetData>
    <row r="1" spans="1:27" s="286" customFormat="1" ht="46.5" customHeight="1">
      <c r="Z1" s="287"/>
      <c r="AA1" s="304" t="s">
        <v>610</v>
      </c>
    </row>
    <row r="2" spans="1:27" s="286" customFormat="1" ht="65.099999999999994" customHeight="1">
      <c r="A2" s="288"/>
      <c r="B2" s="288"/>
      <c r="C2" s="288"/>
    </row>
    <row r="3" spans="1:27" s="286" customFormat="1" ht="66.75" customHeight="1">
      <c r="A3" s="1463" t="s">
        <v>74</v>
      </c>
      <c r="B3" s="1463"/>
      <c r="C3" s="1463"/>
      <c r="D3" s="1463"/>
      <c r="E3" s="1463"/>
      <c r="F3" s="1463"/>
      <c r="G3" s="1463"/>
      <c r="H3" s="1463"/>
      <c r="I3" s="1463"/>
      <c r="J3" s="1463"/>
      <c r="K3" s="1463"/>
      <c r="L3" s="1463"/>
      <c r="M3" s="1463"/>
      <c r="N3" s="1463"/>
      <c r="O3" s="1463"/>
      <c r="P3" s="1463"/>
      <c r="Q3" s="1463"/>
      <c r="R3" s="1463"/>
      <c r="S3" s="1463"/>
      <c r="T3" s="1463"/>
      <c r="U3" s="1463"/>
      <c r="V3" s="1463"/>
      <c r="W3" s="1463"/>
      <c r="X3" s="1463"/>
      <c r="Y3" s="1463"/>
      <c r="Z3" s="1463"/>
      <c r="AA3" s="288"/>
    </row>
    <row r="4" spans="1:27" s="286" customFormat="1" ht="37.5" customHeight="1">
      <c r="A4" s="288"/>
      <c r="B4" s="288"/>
      <c r="C4" s="288"/>
    </row>
    <row r="5" spans="1:27" s="286" customFormat="1" ht="37.5" customHeight="1">
      <c r="U5" s="289"/>
      <c r="V5" s="1467" t="str">
        <f>IF(様式1!O3="","",様式1!O3)</f>
        <v/>
      </c>
      <c r="W5" s="1467"/>
      <c r="X5" s="1467"/>
      <c r="Y5" s="1467"/>
      <c r="Z5" s="1467"/>
    </row>
    <row r="6" spans="1:27" s="286" customFormat="1" ht="37.5" customHeight="1">
      <c r="A6" s="288"/>
      <c r="B6" s="288"/>
      <c r="C6" s="288"/>
    </row>
    <row r="7" spans="1:27" s="286" customFormat="1" ht="42" customHeight="1">
      <c r="A7" s="290" t="s">
        <v>75</v>
      </c>
      <c r="B7" s="290"/>
      <c r="C7" s="290"/>
    </row>
    <row r="8" spans="1:27" s="286" customFormat="1" ht="36.950000000000003" customHeight="1">
      <c r="A8" s="288"/>
      <c r="B8" s="288"/>
      <c r="C8" s="288"/>
      <c r="I8" s="291"/>
      <c r="M8" s="285" t="s">
        <v>360</v>
      </c>
    </row>
    <row r="9" spans="1:27" s="286" customFormat="1" ht="36.950000000000003" customHeight="1">
      <c r="A9" s="288"/>
      <c r="B9" s="288"/>
      <c r="C9" s="288"/>
      <c r="M9" s="303" t="s">
        <v>361</v>
      </c>
      <c r="O9" s="292" t="str">
        <f>IF(様式1!J9="","",様式1!J9)</f>
        <v/>
      </c>
    </row>
    <row r="10" spans="1:27" s="286" customFormat="1" ht="36.950000000000003" customHeight="1">
      <c r="H10" s="303"/>
      <c r="J10" s="293"/>
      <c r="K10" s="293"/>
      <c r="L10" s="293"/>
      <c r="M10" s="293"/>
      <c r="O10" s="1468" t="str">
        <f>IF(様式1!L9="","",様式1!L9)</f>
        <v/>
      </c>
      <c r="P10" s="1468"/>
      <c r="Q10" s="1468"/>
      <c r="R10" s="1468"/>
      <c r="S10" s="1468"/>
      <c r="T10" s="1468"/>
      <c r="U10" s="1468"/>
      <c r="V10" s="1468"/>
      <c r="W10" s="1468"/>
      <c r="X10" s="1468"/>
      <c r="Y10" s="1468"/>
      <c r="Z10" s="293"/>
    </row>
    <row r="11" spans="1:27" s="286" customFormat="1" ht="36.950000000000003" customHeight="1">
      <c r="H11" s="294"/>
    </row>
    <row r="12" spans="1:27" s="286" customFormat="1" ht="36.950000000000003" customHeight="1">
      <c r="K12" s="293"/>
      <c r="L12" s="293"/>
      <c r="M12" s="303" t="s">
        <v>362</v>
      </c>
      <c r="Q12" s="1468" t="str">
        <f>IF(様式1!L11="","",様式1!L11)</f>
        <v/>
      </c>
      <c r="R12" s="1468"/>
      <c r="S12" s="1468"/>
      <c r="T12" s="1468"/>
      <c r="U12" s="1468"/>
      <c r="V12" s="1468"/>
      <c r="W12" s="1468"/>
      <c r="X12" s="1468"/>
      <c r="Y12" s="1468"/>
      <c r="Z12" s="1468"/>
    </row>
    <row r="13" spans="1:27" s="286" customFormat="1" ht="36.950000000000003" customHeight="1">
      <c r="H13" s="294"/>
    </row>
    <row r="14" spans="1:27" s="286" customFormat="1" ht="36.950000000000003" customHeight="1">
      <c r="K14" s="293"/>
      <c r="L14" s="293"/>
      <c r="M14" s="1469" t="s">
        <v>76</v>
      </c>
      <c r="N14" s="1469"/>
      <c r="O14" s="1469"/>
      <c r="P14" s="1469"/>
      <c r="Q14" s="1471" t="str">
        <f>IF(様式1!M13="","",様式1!M13)</f>
        <v/>
      </c>
      <c r="R14" s="1471"/>
      <c r="S14" s="1471"/>
      <c r="T14" s="1471"/>
      <c r="U14" s="1471"/>
      <c r="V14" s="1471"/>
      <c r="W14" s="1471"/>
      <c r="X14" s="1471"/>
    </row>
    <row r="15" spans="1:27" s="286" customFormat="1" ht="37.5" customHeight="1">
      <c r="A15" s="288"/>
      <c r="B15" s="288"/>
      <c r="C15" s="288"/>
    </row>
    <row r="16" spans="1:27" s="286" customFormat="1" ht="36.950000000000003" customHeight="1">
      <c r="A16" s="1470" t="str">
        <f>IF(様式1!O3="","",様式1!O3)</f>
        <v/>
      </c>
      <c r="B16" s="1470"/>
      <c r="C16" s="1470"/>
      <c r="D16" s="1470"/>
      <c r="E16" s="1470"/>
      <c r="F16" s="1470"/>
      <c r="G16" s="1470"/>
      <c r="H16" s="1462" t="s">
        <v>363</v>
      </c>
      <c r="I16" s="1462"/>
      <c r="J16" s="1462"/>
      <c r="K16" s="1462"/>
      <c r="L16" s="1462"/>
      <c r="M16" s="1462"/>
      <c r="N16" s="1462"/>
      <c r="O16" s="1462"/>
      <c r="P16" s="1462"/>
      <c r="Q16" s="1462"/>
      <c r="R16" s="1462"/>
      <c r="S16" s="1462"/>
      <c r="T16" s="1462"/>
      <c r="U16" s="1462"/>
      <c r="V16" s="1462"/>
      <c r="W16" s="1462"/>
      <c r="X16" s="1462"/>
      <c r="Y16" s="1462"/>
      <c r="Z16" s="1462"/>
    </row>
    <row r="17" spans="1:27" s="286" customFormat="1" ht="36.950000000000003" customHeight="1">
      <c r="A17" s="1462" t="s">
        <v>364</v>
      </c>
      <c r="B17" s="1462"/>
      <c r="C17" s="1462"/>
      <c r="D17" s="1462"/>
      <c r="E17" s="1462"/>
      <c r="F17" s="1462"/>
      <c r="G17" s="1462"/>
      <c r="H17" s="1462"/>
      <c r="I17" s="1462"/>
      <c r="J17" s="1462"/>
      <c r="K17" s="1462"/>
      <c r="L17" s="1462"/>
      <c r="M17" s="1462"/>
      <c r="N17" s="1462"/>
      <c r="O17" s="1462"/>
      <c r="P17" s="1462"/>
      <c r="Q17" s="1462"/>
      <c r="R17" s="1462"/>
      <c r="S17" s="1462"/>
      <c r="T17" s="1462"/>
      <c r="U17" s="1462"/>
      <c r="V17" s="1462"/>
      <c r="W17" s="1462"/>
      <c r="X17" s="1462"/>
      <c r="Y17" s="1462"/>
      <c r="Z17" s="1462"/>
    </row>
    <row r="18" spans="1:27" s="286" customFormat="1" ht="37.5" customHeight="1">
      <c r="A18" s="288"/>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row>
    <row r="19" spans="1:27" s="286" customFormat="1" ht="37.5" customHeight="1">
      <c r="A19" s="288"/>
      <c r="B19" s="288"/>
      <c r="C19" s="288"/>
    </row>
    <row r="20" spans="1:27" s="286" customFormat="1" ht="40.5" customHeight="1">
      <c r="A20" s="1463" t="s">
        <v>77</v>
      </c>
      <c r="B20" s="1463"/>
      <c r="C20" s="1463"/>
      <c r="D20" s="1463"/>
      <c r="E20" s="1463"/>
      <c r="F20" s="1463"/>
      <c r="G20" s="1463"/>
      <c r="H20" s="1463"/>
      <c r="I20" s="1463"/>
      <c r="J20" s="1463"/>
      <c r="K20" s="1463"/>
      <c r="L20" s="1463"/>
      <c r="M20" s="1463"/>
      <c r="N20" s="1463"/>
      <c r="O20" s="1463"/>
      <c r="P20" s="1463"/>
      <c r="Q20" s="1463"/>
      <c r="R20" s="1463"/>
      <c r="S20" s="1463"/>
      <c r="T20" s="1463"/>
      <c r="U20" s="1463"/>
      <c r="V20" s="1463"/>
      <c r="W20" s="1463"/>
      <c r="X20" s="1463"/>
      <c r="Y20" s="1463"/>
      <c r="Z20" s="302"/>
    </row>
    <row r="21" spans="1:27" s="286" customFormat="1" ht="37.5" customHeight="1">
      <c r="A21" s="302"/>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row>
    <row r="22" spans="1:27" s="286" customFormat="1" ht="37.5" customHeight="1">
      <c r="A22" s="288"/>
      <c r="B22" s="288"/>
      <c r="C22" s="288"/>
      <c r="F22" s="955"/>
      <c r="G22" s="955"/>
      <c r="H22" s="955"/>
      <c r="I22" s="955"/>
      <c r="J22" s="955"/>
      <c r="K22" s="955"/>
      <c r="L22" s="955"/>
      <c r="M22" s="955"/>
      <c r="N22" s="955"/>
      <c r="O22" s="955"/>
      <c r="P22" s="955"/>
      <c r="Q22" s="955"/>
      <c r="R22" s="955"/>
      <c r="S22" s="955"/>
      <c r="T22" s="955"/>
      <c r="U22" s="955"/>
      <c r="V22" s="955"/>
      <c r="W22" s="955"/>
      <c r="X22" s="955"/>
    </row>
    <row r="23" spans="1:27" s="286" customFormat="1" ht="37.5" customHeight="1">
      <c r="A23" s="288" t="s">
        <v>78</v>
      </c>
      <c r="B23" s="288"/>
      <c r="C23" s="288"/>
      <c r="F23" s="955"/>
      <c r="G23" s="955"/>
      <c r="H23" s="955"/>
      <c r="I23" s="955"/>
      <c r="J23" s="955"/>
      <c r="K23" s="955"/>
      <c r="L23" s="955"/>
      <c r="M23" s="955"/>
      <c r="N23" s="955"/>
      <c r="O23" s="955"/>
      <c r="P23" s="955"/>
      <c r="Q23" s="955"/>
      <c r="R23" s="955"/>
      <c r="S23" s="955"/>
      <c r="T23" s="955"/>
      <c r="U23" s="955"/>
    </row>
    <row r="24" spans="1:27" s="286" customFormat="1" ht="37.5" customHeight="1">
      <c r="A24" s="288"/>
      <c r="B24" s="288"/>
      <c r="C24" s="288"/>
    </row>
    <row r="25" spans="1:27" s="286" customFormat="1" ht="37.5" customHeight="1">
      <c r="A25" s="288"/>
      <c r="B25" s="288"/>
      <c r="C25" s="288"/>
    </row>
    <row r="26" spans="1:27" s="286" customFormat="1" ht="37.5" customHeight="1">
      <c r="A26" s="288"/>
      <c r="B26" s="288"/>
      <c r="C26" s="288"/>
      <c r="G26" s="1459" t="str">
        <f>IF(様式1!G36="","",様式1!G36)</f>
        <v/>
      </c>
      <c r="H26" s="1459"/>
      <c r="I26" s="1459"/>
      <c r="J26" s="1459"/>
      <c r="K26" s="1459"/>
      <c r="L26" s="1459"/>
      <c r="M26" s="1459"/>
      <c r="N26" s="1459"/>
      <c r="O26" s="1459"/>
      <c r="P26" s="1459"/>
      <c r="Q26" s="1459"/>
      <c r="R26" s="1459"/>
      <c r="S26" s="1459"/>
      <c r="T26" s="1459"/>
      <c r="U26" s="293"/>
      <c r="V26" s="293"/>
      <c r="W26" s="293"/>
    </row>
    <row r="27" spans="1:27" s="286" customFormat="1" ht="37.5" customHeight="1">
      <c r="A27" s="288"/>
      <c r="B27" s="288"/>
      <c r="C27" s="288"/>
    </row>
    <row r="28" spans="1:27" s="286" customFormat="1" ht="37.5" customHeight="1">
      <c r="A28" s="288"/>
      <c r="B28" s="288"/>
      <c r="C28" s="288"/>
    </row>
    <row r="29" spans="1:27" s="286" customFormat="1" ht="37.5" customHeight="1">
      <c r="A29" s="288" t="s">
        <v>79</v>
      </c>
      <c r="B29" s="288"/>
      <c r="C29" s="288"/>
    </row>
    <row r="30" spans="1:27" s="286" customFormat="1" ht="37.5" customHeight="1">
      <c r="A30" s="1464" t="s">
        <v>365</v>
      </c>
      <c r="B30" s="1464"/>
      <c r="C30" s="1464"/>
      <c r="D30" s="1464"/>
      <c r="E30" s="1464"/>
      <c r="F30" s="1465"/>
      <c r="G30" s="1465"/>
      <c r="H30" s="1465"/>
      <c r="I30" s="1465"/>
      <c r="J30" s="1465"/>
      <c r="K30" s="1465"/>
      <c r="L30" s="1465"/>
      <c r="M30" s="1465"/>
      <c r="N30" s="1465"/>
      <c r="O30" s="1465"/>
      <c r="P30" s="1465"/>
      <c r="Q30" s="1465"/>
      <c r="R30" s="1465"/>
      <c r="S30" s="1465"/>
      <c r="T30" s="1465"/>
      <c r="U30" s="1465"/>
      <c r="V30" s="1465"/>
      <c r="W30" s="1465"/>
      <c r="X30" s="1465"/>
      <c r="Y30" s="1465"/>
      <c r="Z30" s="1464"/>
      <c r="AA30" s="1464"/>
    </row>
    <row r="31" spans="1:27" s="286" customFormat="1" ht="37.5" customHeight="1">
      <c r="A31" s="1464" t="s">
        <v>639</v>
      </c>
      <c r="B31" s="1464"/>
      <c r="C31" s="1464"/>
      <c r="D31" s="1464"/>
      <c r="E31" s="1464"/>
      <c r="F31" s="1464"/>
      <c r="G31" s="1464"/>
      <c r="H31" s="1464"/>
      <c r="I31" s="1464"/>
      <c r="J31" s="1464"/>
      <c r="K31" s="1464"/>
      <c r="L31" s="1464"/>
      <c r="M31" s="1464"/>
      <c r="N31" s="1464"/>
      <c r="O31" s="1464"/>
      <c r="P31" s="1464"/>
      <c r="Q31" s="1464"/>
      <c r="R31" s="1464"/>
      <c r="S31" s="1464"/>
      <c r="T31" s="1464"/>
      <c r="U31" s="1464"/>
      <c r="V31" s="1464"/>
      <c r="W31" s="1464"/>
      <c r="X31" s="1464"/>
      <c r="Y31" s="1464"/>
      <c r="Z31" s="1464"/>
      <c r="AA31" s="1464"/>
    </row>
    <row r="32" spans="1:27" s="286" customFormat="1" ht="37.5" customHeight="1">
      <c r="A32" s="1464" t="s">
        <v>609</v>
      </c>
      <c r="B32" s="1464"/>
      <c r="C32" s="1464"/>
      <c r="D32" s="1464"/>
      <c r="E32" s="1465"/>
      <c r="F32" s="1465"/>
      <c r="G32" s="1465"/>
      <c r="H32" s="1465"/>
      <c r="I32" s="1465"/>
      <c r="J32" s="1465"/>
      <c r="K32" s="1465"/>
      <c r="L32" s="1465"/>
      <c r="M32" s="1465"/>
      <c r="N32" s="1465"/>
      <c r="O32" s="1465"/>
      <c r="P32" s="1465"/>
      <c r="Q32" s="1465"/>
      <c r="R32" s="1465"/>
      <c r="S32" s="1464"/>
      <c r="T32" s="1464"/>
      <c r="U32" s="1464"/>
      <c r="V32" s="1464"/>
      <c r="W32" s="1464"/>
      <c r="X32" s="1464"/>
      <c r="Y32" s="1464"/>
      <c r="Z32" s="1464"/>
      <c r="AA32" s="1464"/>
    </row>
    <row r="33" spans="1:27" s="286" customFormat="1" ht="37.5" customHeight="1">
      <c r="A33" s="1464" t="s">
        <v>564</v>
      </c>
      <c r="B33" s="1464"/>
      <c r="C33" s="1464"/>
      <c r="D33" s="1464"/>
      <c r="E33" s="1465"/>
      <c r="F33" s="1465"/>
      <c r="G33" s="1465"/>
      <c r="H33" s="1465"/>
      <c r="I33" s="1465"/>
      <c r="J33" s="1465"/>
      <c r="K33" s="1465"/>
      <c r="L33" s="1465"/>
      <c r="M33" s="1465"/>
      <c r="N33" s="1465"/>
      <c r="O33" s="1465"/>
      <c r="P33" s="1465"/>
      <c r="Q33" s="1465"/>
      <c r="R33" s="1465"/>
      <c r="S33" s="1464"/>
      <c r="T33" s="1464"/>
      <c r="U33" s="1464"/>
      <c r="V33" s="1464"/>
      <c r="W33" s="1464"/>
      <c r="X33" s="1464"/>
      <c r="Y33" s="1464"/>
      <c r="Z33" s="1464"/>
      <c r="AA33" s="288"/>
    </row>
    <row r="34" spans="1:27" s="286" customFormat="1" ht="118.5" customHeight="1">
      <c r="A34" s="1466" t="s">
        <v>1400</v>
      </c>
      <c r="B34" s="1465"/>
      <c r="C34" s="1465"/>
      <c r="D34" s="1465"/>
      <c r="E34" s="1465"/>
      <c r="F34" s="1465"/>
      <c r="G34" s="1465"/>
      <c r="H34" s="1465"/>
      <c r="I34" s="1465"/>
      <c r="J34" s="1465"/>
      <c r="K34" s="1465"/>
      <c r="L34" s="1465"/>
      <c r="M34" s="1465"/>
      <c r="N34" s="1465"/>
      <c r="O34" s="1465"/>
      <c r="P34" s="1465"/>
      <c r="Q34" s="1465"/>
      <c r="R34" s="1465"/>
      <c r="S34" s="1465"/>
      <c r="T34" s="1465"/>
      <c r="U34" s="1465"/>
      <c r="V34" s="1465"/>
      <c r="W34" s="1465"/>
      <c r="X34" s="1465"/>
      <c r="Y34" s="1465"/>
      <c r="Z34" s="1465"/>
      <c r="AA34" s="1465"/>
    </row>
    <row r="35" spans="1:27" s="286" customFormat="1" ht="12" customHeight="1">
      <c r="A35" s="288"/>
      <c r="B35" s="305"/>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7"/>
      <c r="AA35" s="288"/>
    </row>
    <row r="36" spans="1:27" s="286" customFormat="1" ht="37.5" customHeight="1">
      <c r="B36" s="295"/>
      <c r="C36" s="286" t="s">
        <v>366</v>
      </c>
      <c r="D36" s="288"/>
      <c r="F36" s="288"/>
      <c r="G36" s="288"/>
      <c r="H36" s="288"/>
      <c r="I36" s="288"/>
      <c r="J36" s="288"/>
      <c r="K36" s="288"/>
      <c r="L36" s="288"/>
      <c r="M36" s="288"/>
      <c r="N36" s="288"/>
      <c r="O36" s="288"/>
      <c r="P36" s="288"/>
      <c r="Q36" s="288"/>
      <c r="R36" s="288"/>
      <c r="S36" s="288"/>
      <c r="T36" s="288"/>
      <c r="U36" s="288"/>
      <c r="V36" s="288"/>
      <c r="W36" s="288"/>
      <c r="X36" s="288"/>
      <c r="Y36" s="288"/>
      <c r="Z36" s="296"/>
      <c r="AA36" s="288"/>
    </row>
    <row r="37" spans="1:27" s="286" customFormat="1" ht="37.5" customHeight="1">
      <c r="A37" s="297"/>
      <c r="B37" s="298"/>
      <c r="D37" s="288" t="s">
        <v>367</v>
      </c>
      <c r="F37" s="297"/>
      <c r="G37" s="297"/>
      <c r="H37" s="297"/>
      <c r="I37" s="297"/>
      <c r="J37" s="297"/>
      <c r="K37" s="297"/>
      <c r="L37" s="297"/>
      <c r="M37" s="297"/>
      <c r="N37" s="297"/>
      <c r="O37" s="297"/>
      <c r="P37" s="297"/>
      <c r="Q37" s="297"/>
      <c r="R37" s="297"/>
      <c r="S37" s="297"/>
      <c r="T37" s="297"/>
      <c r="U37" s="297"/>
      <c r="V37" s="297"/>
      <c r="W37" s="297"/>
      <c r="X37" s="297"/>
      <c r="Y37" s="297"/>
      <c r="Z37" s="299"/>
      <c r="AA37" s="303"/>
    </row>
    <row r="38" spans="1:27" s="286" customFormat="1" ht="37.5" customHeight="1">
      <c r="A38" s="288"/>
      <c r="B38" s="295"/>
      <c r="C38" s="286" t="s">
        <v>368</v>
      </c>
      <c r="D38" s="297"/>
      <c r="F38" s="297"/>
      <c r="G38" s="297"/>
      <c r="H38" s="297"/>
      <c r="I38" s="297"/>
      <c r="J38" s="297"/>
      <c r="K38" s="297"/>
      <c r="L38" s="297"/>
      <c r="M38" s="297"/>
      <c r="N38" s="297"/>
      <c r="O38" s="297"/>
      <c r="P38" s="297"/>
      <c r="Q38" s="297"/>
      <c r="R38" s="297"/>
      <c r="S38" s="297"/>
      <c r="T38" s="297"/>
      <c r="U38" s="297"/>
      <c r="V38" s="297"/>
      <c r="W38" s="297"/>
      <c r="X38" s="297"/>
      <c r="Y38" s="297"/>
      <c r="Z38" s="299"/>
      <c r="AA38" s="303"/>
    </row>
    <row r="39" spans="1:27" s="286" customFormat="1" ht="37.5" customHeight="1">
      <c r="A39" s="288"/>
      <c r="B39" s="295"/>
      <c r="C39" s="286" t="s">
        <v>369</v>
      </c>
      <c r="D39" s="297"/>
      <c r="F39" s="297"/>
      <c r="G39" s="297"/>
      <c r="H39" s="297"/>
      <c r="I39" s="297"/>
      <c r="J39" s="297"/>
      <c r="K39" s="297"/>
      <c r="L39" s="297"/>
      <c r="M39" s="297"/>
      <c r="N39" s="297"/>
      <c r="O39" s="297"/>
      <c r="P39" s="297"/>
      <c r="Q39" s="297"/>
      <c r="R39" s="297"/>
      <c r="S39" s="297"/>
      <c r="T39" s="297"/>
      <c r="U39" s="297"/>
      <c r="V39" s="297"/>
      <c r="W39" s="297"/>
      <c r="X39" s="297"/>
      <c r="Y39" s="297"/>
      <c r="Z39" s="299"/>
      <c r="AA39" s="303"/>
    </row>
    <row r="40" spans="1:27" s="286" customFormat="1" ht="37.5" customHeight="1">
      <c r="A40" s="288"/>
      <c r="B40" s="300"/>
      <c r="D40" s="288" t="s">
        <v>370</v>
      </c>
      <c r="F40" s="297"/>
      <c r="G40" s="297"/>
      <c r="H40" s="297"/>
      <c r="I40" s="297"/>
      <c r="J40" s="297"/>
      <c r="K40" s="297"/>
      <c r="L40" s="297"/>
      <c r="M40" s="297"/>
      <c r="N40" s="297"/>
      <c r="O40" s="297"/>
      <c r="P40" s="297"/>
      <c r="Q40" s="297"/>
      <c r="R40" s="297"/>
      <c r="S40" s="297"/>
      <c r="T40" s="297"/>
      <c r="U40" s="297"/>
      <c r="V40" s="297"/>
      <c r="W40" s="297"/>
      <c r="X40" s="297"/>
      <c r="Y40" s="297"/>
      <c r="Z40" s="299"/>
      <c r="AA40" s="303"/>
    </row>
    <row r="41" spans="1:27" s="286" customFormat="1" ht="37.5" customHeight="1">
      <c r="A41" s="288"/>
      <c r="B41" s="300"/>
      <c r="C41" s="286" t="s">
        <v>354</v>
      </c>
      <c r="D41" s="297"/>
      <c r="F41" s="297"/>
      <c r="G41" s="297"/>
      <c r="H41" s="297"/>
      <c r="I41" s="297"/>
      <c r="J41" s="297"/>
      <c r="K41" s="297"/>
      <c r="L41" s="297"/>
      <c r="M41" s="297"/>
      <c r="N41" s="297"/>
      <c r="O41" s="297"/>
      <c r="P41" s="297"/>
      <c r="Q41" s="297"/>
      <c r="R41" s="297"/>
      <c r="S41" s="297"/>
      <c r="T41" s="297"/>
      <c r="U41" s="297"/>
      <c r="V41" s="297"/>
      <c r="W41" s="297"/>
      <c r="X41" s="297"/>
      <c r="Y41" s="297"/>
      <c r="Z41" s="299"/>
      <c r="AA41" s="303"/>
    </row>
    <row r="42" spans="1:27" s="286" customFormat="1" ht="12" customHeight="1">
      <c r="A42" s="288"/>
      <c r="B42" s="308"/>
      <c r="C42" s="301"/>
      <c r="D42" s="309"/>
      <c r="E42" s="309"/>
      <c r="F42" s="309"/>
      <c r="G42" s="309"/>
      <c r="H42" s="309"/>
      <c r="I42" s="309"/>
      <c r="J42" s="309"/>
      <c r="K42" s="309"/>
      <c r="L42" s="309"/>
      <c r="M42" s="309"/>
      <c r="N42" s="309"/>
      <c r="O42" s="309"/>
      <c r="P42" s="309"/>
      <c r="Q42" s="309"/>
      <c r="R42" s="309"/>
      <c r="S42" s="309"/>
      <c r="T42" s="309"/>
      <c r="U42" s="309"/>
      <c r="V42" s="309"/>
      <c r="W42" s="309"/>
      <c r="X42" s="309"/>
      <c r="Y42" s="309"/>
      <c r="Z42" s="310"/>
      <c r="AA42" s="303"/>
    </row>
    <row r="43" spans="1:27" s="286" customFormat="1" ht="20.100000000000001" customHeight="1"/>
    <row r="44" spans="1:27" ht="20.100000000000001" customHeight="1">
      <c r="A44" s="1460"/>
      <c r="B44" s="1460"/>
      <c r="C44" s="1460"/>
      <c r="D44" s="1460"/>
      <c r="E44" s="1460"/>
      <c r="F44" s="1460"/>
      <c r="G44" s="1460"/>
      <c r="H44" s="1460"/>
      <c r="I44" s="1460"/>
      <c r="J44" s="1460"/>
      <c r="K44" s="1460"/>
      <c r="L44" s="1460"/>
      <c r="M44" s="1460"/>
      <c r="N44" s="1460"/>
      <c r="O44" s="1460"/>
      <c r="P44" s="1460"/>
      <c r="Q44" s="1460"/>
      <c r="R44" s="1460"/>
      <c r="S44" s="1460"/>
      <c r="T44" s="1460"/>
      <c r="U44" s="1460"/>
      <c r="V44" s="1460"/>
      <c r="W44" s="1460"/>
      <c r="X44" s="1460"/>
      <c r="Y44" s="1460"/>
    </row>
    <row r="45" spans="1:27" ht="20.100000000000001" customHeight="1">
      <c r="A45" s="1461"/>
      <c r="B45" s="1461"/>
      <c r="C45" s="1461"/>
      <c r="D45" s="1461"/>
      <c r="E45" s="1461"/>
      <c r="F45" s="1461"/>
      <c r="G45" s="1461"/>
      <c r="H45" s="1461"/>
      <c r="I45" s="1461"/>
      <c r="J45" s="1461"/>
      <c r="K45" s="1461"/>
      <c r="L45" s="1461"/>
      <c r="M45" s="1461"/>
      <c r="N45" s="1461"/>
      <c r="O45" s="1461"/>
      <c r="P45" s="1461"/>
      <c r="Q45" s="1461"/>
      <c r="R45" s="1461"/>
      <c r="S45" s="1461"/>
      <c r="T45" s="1461"/>
      <c r="U45" s="1461"/>
      <c r="V45" s="1461"/>
      <c r="W45" s="1461"/>
      <c r="X45" s="1461"/>
      <c r="Y45" s="1461"/>
    </row>
    <row r="47" spans="1:27" ht="20.100000000000001" customHeight="1">
      <c r="C47" s="962"/>
    </row>
    <row r="48" spans="1:27" ht="20.100000000000001" customHeight="1">
      <c r="C48" s="962"/>
    </row>
    <row r="49" spans="1:3" ht="20.100000000000001" customHeight="1">
      <c r="C49" s="962"/>
    </row>
    <row r="50" spans="1:3" ht="20.100000000000001" customHeight="1">
      <c r="C50" s="962"/>
    </row>
    <row r="51" spans="1:3" ht="20.100000000000001" customHeight="1">
      <c r="A51" s="3" t="s">
        <v>217</v>
      </c>
      <c r="C51" s="962"/>
    </row>
    <row r="52" spans="1:3" ht="20.100000000000001" customHeight="1">
      <c r="C52" s="962"/>
    </row>
    <row r="53" spans="1:3" ht="20.100000000000001" customHeight="1">
      <c r="C53" s="962"/>
    </row>
    <row r="66" spans="3:25" ht="20.100000000000001" customHeight="1">
      <c r="C66" s="965"/>
      <c r="D66" s="962"/>
      <c r="F66" s="962"/>
      <c r="G66" s="962"/>
      <c r="H66" s="962"/>
      <c r="I66" s="962"/>
      <c r="J66" s="962"/>
      <c r="K66" s="962"/>
      <c r="L66" s="962"/>
      <c r="M66" s="962"/>
      <c r="N66" s="962"/>
      <c r="O66" s="962"/>
      <c r="P66" s="962"/>
      <c r="Q66" s="962"/>
      <c r="R66" s="962"/>
      <c r="S66" s="962"/>
      <c r="T66" s="962"/>
      <c r="U66" s="962"/>
      <c r="V66" s="962"/>
      <c r="W66" s="962"/>
      <c r="X66" s="962"/>
      <c r="Y66" s="962"/>
    </row>
    <row r="67" spans="3:25" ht="20.100000000000001" customHeight="1">
      <c r="D67" s="962"/>
      <c r="F67" s="962"/>
      <c r="G67" s="962"/>
      <c r="H67" s="962"/>
      <c r="I67" s="962"/>
      <c r="J67" s="962"/>
      <c r="K67" s="962"/>
      <c r="L67" s="962"/>
      <c r="M67" s="962"/>
      <c r="N67" s="962"/>
      <c r="O67" s="962"/>
      <c r="P67" s="962"/>
      <c r="Q67" s="962"/>
      <c r="R67" s="962"/>
      <c r="S67" s="962"/>
      <c r="T67" s="962"/>
      <c r="U67" s="962"/>
      <c r="V67" s="962"/>
      <c r="W67" s="962"/>
      <c r="X67" s="962"/>
      <c r="Y67" s="962"/>
    </row>
    <row r="68" spans="3:25" ht="20.100000000000001" customHeight="1">
      <c r="C68" s="962"/>
      <c r="D68" s="962"/>
      <c r="F68" s="962"/>
      <c r="G68" s="962"/>
      <c r="H68" s="962"/>
      <c r="I68" s="962"/>
      <c r="J68" s="962"/>
      <c r="K68" s="962"/>
      <c r="L68" s="962"/>
      <c r="M68" s="962"/>
      <c r="N68" s="962"/>
      <c r="O68" s="962"/>
      <c r="P68" s="962"/>
      <c r="Q68" s="962"/>
      <c r="R68" s="962"/>
      <c r="S68" s="962"/>
      <c r="T68" s="962"/>
      <c r="U68" s="962"/>
      <c r="V68" s="962"/>
      <c r="W68" s="962"/>
      <c r="X68" s="962"/>
      <c r="Y68" s="962"/>
    </row>
  </sheetData>
  <mergeCells count="18">
    <mergeCell ref="A3:Z3"/>
    <mergeCell ref="V5:Z5"/>
    <mergeCell ref="Q12:Z12"/>
    <mergeCell ref="M14:P14"/>
    <mergeCell ref="H16:Z16"/>
    <mergeCell ref="A16:G16"/>
    <mergeCell ref="O10:Y10"/>
    <mergeCell ref="Q14:X14"/>
    <mergeCell ref="G26:T26"/>
    <mergeCell ref="A44:Y44"/>
    <mergeCell ref="A45:Y45"/>
    <mergeCell ref="A17:Z17"/>
    <mergeCell ref="A20:Y20"/>
    <mergeCell ref="A31:AA31"/>
    <mergeCell ref="A32:AA32"/>
    <mergeCell ref="A33:Z33"/>
    <mergeCell ref="A30:AA30"/>
    <mergeCell ref="A34:AA34"/>
  </mergeCells>
  <phoneticPr fontId="12"/>
  <printOptions horizontalCentered="1"/>
  <pageMargins left="0.62992125984251968" right="0.62992125984251968" top="0.39370078740157483" bottom="0.39370078740157483" header="0" footer="0.19685039370078741"/>
  <pageSetup paperSize="9" scale="35" orientation="portrait" r:id="rId1"/>
  <headerFooter scaleWithDoc="0">
    <oddFooter>&amp;R令和６年１０月１日以降に申請する訓練科から適用</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X66"/>
  <sheetViews>
    <sheetView view="pageBreakPreview" topLeftCell="A30" zoomScale="115" zoomScaleNormal="100" zoomScaleSheetLayoutView="115" zoomScalePageLayoutView="70" workbookViewId="0">
      <selection activeCell="G6" sqref="G6:I6"/>
    </sheetView>
  </sheetViews>
  <sheetFormatPr defaultColWidth="9" defaultRowHeight="14.25"/>
  <cols>
    <col min="1" max="1" width="4.125" style="144" customWidth="1"/>
    <col min="2" max="2" width="3.625" style="144" customWidth="1"/>
    <col min="3" max="3" width="5.625" style="144" customWidth="1"/>
    <col min="4" max="4" width="3.625" style="144" customWidth="1"/>
    <col min="5" max="5" width="10.625" style="144" customWidth="1"/>
    <col min="6" max="7" width="3.625" style="144" customWidth="1"/>
    <col min="8" max="9" width="5.625" style="144" customWidth="1"/>
    <col min="10" max="10" width="3.625" style="144" customWidth="1"/>
    <col min="11" max="14" width="5.625" style="144" customWidth="1"/>
    <col min="15" max="15" width="3.625" style="144" customWidth="1"/>
    <col min="16" max="17" width="5.625" style="144" customWidth="1"/>
    <col min="18" max="18" width="8.625" style="144" customWidth="1"/>
    <col min="19" max="16384" width="9" style="144"/>
  </cols>
  <sheetData>
    <row r="1" spans="1:18" ht="17.25" customHeight="1">
      <c r="R1" s="280" t="s">
        <v>590</v>
      </c>
    </row>
    <row r="2" spans="1:18" ht="24.95" customHeight="1">
      <c r="A2" s="2788" t="s">
        <v>615</v>
      </c>
      <c r="B2" s="2788"/>
      <c r="C2" s="2788"/>
      <c r="D2" s="2788"/>
      <c r="E2" s="2788"/>
      <c r="F2" s="2788"/>
      <c r="G2" s="2788"/>
      <c r="H2" s="2788"/>
      <c r="I2" s="2788"/>
      <c r="J2" s="2788"/>
      <c r="K2" s="2788"/>
      <c r="L2" s="2788"/>
      <c r="M2" s="2788"/>
      <c r="N2" s="2788"/>
      <c r="O2" s="2788"/>
      <c r="P2" s="2788"/>
      <c r="Q2" s="2788"/>
      <c r="R2" s="2788"/>
    </row>
    <row r="3" spans="1:18" s="145" customFormat="1" ht="16.5" customHeight="1">
      <c r="A3" s="2789" t="s">
        <v>270</v>
      </c>
      <c r="B3" s="2789"/>
      <c r="C3" s="2789"/>
      <c r="D3" s="2789"/>
      <c r="E3" s="2757" t="str">
        <f>IF(様式1!L11="","",様式1!L11)</f>
        <v/>
      </c>
      <c r="F3" s="2757"/>
      <c r="G3" s="2757"/>
      <c r="H3" s="2757"/>
      <c r="I3" s="2757"/>
      <c r="K3" s="2791" t="s">
        <v>194</v>
      </c>
      <c r="L3" s="2791"/>
      <c r="M3" s="2757" t="str">
        <f>IF(様式1!G36="","",様式1!G36)</f>
        <v/>
      </c>
      <c r="N3" s="2757"/>
      <c r="O3" s="2757"/>
      <c r="P3" s="2757"/>
      <c r="Q3" s="2757"/>
      <c r="R3" s="2757"/>
    </row>
    <row r="4" spans="1:18" ht="16.5" customHeight="1">
      <c r="A4" s="2789"/>
      <c r="B4" s="2789"/>
      <c r="C4" s="2789"/>
      <c r="D4" s="2789"/>
      <c r="E4" s="2757"/>
      <c r="F4" s="2757"/>
      <c r="G4" s="2757"/>
      <c r="H4" s="2757"/>
      <c r="I4" s="2757"/>
      <c r="J4" s="343"/>
      <c r="K4" s="2789"/>
      <c r="L4" s="2789"/>
      <c r="M4" s="2757"/>
      <c r="N4" s="2757"/>
      <c r="O4" s="2757"/>
      <c r="P4" s="2757"/>
      <c r="Q4" s="2757"/>
      <c r="R4" s="2757"/>
    </row>
    <row r="5" spans="1:18" s="147" customFormat="1" ht="23.1" customHeight="1">
      <c r="A5" s="147" t="s">
        <v>101</v>
      </c>
      <c r="B5" s="148"/>
      <c r="C5" s="148"/>
      <c r="D5" s="148"/>
      <c r="E5" s="148"/>
      <c r="F5" s="148"/>
      <c r="G5" s="148"/>
      <c r="H5" s="148"/>
      <c r="I5" s="148"/>
      <c r="J5" s="148"/>
      <c r="K5" s="148"/>
      <c r="L5" s="148"/>
      <c r="M5" s="148"/>
      <c r="N5" s="148"/>
      <c r="O5" s="148"/>
      <c r="P5" s="148"/>
      <c r="Q5" s="148"/>
    </row>
    <row r="6" spans="1:18" s="152" customFormat="1" ht="23.1" customHeight="1">
      <c r="A6" s="2781" t="s">
        <v>271</v>
      </c>
      <c r="B6" s="2781"/>
      <c r="C6" s="2781"/>
      <c r="D6" s="556"/>
      <c r="E6" s="553" t="s">
        <v>266</v>
      </c>
      <c r="F6" s="554" t="s">
        <v>401</v>
      </c>
      <c r="G6" s="2782"/>
      <c r="H6" s="2782"/>
      <c r="I6" s="2782"/>
      <c r="J6" s="324" t="s">
        <v>402</v>
      </c>
      <c r="K6" s="556" t="s">
        <v>424</v>
      </c>
      <c r="L6" s="192" t="s">
        <v>265</v>
      </c>
      <c r="M6" s="177"/>
      <c r="N6" s="554" t="s">
        <v>401</v>
      </c>
      <c r="O6" s="2782" t="str">
        <f>IF(様式5!L6="","",様式5!L6)</f>
        <v/>
      </c>
      <c r="P6" s="2782"/>
      <c r="Q6" s="2782"/>
      <c r="R6" s="325" t="s">
        <v>402</v>
      </c>
    </row>
    <row r="7" spans="1:18" s="152" customFormat="1" ht="23.1" customHeight="1">
      <c r="A7" s="2781" t="s">
        <v>131</v>
      </c>
      <c r="B7" s="2781"/>
      <c r="C7" s="2781"/>
      <c r="D7" s="2792" t="str">
        <f>IF(様式1!F37="","",様式1!F37)</f>
        <v/>
      </c>
      <c r="E7" s="2793"/>
      <c r="F7" s="2793"/>
      <c r="G7" s="2793"/>
      <c r="H7" s="550" t="s">
        <v>181</v>
      </c>
      <c r="I7" s="2793" t="str">
        <f>IF(様式1!K37="","",様式1!K37)</f>
        <v/>
      </c>
      <c r="J7" s="2793"/>
      <c r="K7" s="2793"/>
      <c r="L7" s="2793"/>
      <c r="M7" s="2794"/>
      <c r="N7" s="2786" t="s">
        <v>272</v>
      </c>
      <c r="O7" s="2787"/>
      <c r="P7" s="2783" t="str">
        <f>IF(様式1!F38="","",様式1!F38)</f>
        <v/>
      </c>
      <c r="Q7" s="2784"/>
      <c r="R7" s="153" t="s">
        <v>59</v>
      </c>
    </row>
    <row r="8" spans="1:18" s="152" customFormat="1" ht="5.25" customHeight="1">
      <c r="A8" s="551"/>
      <c r="B8" s="551"/>
      <c r="C8" s="154"/>
      <c r="D8" s="154"/>
      <c r="E8" s="154"/>
      <c r="F8" s="154"/>
      <c r="G8" s="154"/>
      <c r="H8" s="154"/>
      <c r="I8" s="154"/>
      <c r="J8" s="154"/>
      <c r="K8" s="154"/>
      <c r="L8" s="154"/>
      <c r="M8" s="154"/>
      <c r="N8" s="551"/>
      <c r="O8" s="551"/>
      <c r="P8" s="154"/>
      <c r="Q8" s="154"/>
      <c r="R8" s="154"/>
    </row>
    <row r="9" spans="1:18" s="152" customFormat="1" ht="20.100000000000001" customHeight="1">
      <c r="A9" s="155" t="s">
        <v>273</v>
      </c>
      <c r="B9" s="551"/>
      <c r="C9" s="154"/>
      <c r="D9" s="154"/>
      <c r="E9" s="154"/>
      <c r="F9" s="154"/>
      <c r="G9" s="154"/>
      <c r="H9" s="154"/>
      <c r="I9" s="154"/>
      <c r="J9" s="154"/>
      <c r="K9" s="154"/>
      <c r="L9" s="154"/>
      <c r="M9" s="154"/>
      <c r="N9" s="551"/>
      <c r="O9" s="551"/>
      <c r="P9" s="154"/>
      <c r="Q9" s="154"/>
      <c r="R9" s="154"/>
    </row>
    <row r="10" spans="1:18" s="152" customFormat="1" ht="20.100000000000001" customHeight="1">
      <c r="A10" s="156" t="s">
        <v>274</v>
      </c>
      <c r="B10" s="157"/>
      <c r="C10" s="550"/>
      <c r="D10" s="550"/>
      <c r="E10" s="550"/>
      <c r="F10" s="550"/>
      <c r="G10" s="550"/>
      <c r="H10" s="550"/>
      <c r="I10" s="550"/>
      <c r="J10" s="550"/>
      <c r="K10" s="550"/>
      <c r="L10" s="550"/>
      <c r="M10" s="550"/>
      <c r="N10" s="157"/>
      <c r="O10" s="157"/>
      <c r="P10" s="550"/>
      <c r="Q10" s="550"/>
      <c r="R10" s="555"/>
    </row>
    <row r="11" spans="1:18" s="152" customFormat="1" ht="30" customHeight="1">
      <c r="A11" s="2770"/>
      <c r="B11" s="2772" t="s">
        <v>373</v>
      </c>
      <c r="C11" s="2773"/>
      <c r="D11" s="2773"/>
      <c r="E11" s="2773"/>
      <c r="F11" s="2773"/>
      <c r="G11" s="2773"/>
      <c r="H11" s="2773"/>
      <c r="I11" s="2773"/>
      <c r="J11" s="2773"/>
      <c r="K11" s="2773"/>
      <c r="L11" s="2773"/>
      <c r="M11" s="2773"/>
      <c r="N11" s="2773"/>
      <c r="O11" s="2773"/>
      <c r="P11" s="2773"/>
      <c r="Q11" s="2773"/>
      <c r="R11" s="2774"/>
    </row>
    <row r="12" spans="1:18" s="152" customFormat="1" ht="275.10000000000002" customHeight="1">
      <c r="A12" s="2771"/>
      <c r="B12" s="2775"/>
      <c r="C12" s="2776"/>
      <c r="D12" s="2776"/>
      <c r="E12" s="2776"/>
      <c r="F12" s="2776"/>
      <c r="G12" s="2776"/>
      <c r="H12" s="2776"/>
      <c r="I12" s="2776"/>
      <c r="J12" s="2776"/>
      <c r="K12" s="2776"/>
      <c r="L12" s="2776"/>
      <c r="M12" s="2776"/>
      <c r="N12" s="2776"/>
      <c r="O12" s="2776"/>
      <c r="P12" s="2776"/>
      <c r="Q12" s="2776"/>
      <c r="R12" s="2777"/>
    </row>
    <row r="13" spans="1:18" s="152" customFormat="1" ht="20.100000000000001" customHeight="1">
      <c r="A13" s="156" t="s">
        <v>275</v>
      </c>
      <c r="B13" s="159"/>
      <c r="C13" s="159"/>
      <c r="D13" s="159"/>
      <c r="E13" s="159"/>
      <c r="F13" s="159"/>
      <c r="G13" s="159"/>
      <c r="H13" s="159"/>
      <c r="I13" s="159"/>
      <c r="J13" s="159"/>
      <c r="K13" s="159"/>
      <c r="L13" s="159"/>
      <c r="M13" s="159"/>
      <c r="N13" s="159"/>
      <c r="O13" s="159"/>
      <c r="P13" s="159"/>
      <c r="Q13" s="159"/>
      <c r="R13" s="160"/>
    </row>
    <row r="14" spans="1:18" s="152" customFormat="1" ht="23.1" customHeight="1">
      <c r="A14" s="2770"/>
      <c r="B14" s="2778" t="s">
        <v>276</v>
      </c>
      <c r="C14" s="2779"/>
      <c r="D14" s="2779"/>
      <c r="E14" s="2779"/>
      <c r="F14" s="2780"/>
      <c r="G14" s="161"/>
      <c r="H14" s="554" t="s">
        <v>277</v>
      </c>
      <c r="I14" s="554"/>
      <c r="J14" s="161"/>
      <c r="K14" s="554" t="s">
        <v>278</v>
      </c>
      <c r="L14" s="149" t="s">
        <v>279</v>
      </c>
      <c r="M14" s="554"/>
      <c r="N14" s="557"/>
      <c r="O14" s="557"/>
      <c r="P14" s="554"/>
      <c r="Q14" s="554"/>
      <c r="R14" s="559"/>
    </row>
    <row r="15" spans="1:18" s="152" customFormat="1" ht="23.1" customHeight="1">
      <c r="A15" s="2770"/>
      <c r="B15" s="2778" t="s">
        <v>280</v>
      </c>
      <c r="C15" s="2779"/>
      <c r="D15" s="2779"/>
      <c r="E15" s="2779"/>
      <c r="F15" s="2780"/>
      <c r="G15" s="2765"/>
      <c r="H15" s="2766"/>
      <c r="I15" s="2766"/>
      <c r="J15" s="150" t="s">
        <v>281</v>
      </c>
      <c r="K15" s="150"/>
      <c r="L15" s="150"/>
      <c r="M15" s="150"/>
      <c r="N15" s="150"/>
      <c r="O15" s="150"/>
      <c r="P15" s="150"/>
      <c r="Q15" s="150"/>
      <c r="R15" s="151"/>
    </row>
    <row r="16" spans="1:18" s="152" customFormat="1" ht="23.1" customHeight="1">
      <c r="A16" s="2770"/>
      <c r="B16" s="2778" t="s">
        <v>282</v>
      </c>
      <c r="C16" s="2779"/>
      <c r="D16" s="2779"/>
      <c r="E16" s="2779"/>
      <c r="F16" s="2780"/>
      <c r="G16" s="2765"/>
      <c r="H16" s="2766"/>
      <c r="I16" s="2766"/>
      <c r="J16" s="150" t="s">
        <v>281</v>
      </c>
      <c r="K16" s="150"/>
      <c r="L16" s="150"/>
      <c r="M16" s="150"/>
      <c r="N16" s="150"/>
      <c r="O16" s="150"/>
      <c r="P16" s="150"/>
      <c r="Q16" s="150"/>
      <c r="R16" s="151"/>
    </row>
    <row r="17" spans="1:24" s="152" customFormat="1" ht="23.1" customHeight="1">
      <c r="A17" s="2771"/>
      <c r="B17" s="2778" t="s">
        <v>283</v>
      </c>
      <c r="C17" s="2779"/>
      <c r="D17" s="2779"/>
      <c r="E17" s="2779"/>
      <c r="F17" s="2780"/>
      <c r="G17" s="2765"/>
      <c r="H17" s="2766"/>
      <c r="I17" s="2766"/>
      <c r="J17" s="150" t="s">
        <v>284</v>
      </c>
      <c r="K17" s="150"/>
      <c r="L17" s="150"/>
      <c r="M17" s="150"/>
      <c r="N17" s="150"/>
      <c r="O17" s="150"/>
      <c r="P17" s="150"/>
      <c r="Q17" s="150"/>
      <c r="R17" s="151"/>
    </row>
    <row r="18" spans="1:24" s="152" customFormat="1" ht="8.1" customHeight="1">
      <c r="A18" s="162"/>
      <c r="B18" s="158"/>
      <c r="C18" s="155"/>
      <c r="D18" s="155"/>
      <c r="E18" s="155"/>
      <c r="F18" s="155"/>
      <c r="G18" s="154"/>
      <c r="H18" s="154"/>
      <c r="I18" s="154"/>
      <c r="J18" s="154"/>
      <c r="K18" s="154"/>
      <c r="L18" s="154"/>
      <c r="M18" s="154"/>
      <c r="N18" s="551"/>
      <c r="O18" s="551"/>
      <c r="P18" s="154"/>
      <c r="Q18" s="154"/>
      <c r="R18" s="154"/>
    </row>
    <row r="19" spans="1:24" s="165" customFormat="1" ht="23.1" customHeight="1">
      <c r="A19" s="163" t="s">
        <v>285</v>
      </c>
      <c r="B19" s="164"/>
      <c r="C19" s="164"/>
      <c r="D19" s="164"/>
      <c r="E19" s="164"/>
      <c r="F19" s="164"/>
      <c r="G19" s="164"/>
      <c r="H19" s="164"/>
      <c r="I19" s="164"/>
      <c r="J19" s="164"/>
      <c r="K19" s="164"/>
      <c r="L19" s="164"/>
      <c r="M19" s="164"/>
      <c r="N19" s="164"/>
      <c r="O19" s="164"/>
      <c r="P19" s="164"/>
      <c r="Q19" s="164"/>
      <c r="R19" s="164"/>
    </row>
    <row r="20" spans="1:24" s="165" customFormat="1" ht="23.1" customHeight="1">
      <c r="A20" s="166" t="s">
        <v>286</v>
      </c>
      <c r="B20" s="167"/>
      <c r="C20" s="167"/>
      <c r="D20" s="167"/>
      <c r="E20" s="167"/>
      <c r="F20" s="167"/>
      <c r="G20" s="167"/>
      <c r="H20" s="167"/>
      <c r="I20" s="168"/>
      <c r="J20" s="167"/>
      <c r="K20" s="167"/>
      <c r="L20" s="167"/>
      <c r="M20" s="167"/>
      <c r="N20" s="167"/>
      <c r="O20" s="167"/>
      <c r="P20" s="167"/>
      <c r="Q20" s="167"/>
      <c r="R20" s="169"/>
    </row>
    <row r="21" spans="1:24" s="165" customFormat="1" ht="23.1" customHeight="1">
      <c r="A21" s="170"/>
      <c r="B21" s="277"/>
      <c r="C21" s="2767" t="s">
        <v>377</v>
      </c>
      <c r="D21" s="2768"/>
      <c r="E21" s="2768"/>
      <c r="F21" s="2768"/>
      <c r="G21" s="2768"/>
      <c r="H21" s="2768"/>
      <c r="I21" s="2768"/>
      <c r="J21" s="2768"/>
      <c r="K21" s="2768"/>
      <c r="L21" s="2768"/>
      <c r="M21" s="2768"/>
      <c r="N21" s="2768"/>
      <c r="O21" s="2768"/>
      <c r="P21" s="2768"/>
      <c r="Q21" s="2768"/>
      <c r="R21" s="2769"/>
    </row>
    <row r="22" spans="1:24" s="165" customFormat="1" ht="23.1" customHeight="1">
      <c r="A22" s="170"/>
      <c r="B22" s="277"/>
      <c r="C22" s="2759" t="s">
        <v>559</v>
      </c>
      <c r="D22" s="2760"/>
      <c r="E22" s="2760"/>
      <c r="F22" s="2760"/>
      <c r="G22" s="2760"/>
      <c r="H22" s="2760"/>
      <c r="I22" s="2760"/>
      <c r="J22" s="2760"/>
      <c r="K22" s="2760"/>
      <c r="L22" s="2760"/>
      <c r="M22" s="2760"/>
      <c r="N22" s="2760"/>
      <c r="O22" s="2760"/>
      <c r="P22" s="2760"/>
      <c r="Q22" s="2760"/>
      <c r="R22" s="2761"/>
    </row>
    <row r="23" spans="1:24" s="152" customFormat="1" ht="30" customHeight="1">
      <c r="A23" s="2762" t="s">
        <v>940</v>
      </c>
      <c r="B23" s="2763"/>
      <c r="C23" s="2763"/>
      <c r="D23" s="2763"/>
      <c r="E23" s="2763"/>
      <c r="F23" s="2763"/>
      <c r="G23" s="2763"/>
      <c r="H23" s="2763"/>
      <c r="I23" s="2763"/>
      <c r="J23" s="2763"/>
      <c r="K23" s="2763"/>
      <c r="L23" s="2763"/>
      <c r="M23" s="2763"/>
      <c r="N23" s="2763"/>
      <c r="O23" s="2763"/>
      <c r="P23" s="2763"/>
      <c r="Q23" s="2763"/>
      <c r="R23" s="2764"/>
      <c r="S23" s="165"/>
      <c r="T23" s="165"/>
      <c r="U23" s="165"/>
      <c r="V23" s="158"/>
      <c r="X23" s="158"/>
    </row>
    <row r="24" spans="1:24" s="179" customFormat="1" ht="27.95" customHeight="1">
      <c r="A24" s="426"/>
      <c r="B24" s="425"/>
      <c r="C24" s="2759" t="s">
        <v>701</v>
      </c>
      <c r="D24" s="2760"/>
      <c r="E24" s="2760"/>
      <c r="F24" s="2760"/>
      <c r="G24" s="2760"/>
      <c r="H24" s="2760"/>
      <c r="I24" s="2760"/>
      <c r="J24" s="2760"/>
      <c r="K24" s="2760"/>
      <c r="L24" s="2760"/>
      <c r="M24" s="2760"/>
      <c r="N24" s="2760"/>
      <c r="O24" s="2760"/>
      <c r="P24" s="2760"/>
      <c r="Q24" s="2760"/>
      <c r="R24" s="2761"/>
      <c r="S24" s="165"/>
      <c r="T24" s="165"/>
      <c r="U24" s="165"/>
      <c r="V24" s="194"/>
    </row>
    <row r="25" spans="1:24" s="165" customFormat="1" ht="30" customHeight="1">
      <c r="A25" s="2762" t="s">
        <v>941</v>
      </c>
      <c r="B25" s="2763"/>
      <c r="C25" s="2763"/>
      <c r="D25" s="2763"/>
      <c r="E25" s="2763"/>
      <c r="F25" s="2763"/>
      <c r="G25" s="2763"/>
      <c r="H25" s="2763"/>
      <c r="I25" s="2763"/>
      <c r="J25" s="2763"/>
      <c r="K25" s="2763"/>
      <c r="L25" s="2763"/>
      <c r="M25" s="2763"/>
      <c r="N25" s="2763"/>
      <c r="O25" s="2763"/>
      <c r="P25" s="2763"/>
      <c r="Q25" s="2763"/>
      <c r="R25" s="2764"/>
    </row>
    <row r="26" spans="1:24" s="165" customFormat="1" ht="23.1" customHeight="1">
      <c r="A26" s="524"/>
      <c r="B26" s="525"/>
      <c r="C26" s="2759" t="s">
        <v>945</v>
      </c>
      <c r="D26" s="2760"/>
      <c r="E26" s="2760"/>
      <c r="F26" s="2760"/>
      <c r="G26" s="2760"/>
      <c r="H26" s="2760"/>
      <c r="I26" s="2760"/>
      <c r="J26" s="2760"/>
      <c r="K26" s="2760"/>
      <c r="L26" s="2760"/>
      <c r="M26" s="2760"/>
      <c r="N26" s="2760"/>
      <c r="O26" s="2760"/>
      <c r="P26" s="2760"/>
      <c r="Q26" s="2760"/>
      <c r="R26" s="2761"/>
    </row>
    <row r="27" spans="1:24" s="152" customFormat="1" ht="8.1" customHeight="1">
      <c r="A27" s="162"/>
      <c r="B27" s="158"/>
      <c r="C27" s="155"/>
      <c r="D27" s="155"/>
      <c r="E27" s="155"/>
      <c r="F27" s="155"/>
      <c r="G27" s="154"/>
      <c r="H27" s="154"/>
      <c r="I27" s="154"/>
      <c r="J27" s="154"/>
      <c r="K27" s="154"/>
      <c r="L27" s="154"/>
      <c r="M27" s="154"/>
      <c r="N27" s="1037"/>
      <c r="O27" s="1037"/>
      <c r="P27" s="154"/>
      <c r="Q27" s="154"/>
      <c r="R27" s="154"/>
    </row>
    <row r="28" spans="1:24" s="165" customFormat="1" ht="23.1" customHeight="1">
      <c r="A28" s="2752" t="s">
        <v>1343</v>
      </c>
      <c r="B28" s="2752"/>
      <c r="C28" s="2752"/>
      <c r="D28" s="2752"/>
      <c r="E28" s="2752"/>
      <c r="F28" s="2752"/>
      <c r="G28" s="2752"/>
      <c r="H28" s="2752"/>
      <c r="I28" s="2752"/>
      <c r="J28" s="2752"/>
      <c r="K28" s="2752"/>
      <c r="L28" s="2752"/>
      <c r="M28" s="2752"/>
      <c r="N28" s="2752"/>
      <c r="O28" s="2752"/>
      <c r="P28" s="2752"/>
      <c r="Q28" s="2752"/>
      <c r="R28" s="2752"/>
      <c r="S28" s="320"/>
      <c r="T28" s="942"/>
    </row>
    <row r="29" spans="1:24" s="165" customFormat="1" ht="23.1" customHeight="1">
      <c r="A29" s="2753" t="s">
        <v>1344</v>
      </c>
      <c r="B29" s="2754"/>
      <c r="C29" s="2754"/>
      <c r="D29" s="2754"/>
      <c r="E29" s="2754"/>
      <c r="F29" s="2754"/>
      <c r="G29" s="2754"/>
      <c r="H29" s="2754"/>
      <c r="I29" s="2754"/>
      <c r="J29" s="2754"/>
      <c r="K29" s="2754"/>
      <c r="L29" s="2754"/>
      <c r="M29" s="2754"/>
      <c r="N29" s="2754"/>
      <c r="O29" s="2754"/>
      <c r="P29" s="2754"/>
      <c r="Q29" s="2754"/>
      <c r="R29" s="2755"/>
      <c r="S29" s="943"/>
      <c r="T29" s="942"/>
    </row>
    <row r="30" spans="1:24" s="165" customFormat="1" ht="23.1" customHeight="1">
      <c r="A30" s="995"/>
      <c r="B30" s="996"/>
      <c r="C30" s="2756" t="s">
        <v>1345</v>
      </c>
      <c r="D30" s="2757"/>
      <c r="E30" s="2757"/>
      <c r="F30" s="2757"/>
      <c r="G30" s="2757"/>
      <c r="H30" s="2757"/>
      <c r="I30" s="2757"/>
      <c r="J30" s="2757"/>
      <c r="K30" s="2757"/>
      <c r="L30" s="2757"/>
      <c r="M30" s="2757"/>
      <c r="N30" s="2757"/>
      <c r="O30" s="2757"/>
      <c r="P30" s="2757"/>
      <c r="Q30" s="2757"/>
      <c r="R30" s="2758"/>
      <c r="S30" s="943"/>
      <c r="T30" s="942"/>
    </row>
    <row r="31" spans="1:24" s="198" customFormat="1" ht="12.95" customHeight="1">
      <c r="A31" s="427" t="s">
        <v>563</v>
      </c>
      <c r="B31" s="428"/>
      <c r="C31" s="429"/>
      <c r="D31" s="429"/>
      <c r="E31" s="429"/>
      <c r="F31" s="429"/>
      <c r="G31" s="429"/>
      <c r="H31" s="429"/>
      <c r="I31" s="429"/>
      <c r="J31" s="429"/>
      <c r="K31" s="429"/>
      <c r="L31" s="430"/>
      <c r="M31" s="428"/>
      <c r="N31" s="429"/>
      <c r="O31" s="430"/>
      <c r="P31" s="431"/>
      <c r="Q31" s="432"/>
      <c r="R31" s="432"/>
      <c r="S31" s="197"/>
      <c r="T31" s="197"/>
      <c r="U31" s="197"/>
      <c r="V31" s="196"/>
    </row>
    <row r="32" spans="1:24" ht="17.25" customHeight="1">
      <c r="R32" s="280" t="s">
        <v>590</v>
      </c>
    </row>
    <row r="33" spans="1:18" ht="24.95" customHeight="1">
      <c r="A33" s="2788" t="s">
        <v>615</v>
      </c>
      <c r="B33" s="2788"/>
      <c r="C33" s="2788"/>
      <c r="D33" s="2788"/>
      <c r="E33" s="2788"/>
      <c r="F33" s="2788"/>
      <c r="G33" s="2788"/>
      <c r="H33" s="2788"/>
      <c r="I33" s="2788"/>
      <c r="J33" s="2788"/>
      <c r="K33" s="2788"/>
      <c r="L33" s="2788"/>
      <c r="M33" s="2788"/>
      <c r="N33" s="2788"/>
      <c r="O33" s="2788"/>
      <c r="P33" s="2788"/>
      <c r="Q33" s="2788"/>
      <c r="R33" s="2788"/>
    </row>
    <row r="34" spans="1:18" s="145" customFormat="1" ht="28.5" customHeight="1">
      <c r="A34" s="2789" t="s">
        <v>270</v>
      </c>
      <c r="B34" s="2789"/>
      <c r="C34" s="2789"/>
      <c r="D34" s="2789"/>
      <c r="E34" s="2790"/>
      <c r="F34" s="2790"/>
      <c r="G34" s="2790"/>
      <c r="H34" s="2790"/>
      <c r="I34" s="2790"/>
      <c r="K34" s="543" t="s">
        <v>194</v>
      </c>
      <c r="L34" s="146"/>
      <c r="M34" s="2790"/>
      <c r="N34" s="2790"/>
      <c r="O34" s="2790"/>
      <c r="P34" s="2790"/>
      <c r="Q34" s="2790"/>
      <c r="R34" s="2790"/>
    </row>
    <row r="35" spans="1:18" ht="1.5" customHeight="1">
      <c r="B35" s="343"/>
      <c r="C35" s="343"/>
      <c r="D35" s="343"/>
      <c r="E35" s="343"/>
      <c r="F35" s="343"/>
      <c r="G35" s="343"/>
      <c r="H35" s="343"/>
      <c r="I35" s="343"/>
      <c r="J35" s="343"/>
      <c r="K35" s="343"/>
      <c r="L35" s="343"/>
      <c r="M35" s="343"/>
      <c r="N35" s="343"/>
      <c r="O35" s="343"/>
      <c r="P35" s="343"/>
      <c r="Q35" s="343"/>
    </row>
    <row r="36" spans="1:18" s="147" customFormat="1" ht="23.1" customHeight="1">
      <c r="A36" s="147" t="s">
        <v>101</v>
      </c>
      <c r="B36" s="148"/>
      <c r="C36" s="148"/>
      <c r="D36" s="148"/>
      <c r="E36" s="148"/>
      <c r="F36" s="148"/>
      <c r="G36" s="148"/>
      <c r="H36" s="148"/>
      <c r="I36" s="148"/>
      <c r="J36" s="148"/>
      <c r="K36" s="148"/>
      <c r="L36" s="148"/>
      <c r="M36" s="148"/>
      <c r="N36" s="148"/>
      <c r="O36" s="148"/>
      <c r="P36" s="148"/>
      <c r="Q36" s="148"/>
    </row>
    <row r="37" spans="1:18" s="152" customFormat="1" ht="23.1" customHeight="1">
      <c r="A37" s="2781" t="s">
        <v>271</v>
      </c>
      <c r="B37" s="2781"/>
      <c r="C37" s="2781"/>
      <c r="D37" s="556"/>
      <c r="E37" s="553" t="s">
        <v>266</v>
      </c>
      <c r="F37" s="554" t="s">
        <v>429</v>
      </c>
      <c r="G37" s="2782"/>
      <c r="H37" s="2782"/>
      <c r="I37" s="2782"/>
      <c r="J37" s="324" t="s">
        <v>430</v>
      </c>
      <c r="K37" s="556"/>
      <c r="L37" s="192" t="s">
        <v>265</v>
      </c>
      <c r="M37" s="177"/>
      <c r="N37" s="554" t="s">
        <v>429</v>
      </c>
      <c r="O37" s="2782"/>
      <c r="P37" s="2782"/>
      <c r="Q37" s="2782"/>
      <c r="R37" s="325" t="s">
        <v>430</v>
      </c>
    </row>
    <row r="38" spans="1:18" s="152" customFormat="1" ht="23.1" customHeight="1">
      <c r="A38" s="2781" t="s">
        <v>131</v>
      </c>
      <c r="B38" s="2781"/>
      <c r="C38" s="2781"/>
      <c r="D38" s="2783"/>
      <c r="E38" s="2784"/>
      <c r="F38" s="2784"/>
      <c r="G38" s="2784"/>
      <c r="H38" s="550" t="s">
        <v>431</v>
      </c>
      <c r="I38" s="2784"/>
      <c r="J38" s="2784"/>
      <c r="K38" s="2784"/>
      <c r="L38" s="2784"/>
      <c r="M38" s="2785"/>
      <c r="N38" s="2786" t="s">
        <v>272</v>
      </c>
      <c r="O38" s="2787"/>
      <c r="P38" s="2783"/>
      <c r="Q38" s="2784"/>
      <c r="R38" s="153" t="s">
        <v>59</v>
      </c>
    </row>
    <row r="39" spans="1:18" s="152" customFormat="1" ht="8.1" customHeight="1">
      <c r="A39" s="551"/>
      <c r="B39" s="551"/>
      <c r="C39" s="154"/>
      <c r="D39" s="154"/>
      <c r="E39" s="154"/>
      <c r="F39" s="154"/>
      <c r="G39" s="154"/>
      <c r="H39" s="154"/>
      <c r="I39" s="154"/>
      <c r="J39" s="154"/>
      <c r="K39" s="154"/>
      <c r="L39" s="154"/>
      <c r="M39" s="154"/>
      <c r="N39" s="551"/>
      <c r="O39" s="551"/>
      <c r="P39" s="154"/>
      <c r="Q39" s="154"/>
      <c r="R39" s="154"/>
    </row>
    <row r="40" spans="1:18" s="152" customFormat="1" ht="20.100000000000001" customHeight="1">
      <c r="A40" s="155" t="s">
        <v>273</v>
      </c>
      <c r="B40" s="551"/>
      <c r="C40" s="154"/>
      <c r="D40" s="154"/>
      <c r="E40" s="154"/>
      <c r="F40" s="154"/>
      <c r="G40" s="154"/>
      <c r="H40" s="154"/>
      <c r="I40" s="154"/>
      <c r="J40" s="154"/>
      <c r="K40" s="154"/>
      <c r="L40" s="154"/>
      <c r="M40" s="154"/>
      <c r="N40" s="551"/>
      <c r="O40" s="551"/>
      <c r="P40" s="154"/>
      <c r="Q40" s="154"/>
      <c r="R40" s="154"/>
    </row>
    <row r="41" spans="1:18" s="152" customFormat="1" ht="20.100000000000001" customHeight="1">
      <c r="A41" s="156" t="s">
        <v>432</v>
      </c>
      <c r="B41" s="157"/>
      <c r="C41" s="550"/>
      <c r="D41" s="550"/>
      <c r="E41" s="550"/>
      <c r="F41" s="550"/>
      <c r="G41" s="550"/>
      <c r="H41" s="550"/>
      <c r="I41" s="550"/>
      <c r="J41" s="550"/>
      <c r="K41" s="550"/>
      <c r="L41" s="550"/>
      <c r="M41" s="550"/>
      <c r="N41" s="157"/>
      <c r="O41" s="157"/>
      <c r="P41" s="550"/>
      <c r="Q41" s="550"/>
      <c r="R41" s="555"/>
    </row>
    <row r="42" spans="1:18" s="152" customFormat="1" ht="35.1" customHeight="1">
      <c r="A42" s="2770"/>
      <c r="B42" s="2772" t="s">
        <v>373</v>
      </c>
      <c r="C42" s="2773"/>
      <c r="D42" s="2773"/>
      <c r="E42" s="2773"/>
      <c r="F42" s="2773"/>
      <c r="G42" s="2773"/>
      <c r="H42" s="2773"/>
      <c r="I42" s="2773"/>
      <c r="J42" s="2773"/>
      <c r="K42" s="2773"/>
      <c r="L42" s="2773"/>
      <c r="M42" s="2773"/>
      <c r="N42" s="2773"/>
      <c r="O42" s="2773"/>
      <c r="P42" s="2773"/>
      <c r="Q42" s="2773"/>
      <c r="R42" s="2774"/>
    </row>
    <row r="43" spans="1:18" s="152" customFormat="1" ht="260.10000000000002" customHeight="1">
      <c r="A43" s="2771"/>
      <c r="B43" s="2775"/>
      <c r="C43" s="2776"/>
      <c r="D43" s="2776"/>
      <c r="E43" s="2776"/>
      <c r="F43" s="2776"/>
      <c r="G43" s="2776"/>
      <c r="H43" s="2776"/>
      <c r="I43" s="2776"/>
      <c r="J43" s="2776"/>
      <c r="K43" s="2776"/>
      <c r="L43" s="2776"/>
      <c r="M43" s="2776"/>
      <c r="N43" s="2776"/>
      <c r="O43" s="2776"/>
      <c r="P43" s="2776"/>
      <c r="Q43" s="2776"/>
      <c r="R43" s="2777"/>
    </row>
    <row r="44" spans="1:18" s="152" customFormat="1" ht="20.100000000000001" customHeight="1">
      <c r="A44" s="156" t="s">
        <v>433</v>
      </c>
      <c r="B44" s="159"/>
      <c r="C44" s="159"/>
      <c r="D44" s="159"/>
      <c r="E44" s="159"/>
      <c r="F44" s="159"/>
      <c r="G44" s="159"/>
      <c r="H44" s="159"/>
      <c r="I44" s="159"/>
      <c r="J44" s="159"/>
      <c r="K44" s="159"/>
      <c r="L44" s="159"/>
      <c r="M44" s="159"/>
      <c r="N44" s="159"/>
      <c r="O44" s="159"/>
      <c r="P44" s="159"/>
      <c r="Q44" s="159"/>
      <c r="R44" s="160"/>
    </row>
    <row r="45" spans="1:18" s="152" customFormat="1" ht="23.1" customHeight="1">
      <c r="A45" s="2770"/>
      <c r="B45" s="2778" t="s">
        <v>276</v>
      </c>
      <c r="C45" s="2779"/>
      <c r="D45" s="2779"/>
      <c r="E45" s="2779"/>
      <c r="F45" s="2780"/>
      <c r="G45" s="161"/>
      <c r="H45" s="554" t="s">
        <v>277</v>
      </c>
      <c r="I45" s="554"/>
      <c r="J45" s="161"/>
      <c r="K45" s="554" t="s">
        <v>278</v>
      </c>
      <c r="L45" s="149" t="s">
        <v>279</v>
      </c>
      <c r="M45" s="554"/>
      <c r="N45" s="557"/>
      <c r="O45" s="557"/>
      <c r="P45" s="554"/>
      <c r="Q45" s="554"/>
      <c r="R45" s="559"/>
    </row>
    <row r="46" spans="1:18" s="152" customFormat="1" ht="23.1" customHeight="1">
      <c r="A46" s="2770"/>
      <c r="B46" s="2778" t="s">
        <v>280</v>
      </c>
      <c r="C46" s="2779"/>
      <c r="D46" s="2779"/>
      <c r="E46" s="2779"/>
      <c r="F46" s="2780"/>
      <c r="G46" s="2765"/>
      <c r="H46" s="2766"/>
      <c r="I46" s="2766"/>
      <c r="J46" s="150" t="s">
        <v>281</v>
      </c>
      <c r="K46" s="150"/>
      <c r="L46" s="150"/>
      <c r="M46" s="150"/>
      <c r="N46" s="150"/>
      <c r="O46" s="150"/>
      <c r="P46" s="150"/>
      <c r="Q46" s="150"/>
      <c r="R46" s="151"/>
    </row>
    <row r="47" spans="1:18" s="152" customFormat="1" ht="23.1" customHeight="1">
      <c r="A47" s="2770"/>
      <c r="B47" s="2778" t="s">
        <v>282</v>
      </c>
      <c r="C47" s="2779"/>
      <c r="D47" s="2779"/>
      <c r="E47" s="2779"/>
      <c r="F47" s="2780"/>
      <c r="G47" s="2765"/>
      <c r="H47" s="2766"/>
      <c r="I47" s="2766"/>
      <c r="J47" s="150" t="s">
        <v>281</v>
      </c>
      <c r="K47" s="150"/>
      <c r="L47" s="150"/>
      <c r="M47" s="150"/>
      <c r="N47" s="150"/>
      <c r="O47" s="150"/>
      <c r="P47" s="150"/>
      <c r="Q47" s="150"/>
      <c r="R47" s="151"/>
    </row>
    <row r="48" spans="1:18" s="152" customFormat="1" ht="23.1" customHeight="1">
      <c r="A48" s="2771"/>
      <c r="B48" s="2778" t="s">
        <v>283</v>
      </c>
      <c r="C48" s="2779"/>
      <c r="D48" s="2779"/>
      <c r="E48" s="2779"/>
      <c r="F48" s="2780"/>
      <c r="G48" s="2765"/>
      <c r="H48" s="2766"/>
      <c r="I48" s="2766"/>
      <c r="J48" s="150" t="s">
        <v>434</v>
      </c>
      <c r="K48" s="150"/>
      <c r="L48" s="150"/>
      <c r="M48" s="150"/>
      <c r="N48" s="150"/>
      <c r="O48" s="150"/>
      <c r="P48" s="150"/>
      <c r="Q48" s="150"/>
      <c r="R48" s="151"/>
    </row>
    <row r="49" spans="1:24" s="152" customFormat="1" ht="8.1" customHeight="1">
      <c r="A49" s="162"/>
      <c r="B49" s="158"/>
      <c r="C49" s="155"/>
      <c r="D49" s="155"/>
      <c r="E49" s="155"/>
      <c r="F49" s="155"/>
      <c r="G49" s="154"/>
      <c r="H49" s="154"/>
      <c r="I49" s="154"/>
      <c r="J49" s="154"/>
      <c r="K49" s="154"/>
      <c r="L49" s="154"/>
      <c r="M49" s="154"/>
      <c r="N49" s="551"/>
      <c r="O49" s="551"/>
      <c r="P49" s="154"/>
      <c r="Q49" s="154"/>
      <c r="R49" s="154"/>
    </row>
    <row r="50" spans="1:24" s="165" customFormat="1" ht="23.1" customHeight="1">
      <c r="A50" s="163" t="s">
        <v>435</v>
      </c>
      <c r="B50" s="164"/>
      <c r="C50" s="164"/>
      <c r="D50" s="164"/>
      <c r="E50" s="164"/>
      <c r="F50" s="164"/>
      <c r="G50" s="164"/>
      <c r="H50" s="164"/>
      <c r="I50" s="164"/>
      <c r="J50" s="164"/>
      <c r="K50" s="164"/>
      <c r="L50" s="164"/>
      <c r="M50" s="164"/>
      <c r="N50" s="164"/>
      <c r="O50" s="164"/>
      <c r="P50" s="164"/>
      <c r="Q50" s="164"/>
      <c r="R50" s="164"/>
    </row>
    <row r="51" spans="1:24" s="165" customFormat="1" ht="23.1" customHeight="1">
      <c r="A51" s="166" t="s">
        <v>286</v>
      </c>
      <c r="B51" s="167"/>
      <c r="C51" s="167"/>
      <c r="D51" s="167"/>
      <c r="E51" s="167"/>
      <c r="F51" s="167"/>
      <c r="G51" s="167"/>
      <c r="H51" s="167"/>
      <c r="I51" s="168"/>
      <c r="J51" s="167"/>
      <c r="K51" s="167"/>
      <c r="L51" s="167"/>
      <c r="M51" s="167"/>
      <c r="N51" s="167"/>
      <c r="O51" s="167"/>
      <c r="P51" s="167"/>
      <c r="Q51" s="167"/>
      <c r="R51" s="169"/>
    </row>
    <row r="52" spans="1:24" s="165" customFormat="1" ht="23.1" customHeight="1">
      <c r="A52" s="170"/>
      <c r="B52" s="277"/>
      <c r="C52" s="2767" t="s">
        <v>377</v>
      </c>
      <c r="D52" s="2768"/>
      <c r="E52" s="2768"/>
      <c r="F52" s="2768"/>
      <c r="G52" s="2768"/>
      <c r="H52" s="2768"/>
      <c r="I52" s="2768"/>
      <c r="J52" s="2768"/>
      <c r="K52" s="2768"/>
      <c r="L52" s="2768"/>
      <c r="M52" s="2768"/>
      <c r="N52" s="2768"/>
      <c r="O52" s="2768"/>
      <c r="P52" s="2768"/>
      <c r="Q52" s="2768"/>
      <c r="R52" s="2769"/>
    </row>
    <row r="53" spans="1:24" s="165" customFormat="1" ht="23.1" customHeight="1">
      <c r="A53" s="170"/>
      <c r="B53" s="277"/>
      <c r="C53" s="2759" t="s">
        <v>559</v>
      </c>
      <c r="D53" s="2760"/>
      <c r="E53" s="2760"/>
      <c r="F53" s="2760"/>
      <c r="G53" s="2760"/>
      <c r="H53" s="2760"/>
      <c r="I53" s="2760"/>
      <c r="J53" s="2760"/>
      <c r="K53" s="2760"/>
      <c r="L53" s="2760"/>
      <c r="M53" s="2760"/>
      <c r="N53" s="2760"/>
      <c r="O53" s="2760"/>
      <c r="P53" s="2760"/>
      <c r="Q53" s="2760"/>
      <c r="R53" s="2761"/>
    </row>
    <row r="54" spans="1:24" s="152" customFormat="1" ht="30" customHeight="1">
      <c r="A54" s="2762" t="s">
        <v>942</v>
      </c>
      <c r="B54" s="2763"/>
      <c r="C54" s="2763"/>
      <c r="D54" s="2763"/>
      <c r="E54" s="2763"/>
      <c r="F54" s="2763"/>
      <c r="G54" s="2763"/>
      <c r="H54" s="2763"/>
      <c r="I54" s="2763"/>
      <c r="J54" s="2763"/>
      <c r="K54" s="2763"/>
      <c r="L54" s="2763"/>
      <c r="M54" s="2763"/>
      <c r="N54" s="2763"/>
      <c r="O54" s="2763"/>
      <c r="P54" s="2763"/>
      <c r="Q54" s="2763"/>
      <c r="R54" s="2764"/>
      <c r="S54" s="165"/>
      <c r="T54" s="165"/>
      <c r="U54" s="165"/>
      <c r="V54" s="158"/>
      <c r="X54" s="158"/>
    </row>
    <row r="55" spans="1:24" s="179" customFormat="1" ht="27.95" customHeight="1">
      <c r="A55" s="426"/>
      <c r="B55" s="425"/>
      <c r="C55" s="2759" t="s">
        <v>702</v>
      </c>
      <c r="D55" s="2760"/>
      <c r="E55" s="2760"/>
      <c r="F55" s="2760"/>
      <c r="G55" s="2760"/>
      <c r="H55" s="2760"/>
      <c r="I55" s="2760"/>
      <c r="J55" s="2760"/>
      <c r="K55" s="2760"/>
      <c r="L55" s="2760"/>
      <c r="M55" s="2760"/>
      <c r="N55" s="2760"/>
      <c r="O55" s="2760"/>
      <c r="P55" s="2760"/>
      <c r="Q55" s="2760"/>
      <c r="R55" s="2761"/>
      <c r="S55" s="165"/>
      <c r="T55" s="165"/>
      <c r="U55" s="165"/>
      <c r="V55" s="194"/>
    </row>
    <row r="56" spans="1:24" s="165" customFormat="1" ht="30" customHeight="1">
      <c r="A56" s="2762" t="s">
        <v>959</v>
      </c>
      <c r="B56" s="2763"/>
      <c r="C56" s="2763"/>
      <c r="D56" s="2763"/>
      <c r="E56" s="2763"/>
      <c r="F56" s="2763"/>
      <c r="G56" s="2763"/>
      <c r="H56" s="2763"/>
      <c r="I56" s="2763"/>
      <c r="J56" s="2763"/>
      <c r="K56" s="2763"/>
      <c r="L56" s="2763"/>
      <c r="M56" s="2763"/>
      <c r="N56" s="2763"/>
      <c r="O56" s="2763"/>
      <c r="P56" s="2763"/>
      <c r="Q56" s="2763"/>
      <c r="R56" s="2764"/>
    </row>
    <row r="57" spans="1:24" s="165" customFormat="1" ht="28.5" customHeight="1">
      <c r="A57" s="524"/>
      <c r="B57" s="525"/>
      <c r="C57" s="2759" t="s">
        <v>946</v>
      </c>
      <c r="D57" s="2760"/>
      <c r="E57" s="2760"/>
      <c r="F57" s="2760"/>
      <c r="G57" s="2760"/>
      <c r="H57" s="2760"/>
      <c r="I57" s="2760"/>
      <c r="J57" s="2760"/>
      <c r="K57" s="2760"/>
      <c r="L57" s="2760"/>
      <c r="M57" s="2760"/>
      <c r="N57" s="2760"/>
      <c r="O57" s="2760"/>
      <c r="P57" s="2760"/>
      <c r="Q57" s="2760"/>
      <c r="R57" s="2761"/>
    </row>
    <row r="58" spans="1:24" s="152" customFormat="1" ht="8.1" customHeight="1">
      <c r="A58" s="162"/>
      <c r="B58" s="158"/>
      <c r="C58" s="155"/>
      <c r="D58" s="155"/>
      <c r="E58" s="155"/>
      <c r="F58" s="155"/>
      <c r="G58" s="154"/>
      <c r="H58" s="154"/>
      <c r="I58" s="154"/>
      <c r="J58" s="154"/>
      <c r="K58" s="154"/>
      <c r="L58" s="154"/>
      <c r="M58" s="154"/>
      <c r="N58" s="941"/>
      <c r="O58" s="941"/>
      <c r="P58" s="154"/>
      <c r="Q58" s="154"/>
      <c r="R58" s="154"/>
    </row>
    <row r="59" spans="1:24" s="165" customFormat="1" ht="23.1" customHeight="1">
      <c r="A59" s="2752" t="s">
        <v>1343</v>
      </c>
      <c r="B59" s="2752"/>
      <c r="C59" s="2752"/>
      <c r="D59" s="2752"/>
      <c r="E59" s="2752"/>
      <c r="F59" s="2752"/>
      <c r="G59" s="2752"/>
      <c r="H59" s="2752"/>
      <c r="I59" s="2752"/>
      <c r="J59" s="2752"/>
      <c r="K59" s="2752"/>
      <c r="L59" s="2752"/>
      <c r="M59" s="2752"/>
      <c r="N59" s="2752"/>
      <c r="O59" s="2752"/>
      <c r="P59" s="2752"/>
      <c r="Q59" s="2752"/>
      <c r="R59" s="2752"/>
      <c r="S59" s="320"/>
      <c r="T59" s="942"/>
    </row>
    <row r="60" spans="1:24" s="165" customFormat="1" ht="23.1" customHeight="1">
      <c r="A60" s="2753" t="s">
        <v>1344</v>
      </c>
      <c r="B60" s="2754"/>
      <c r="C60" s="2754"/>
      <c r="D60" s="2754"/>
      <c r="E60" s="2754"/>
      <c r="F60" s="2754"/>
      <c r="G60" s="2754"/>
      <c r="H60" s="2754"/>
      <c r="I60" s="2754"/>
      <c r="J60" s="2754"/>
      <c r="K60" s="2754"/>
      <c r="L60" s="2754"/>
      <c r="M60" s="2754"/>
      <c r="N60" s="2754"/>
      <c r="O60" s="2754"/>
      <c r="P60" s="2754"/>
      <c r="Q60" s="2754"/>
      <c r="R60" s="2755"/>
      <c r="S60" s="943"/>
      <c r="T60" s="942"/>
    </row>
    <row r="61" spans="1:24" s="165" customFormat="1" ht="23.1" customHeight="1">
      <c r="A61" s="995"/>
      <c r="B61" s="996"/>
      <c r="C61" s="2756" t="s">
        <v>1345</v>
      </c>
      <c r="D61" s="2757"/>
      <c r="E61" s="2757"/>
      <c r="F61" s="2757"/>
      <c r="G61" s="2757"/>
      <c r="H61" s="2757"/>
      <c r="I61" s="2757"/>
      <c r="J61" s="2757"/>
      <c r="K61" s="2757"/>
      <c r="L61" s="2757"/>
      <c r="M61" s="2757"/>
      <c r="N61" s="2757"/>
      <c r="O61" s="2757"/>
      <c r="P61" s="2757"/>
      <c r="Q61" s="2757"/>
      <c r="R61" s="2758"/>
      <c r="S61" s="943"/>
      <c r="T61" s="942"/>
    </row>
    <row r="62" spans="1:24" s="198" customFormat="1" ht="12.95" customHeight="1">
      <c r="A62" s="427" t="s">
        <v>563</v>
      </c>
      <c r="B62" s="428"/>
      <c r="C62" s="429"/>
      <c r="D62" s="429"/>
      <c r="E62" s="429"/>
      <c r="F62" s="429"/>
      <c r="G62" s="429"/>
      <c r="H62" s="429"/>
      <c r="I62" s="429"/>
      <c r="J62" s="429"/>
      <c r="K62" s="429"/>
      <c r="L62" s="430"/>
      <c r="M62" s="428"/>
      <c r="N62" s="429"/>
      <c r="O62" s="430"/>
      <c r="P62" s="431"/>
      <c r="Q62" s="432"/>
      <c r="R62" s="432"/>
      <c r="S62" s="197"/>
      <c r="T62" s="197"/>
      <c r="U62" s="197"/>
      <c r="V62" s="196"/>
    </row>
    <row r="63" spans="1:24">
      <c r="C63" s="172"/>
      <c r="D63" s="172"/>
    </row>
    <row r="64" spans="1:24">
      <c r="C64" s="172"/>
      <c r="D64" s="172"/>
    </row>
    <row r="65" spans="3:4">
      <c r="C65" s="172"/>
      <c r="D65" s="172"/>
    </row>
    <row r="66" spans="3:4">
      <c r="C66" s="172"/>
      <c r="D66" s="172"/>
    </row>
  </sheetData>
  <mergeCells count="65">
    <mergeCell ref="A11:A12"/>
    <mergeCell ref="B11:R11"/>
    <mergeCell ref="B12:R12"/>
    <mergeCell ref="A2:R2"/>
    <mergeCell ref="A3:D4"/>
    <mergeCell ref="E3:I4"/>
    <mergeCell ref="K3:L4"/>
    <mergeCell ref="M3:R4"/>
    <mergeCell ref="A6:C6"/>
    <mergeCell ref="G6:I6"/>
    <mergeCell ref="O6:Q6"/>
    <mergeCell ref="A7:C7"/>
    <mergeCell ref="D7:G7"/>
    <mergeCell ref="I7:M7"/>
    <mergeCell ref="N7:O7"/>
    <mergeCell ref="P7:Q7"/>
    <mergeCell ref="A14:A17"/>
    <mergeCell ref="B14:F14"/>
    <mergeCell ref="B15:F15"/>
    <mergeCell ref="G15:I15"/>
    <mergeCell ref="B16:F16"/>
    <mergeCell ref="G16:I16"/>
    <mergeCell ref="B17:F17"/>
    <mergeCell ref="G17:I17"/>
    <mergeCell ref="C21:R21"/>
    <mergeCell ref="A23:R23"/>
    <mergeCell ref="C24:R24"/>
    <mergeCell ref="A25:R25"/>
    <mergeCell ref="C22:R22"/>
    <mergeCell ref="C26:R26"/>
    <mergeCell ref="A33:R33"/>
    <mergeCell ref="A34:D34"/>
    <mergeCell ref="E34:I34"/>
    <mergeCell ref="M34:R34"/>
    <mergeCell ref="A28:R28"/>
    <mergeCell ref="A29:R29"/>
    <mergeCell ref="C30:R30"/>
    <mergeCell ref="A37:C37"/>
    <mergeCell ref="G37:I37"/>
    <mergeCell ref="O37:Q37"/>
    <mergeCell ref="A38:C38"/>
    <mergeCell ref="D38:G38"/>
    <mergeCell ref="I38:M38"/>
    <mergeCell ref="N38:O38"/>
    <mergeCell ref="P38:Q38"/>
    <mergeCell ref="G48:I48"/>
    <mergeCell ref="C52:R52"/>
    <mergeCell ref="A54:R54"/>
    <mergeCell ref="C53:R53"/>
    <mergeCell ref="A42:A43"/>
    <mergeCell ref="B42:R42"/>
    <mergeCell ref="B43:R43"/>
    <mergeCell ref="A45:A48"/>
    <mergeCell ref="B45:F45"/>
    <mergeCell ref="B46:F46"/>
    <mergeCell ref="G46:I46"/>
    <mergeCell ref="B47:F47"/>
    <mergeCell ref="G47:I47"/>
    <mergeCell ref="B48:F48"/>
    <mergeCell ref="A59:R59"/>
    <mergeCell ref="A60:R60"/>
    <mergeCell ref="C61:R61"/>
    <mergeCell ref="C55:R55"/>
    <mergeCell ref="A56:R56"/>
    <mergeCell ref="C57:R57"/>
  </mergeCells>
  <phoneticPr fontId="12"/>
  <conditionalFormatting sqref="O37 B43:R43 G37 O6 B12:R12 G6">
    <cfRule type="cellIs" dxfId="146" priority="9" stopIfTrue="1" operator="equal">
      <formula>""</formula>
    </cfRule>
  </conditionalFormatting>
  <conditionalFormatting sqref="B52:B53 B55 B21:B24">
    <cfRule type="cellIs" dxfId="145" priority="8" stopIfTrue="1" operator="equal">
      <formula>""</formula>
    </cfRule>
  </conditionalFormatting>
  <conditionalFormatting sqref="G45 J45 G14 J14">
    <cfRule type="cellIs" dxfId="144" priority="7" stopIfTrue="1" operator="equal">
      <formula>(COUNTIF($G$14:$J$14,"○")=1)</formula>
    </cfRule>
  </conditionalFormatting>
  <conditionalFormatting sqref="G46:G48 G15:G17">
    <cfRule type="expression" dxfId="143" priority="6" stopIfTrue="1">
      <formula>($G$14&lt;&gt;"")*($G$15="")*($G$16="")*($G$17="")</formula>
    </cfRule>
  </conditionalFormatting>
  <conditionalFormatting sqref="K37 D37 K6 D6">
    <cfRule type="cellIs" dxfId="142" priority="5" stopIfTrue="1" operator="equal">
      <formula>(COUNTIF($D$6:$K$6,"○")=1)</formula>
    </cfRule>
  </conditionalFormatting>
  <conditionalFormatting sqref="B26">
    <cfRule type="cellIs" dxfId="141" priority="4" stopIfTrue="1" operator="equal">
      <formula>""</formula>
    </cfRule>
  </conditionalFormatting>
  <conditionalFormatting sqref="B57">
    <cfRule type="cellIs" dxfId="140" priority="3" stopIfTrue="1" operator="equal">
      <formula>""</formula>
    </cfRule>
  </conditionalFormatting>
  <conditionalFormatting sqref="B30">
    <cfRule type="cellIs" dxfId="139" priority="2" stopIfTrue="1" operator="equal">
      <formula>""</formula>
    </cfRule>
  </conditionalFormatting>
  <conditionalFormatting sqref="B61">
    <cfRule type="cellIs" dxfId="138" priority="1" stopIfTrue="1" operator="equal">
      <formula>""</formula>
    </cfRule>
  </conditionalFormatting>
  <dataValidations count="4">
    <dataValidation type="list" allowBlank="1" showInputMessage="1" showErrorMessage="1" sqref="JA37:JC37 O37:Q37 WVM37:WVO37 WLQ37:WLS37 WBU37:WBW37 VRY37:VSA37 VIC37:VIE37 UYG37:UYI37 UOK37:UOM37 UEO37:UEQ37 TUS37:TUU37 TKW37:TKY37 TBA37:TBC37 SRE37:SRG37 SHI37:SHK37 RXM37:RXO37 RNQ37:RNS37 RDU37:RDW37 QTY37:QUA37 QKC37:QKE37 QAG37:QAI37 PQK37:PQM37 PGO37:PGQ37 OWS37:OWU37 OMW37:OMY37 ODA37:ODC37 NTE37:NTG37 NJI37:NJK37 MZM37:MZO37 MPQ37:MPS37 MFU37:MFW37 LVY37:LWA37 LMC37:LME37 LCG37:LCI37 KSK37:KSM37 KIO37:KIQ37 JYS37:JYU37 JOW37:JOY37 JFA37:JFC37 IVE37:IVG37 ILI37:ILK37 IBM37:IBO37 HRQ37:HRS37 HHU37:HHW37 GXY37:GYA37 GOC37:GOE37 GEG37:GEI37 FUK37:FUM37 FKO37:FKQ37 FAS37:FAU37 EQW37:EQY37 EHA37:EHC37 DXE37:DXG37 DNI37:DNK37 DDM37:DDO37 CTQ37:CTS37 CJU37:CJW37 BZY37:CAA37 BQC37:BQE37 BGG37:BGI37 AWK37:AWM37 AMO37:AMQ37 ACS37:ACU37 SW37:SY37">
      <formula1>"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 type="list" allowBlank="1" showInputMessage="1" showErrorMessage="1" sqref="B21:B22 B52:B53 WUZ52:WUZ53 WLD52:WLD53 WBH52:WBH53 VRL52:VRL53 VHP52:VHP53 UXT52:UXT53 UNX52:UNX53 UEB52:UEB53 TUF52:TUF53 TKJ52:TKJ53 TAN52:TAN53 SQR52:SQR53 SGV52:SGV53 RWZ52:RWZ53 RND52:RND53 RDH52:RDH53 QTL52:QTL53 QJP52:QJP53 PZT52:PZT53 PPX52:PPX53 PGB52:PGB53 OWF52:OWF53 OMJ52:OMJ53 OCN52:OCN53 NSR52:NSR53 NIV52:NIV53 MYZ52:MYZ53 MPD52:MPD53 MFH52:MFH53 LVL52:LVL53 LLP52:LLP53 LBT52:LBT53 KRX52:KRX53 KIB52:KIB53 JYF52:JYF53 JOJ52:JOJ53 JEN52:JEN53 IUR52:IUR53 IKV52:IKV53 IAZ52:IAZ53 HRD52:HRD53 HHH52:HHH53 GXL52:GXL53 GNP52:GNP53 GDT52:GDT53 FTX52:FTX53 FKB52:FKB53 FAF52:FAF53 EQJ52:EQJ53 EGN52:EGN53 DWR52:DWR53 DMV52:DMV53 DCZ52:DCZ53 CTD52:CTD53 CJH52:CJH53 BZL52:BZL53 BPP52:BPP53 BFT52:BFT53 AVX52:AVX53 AMB52:AMB53 ACF52:ACF53 SJ52:SJ53 IN52:IN53 WVJ55 B61 VRV24 WBR24 WLN24 WVJ24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WLN55 WBR55 VRV55 VHZ55 UYD55 UOH55 UEL55 TUP55 TKT55 TAX55 SRB55 SHF55 RXJ55 RNN55 RDR55 QTV55 QJZ55 QAD55 PQH55 PGL55 OWP55 OMT55 OCX55 NTB55 NJF55 MZJ55 MPN55 MFR55 LVV55 LLZ55 LCD55 KSH55 KIL55 JYP55 JOT55 JEX55 IVB55 ILF55 IBJ55 HRN55 HHR55 GXV55 GNZ55 GED55 FUH55 FKL55 FAP55 EQT55 EGX55 DXB55 DNF55 DDJ55 CTN55 CJR55 BZV55 BPZ55 BGD55 AWH55 AML55 ACP55 ST55 IX55 B55 B30 B57 B26">
      <formula1>"✓"</formula1>
    </dataValidation>
    <dataValidation type="list" allowBlank="1" showInputMessage="1" showErrorMessage="1" sqref="IW37 D6 J14 G14 K6 K37 G45 J45 D37 WVB37 WLF37 WBJ37 VRN37 VHR37 UXV37 UNZ37 UED37 TUH37 TKL37 TAP37 SQT37 SGX37 RXB37 RNF37 RDJ37 QTN37 QJR37 PZV37 PPZ37 PGD37 OWH37 OML37 OCP37 NST37 NIX37 MZB37 MPF37 MFJ37 LVN37 LLR37 LBV37 KRZ37 KID37 JYH37 JOL37 JEP37 IUT37 IKX37 IBB37 HRF37 HHJ37 GXN37 GNR37 GDV37 FTZ37 FKD37 FAH37 EQL37 EGP37 DWT37 DMX37 DDB37 CTF37 CJJ37 BZN37 BPR37 BFV37 AVZ37 AMD37 ACH37 SL37 IP37 WVH45 WLL45 WBP45 VRT45 VHX45 UYB45 UOF45 UEJ45 TUN45 TKR45 TAV45 SQZ45 SHD45 RXH45 RNL45 RDP45 QTT45 QJX45 QAB45 PQF45 PGJ45 OWN45 OMR45 OCV45 NSZ45 NJD45 MZH45 MPL45 MFP45 LVT45 LLX45 LCB45 KSF45 KIJ45 JYN45 JOR45 JEV45 IUZ45 ILD45 IBH45 HRL45 HHP45 GXT45 GNX45 GEB45 FUF45 FKJ45 FAN45 EQR45 EGV45 DWZ45 DND45 DDH45 CTL45 CJP45 BZT45 BPX45 BGB45 AWF45 AMJ45 ACN45 SR45 IV45 WVE45 WLI45 WBM45 VRQ45 VHU45 UXY45 UOC45 UEG45 TUK45 TKO45 TAS45 SQW45 SHA45 RXE45 RNI45 RDM45 QTQ45 QJU45 PZY45 PQC45 PGG45 OWK45 OMO45 OCS45 NSW45 NJA45 MZE45 MPI45 MFM45 LVQ45 LLU45 LBY45 KSC45 KIG45 JYK45 JOO45 JES45 IUW45 ILA45 IBE45 HRI45 HHM45 GXQ45 GNU45 GDY45 FUC45 FKG45 FAK45 EQO45 EGS45 DWW45 DNA45 DDE45 CTI45 CJM45 BZQ45 BPU45 BFY45 AWC45 AMG45 ACK45 SO45 IS45 WVI37 WLM37 WBQ37 VRU37 VHY37 UYC37 UOG37 UEK37 TUO37 TKS37 TAW37 SRA37 SHE37 RXI37 RNM37 RDQ37 QTU37 QJY37 QAC37 PQG37 PGK37 OWO37 OMS37 OCW37 NTA37 NJE37 MZI37 MPM37 MFQ37 LVU37 LLY37 LCC37 KSG37 KIK37 JYO37 JOS37 JEW37 IVA37 ILE37 IBI37 HRM37 HHQ37 GXU37 GNY37 GEC37 FUG37 FKK37 FAO37 EQS37 EGW37 DXA37 DNE37 DDI37 CTM37 CJQ37 BZU37 BPY37 BGC37 AWG37 AMK37 ACO37 SS37">
      <formula1>"○"</formula1>
    </dataValidation>
    <dataValidation type="list" allowBlank="1" showInputMessage="1" showErrorMessage="1" sqref="JE37:JM37 G37:I37 WVE37:WVG37 WLI37:WLK37 WBM37:WBO37 VRQ37:VRS37 VHU37:VHW37 UXY37:UYA37 UOC37:UOE37 UEG37:UEI37 TUK37:TUM37 TKO37:TKQ37 TAS37:TAU37 SQW37:SQY37 SHA37:SHC37 RXE37:RXG37 RNI37:RNK37 RDM37:RDO37 QTQ37:QTS37 QJU37:QJW37 PZY37:QAA37 PQC37:PQE37 PGG37:PGI37 OWK37:OWM37 OMO37:OMQ37 OCS37:OCU37 NSW37:NSY37 NJA37:NJC37 MZE37:MZG37 MPI37:MPK37 MFM37:MFO37 LVQ37:LVS37 LLU37:LLW37 LBY37:LCA37 KSC37:KSE37 KIG37:KII37 JYK37:JYM37 JOO37:JOQ37 JES37:JEU37 IUW37:IUY37 ILA37:ILC37 IBE37:IBG37 HRI37:HRK37 HHM37:HHO37 GXQ37:GXS37 GNU37:GNW37 GDY37:GEA37 FUC37:FUE37 FKG37:FKI37 FAK37:FAM37 EQO37:EQQ37 EGS37:EGU37 DWW37:DWY37 DNA37:DNC37 DDE37:DDG37 CTI37:CTK37 CJM37:CJO37 BZQ37:BZS37 BPU37:BPW37 BFY37:BGA37 AWC37:AWE37 AMG37:AMI37 ACK37:ACM37 SO37:SQ37 IS37:IU37 WVQ37:WVY37 WLU37:WMC37 WBY37:WCG37 VSC37:VSK37 VIG37:VIO37 UYK37:UYS37 UOO37:UOW37 UES37:UFA37 TUW37:TVE37 TLA37:TLI37 TBE37:TBM37 SRI37:SRQ37 SHM37:SHU37 RXQ37:RXY37 RNU37:ROC37 RDY37:REG37 QUC37:QUK37 QKG37:QKO37 QAK37:QAS37 PQO37:PQW37 PGS37:PHA37 OWW37:OXE37 ONA37:ONI37 ODE37:ODM37 NTI37:NTQ37 NJM37:NJU37 MZQ37:MZY37 MPU37:MQC37 MFY37:MGG37 LWC37:LWK37 LMG37:LMO37 LCK37:LCS37 KSO37:KSW37 KIS37:KJA37 JYW37:JZE37 JPA37:JPI37 JFE37:JFM37 IVI37:IVQ37 ILM37:ILU37 IBQ37:IBY37 HRU37:HSC37 HHY37:HIG37 GYC37:GYK37 GOG37:GOO37 GEK37:GES37 FUO37:FUW37 FKS37:FLA37 FAW37:FBE37 ERA37:ERI37 EHE37:EHM37 DXI37:DXQ37 DNM37:DNU37 DDQ37:DDY37 CTU37:CUC37 CJY37:CKG37 CAC37:CAK37 BQG37:BQO37 BGK37:BGS37 AWO37:AWW37 AMS37:ANA37 ACW37:ADE37 TA37:TI37">
      <formula1>"00基礎分野,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s>
  <printOptions horizontalCentered="1"/>
  <pageMargins left="0.62992125984251968" right="0.62992125984251968" top="0.39370078740157483" bottom="0.39370078740157483" header="0" footer="0.19685039370078741"/>
  <pageSetup paperSize="9" scale="95" fitToHeight="0" orientation="portrait" r:id="rId1"/>
  <headerFooter scaleWithDoc="0">
    <oddFooter>&amp;R令和６年４月１日以降に申請する訓練科から適用</oddFooter>
  </headerFooter>
  <rowBreaks count="1" manualBreakCount="1">
    <brk id="31" max="17" man="1"/>
  </rowBreaks>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Z128"/>
  <sheetViews>
    <sheetView view="pageBreakPreview" zoomScale="115" zoomScaleNormal="100" zoomScaleSheetLayoutView="115" zoomScalePageLayoutView="124" workbookViewId="0"/>
  </sheetViews>
  <sheetFormatPr defaultColWidth="9" defaultRowHeight="14.25"/>
  <cols>
    <col min="1" max="2" width="3.125" style="144" customWidth="1"/>
    <col min="3" max="3" width="5.625" style="144" customWidth="1"/>
    <col min="4" max="4" width="3.125" style="144" customWidth="1"/>
    <col min="5" max="5" width="10.625" style="144" customWidth="1"/>
    <col min="6" max="7" width="3.125" style="144" customWidth="1"/>
    <col min="8" max="9" width="4.625" style="144" customWidth="1"/>
    <col min="10" max="11" width="3.125" style="144" customWidth="1"/>
    <col min="12" max="13" width="5.625" style="144" customWidth="1"/>
    <col min="14" max="15" width="3.125" style="144" customWidth="1"/>
    <col min="16" max="18" width="4.625" style="144" customWidth="1"/>
    <col min="19" max="19" width="3.125" style="144" customWidth="1"/>
    <col min="20" max="20" width="5.625" style="144" customWidth="1"/>
    <col min="21" max="21" width="10.125" style="144" customWidth="1"/>
    <col min="22" max="16384" width="9" style="144"/>
  </cols>
  <sheetData>
    <row r="1" spans="1:26" ht="18" customHeight="1">
      <c r="U1" s="280" t="s">
        <v>591</v>
      </c>
    </row>
    <row r="2" spans="1:26" ht="24.95" customHeight="1">
      <c r="A2" s="2788" t="s">
        <v>620</v>
      </c>
      <c r="B2" s="2788"/>
      <c r="C2" s="2788"/>
      <c r="D2" s="2788"/>
      <c r="E2" s="2788"/>
      <c r="F2" s="2788"/>
      <c r="G2" s="2788"/>
      <c r="H2" s="2788"/>
      <c r="I2" s="2788"/>
      <c r="J2" s="2788"/>
      <c r="K2" s="2788"/>
      <c r="L2" s="2788"/>
      <c r="M2" s="2788"/>
      <c r="N2" s="2788"/>
      <c r="O2" s="2788"/>
      <c r="P2" s="2788"/>
      <c r="Q2" s="2788"/>
      <c r="R2" s="2788"/>
      <c r="S2" s="2788"/>
      <c r="T2" s="2788"/>
      <c r="U2" s="2788"/>
    </row>
    <row r="3" spans="1:26" s="145" customFormat="1" ht="16.5" customHeight="1">
      <c r="A3" s="2826" t="s">
        <v>270</v>
      </c>
      <c r="B3" s="2826"/>
      <c r="C3" s="2826"/>
      <c r="D3" s="2826"/>
      <c r="E3" s="2757" t="str">
        <f>IF(様式1!L11="","",様式1!L11)</f>
        <v/>
      </c>
      <c r="F3" s="2757"/>
      <c r="G3" s="2757"/>
      <c r="H3" s="2757"/>
      <c r="I3" s="2757"/>
      <c r="J3" s="2757"/>
      <c r="L3" s="2826" t="s">
        <v>194</v>
      </c>
      <c r="M3" s="2826"/>
      <c r="N3" s="2757" t="str">
        <f>IF(様式1!G36="","",様式1!G36)</f>
        <v/>
      </c>
      <c r="O3" s="2757"/>
      <c r="P3" s="2757"/>
      <c r="Q3" s="2757"/>
      <c r="R3" s="2757"/>
      <c r="S3" s="2757"/>
      <c r="T3" s="2757"/>
      <c r="U3" s="2757"/>
    </row>
    <row r="4" spans="1:26" ht="16.5" customHeight="1">
      <c r="A4" s="2826"/>
      <c r="B4" s="2826"/>
      <c r="C4" s="2826"/>
      <c r="D4" s="2826"/>
      <c r="E4" s="2757"/>
      <c r="F4" s="2757"/>
      <c r="G4" s="2757"/>
      <c r="H4" s="2757"/>
      <c r="I4" s="2757"/>
      <c r="J4" s="2757"/>
      <c r="K4" s="343"/>
      <c r="L4" s="2826"/>
      <c r="M4" s="2826"/>
      <c r="N4" s="2757"/>
      <c r="O4" s="2757"/>
      <c r="P4" s="2757"/>
      <c r="Q4" s="2757"/>
      <c r="R4" s="2757"/>
      <c r="S4" s="2757"/>
      <c r="T4" s="2757"/>
      <c r="U4" s="2757"/>
    </row>
    <row r="5" spans="1:26" s="176" customFormat="1" ht="17.100000000000001" customHeight="1">
      <c r="A5" s="173" t="s">
        <v>101</v>
      </c>
      <c r="B5" s="174"/>
      <c r="C5" s="174"/>
      <c r="D5" s="174"/>
      <c r="E5" s="175"/>
      <c r="F5" s="175"/>
      <c r="G5" s="175"/>
      <c r="H5" s="175"/>
      <c r="I5" s="175"/>
      <c r="J5" s="175"/>
      <c r="K5" s="175"/>
      <c r="L5" s="175"/>
      <c r="M5" s="175"/>
      <c r="N5" s="175"/>
      <c r="O5" s="175"/>
      <c r="P5" s="175"/>
      <c r="Q5" s="175"/>
      <c r="R5" s="175"/>
      <c r="S5" s="175"/>
      <c r="T5" s="175"/>
    </row>
    <row r="6" spans="1:26" s="179" customFormat="1" ht="17.100000000000001" customHeight="1">
      <c r="A6" s="2796" t="s">
        <v>271</v>
      </c>
      <c r="B6" s="2796"/>
      <c r="C6" s="2796"/>
      <c r="D6" s="556"/>
      <c r="E6" s="553" t="s">
        <v>266</v>
      </c>
      <c r="F6" s="554" t="s">
        <v>401</v>
      </c>
      <c r="G6" s="2782"/>
      <c r="H6" s="2782"/>
      <c r="I6" s="2782"/>
      <c r="J6" s="324" t="s">
        <v>402</v>
      </c>
      <c r="K6" s="556" t="s">
        <v>424</v>
      </c>
      <c r="L6" s="192" t="s">
        <v>265</v>
      </c>
      <c r="M6" s="177"/>
      <c r="N6" s="554" t="s">
        <v>401</v>
      </c>
      <c r="O6" s="2782" t="str">
        <f>IF(様式5!L6="","",様式5!L6)</f>
        <v/>
      </c>
      <c r="P6" s="2782"/>
      <c r="Q6" s="2782"/>
      <c r="R6" s="324" t="s">
        <v>400</v>
      </c>
      <c r="S6" s="324"/>
      <c r="T6" s="324"/>
      <c r="U6" s="178"/>
    </row>
    <row r="7" spans="1:26" s="179" customFormat="1" ht="17.100000000000001" customHeight="1">
      <c r="A7" s="2796" t="s">
        <v>131</v>
      </c>
      <c r="B7" s="2796"/>
      <c r="C7" s="2796"/>
      <c r="D7" s="2829" t="str">
        <f>IF(様式1!F37="","",様式1!F37)</f>
        <v/>
      </c>
      <c r="E7" s="2830"/>
      <c r="F7" s="2830"/>
      <c r="G7" s="2830"/>
      <c r="H7" s="554" t="s">
        <v>181</v>
      </c>
      <c r="I7" s="2830" t="str">
        <f>IF(様式1!K37="","",様式1!K37)</f>
        <v/>
      </c>
      <c r="J7" s="2830"/>
      <c r="K7" s="2830"/>
      <c r="L7" s="2830"/>
      <c r="M7" s="2830"/>
      <c r="N7" s="2797" t="s">
        <v>272</v>
      </c>
      <c r="O7" s="2799"/>
      <c r="P7" s="2800"/>
      <c r="Q7" s="2765" t="str">
        <f>IF(様式1!F38="","",様式1!F38)</f>
        <v/>
      </c>
      <c r="R7" s="2766"/>
      <c r="S7" s="2766"/>
      <c r="T7" s="554"/>
      <c r="U7" s="153" t="s">
        <v>59</v>
      </c>
    </row>
    <row r="8" spans="1:26" s="152" customFormat="1" ht="8.1" customHeight="1">
      <c r="A8" s="551"/>
      <c r="B8" s="551"/>
      <c r="C8" s="154"/>
      <c r="D8" s="154"/>
      <c r="E8" s="154"/>
      <c r="F8" s="154"/>
      <c r="G8" s="154"/>
      <c r="H8" s="154"/>
      <c r="I8" s="154"/>
      <c r="J8" s="154"/>
      <c r="K8" s="154"/>
      <c r="L8" s="154"/>
      <c r="M8" s="154"/>
      <c r="N8" s="154"/>
      <c r="O8" s="551"/>
      <c r="P8" s="551"/>
      <c r="Q8" s="154"/>
      <c r="R8" s="154"/>
      <c r="S8" s="154"/>
      <c r="T8" s="154"/>
      <c r="U8" s="154"/>
    </row>
    <row r="9" spans="1:26" s="152" customFormat="1" ht="17.100000000000001" customHeight="1">
      <c r="A9" s="155" t="s">
        <v>273</v>
      </c>
      <c r="B9" s="551"/>
      <c r="C9" s="154"/>
      <c r="D9" s="154"/>
      <c r="E9" s="154"/>
      <c r="F9" s="154"/>
      <c r="G9" s="154"/>
      <c r="H9" s="154"/>
      <c r="I9" s="154"/>
      <c r="J9" s="154"/>
      <c r="K9" s="154"/>
      <c r="L9" s="154"/>
      <c r="M9" s="154"/>
      <c r="N9" s="154"/>
      <c r="O9" s="551"/>
      <c r="P9" s="551"/>
      <c r="Q9" s="154"/>
      <c r="R9" s="154"/>
      <c r="S9" s="154"/>
      <c r="T9" s="154"/>
      <c r="U9" s="154"/>
    </row>
    <row r="10" spans="1:26" s="152" customFormat="1" ht="17.100000000000001" customHeight="1">
      <c r="A10" s="558" t="s">
        <v>274</v>
      </c>
      <c r="B10" s="180"/>
      <c r="C10" s="181"/>
      <c r="D10" s="181"/>
      <c r="E10" s="181"/>
      <c r="F10" s="181"/>
      <c r="G10" s="181"/>
      <c r="H10" s="181"/>
      <c r="I10" s="181"/>
      <c r="J10" s="181"/>
      <c r="K10" s="181"/>
      <c r="L10" s="181"/>
      <c r="M10" s="181"/>
      <c r="N10" s="181"/>
      <c r="O10" s="180"/>
      <c r="P10" s="180"/>
      <c r="Q10" s="181"/>
      <c r="R10" s="181"/>
      <c r="S10" s="181"/>
      <c r="T10" s="181"/>
      <c r="U10" s="182"/>
    </row>
    <row r="11" spans="1:26" s="152" customFormat="1" ht="30" customHeight="1">
      <c r="A11" s="183"/>
      <c r="B11" s="2772" t="s">
        <v>372</v>
      </c>
      <c r="C11" s="2773"/>
      <c r="D11" s="2773"/>
      <c r="E11" s="2773"/>
      <c r="F11" s="2773"/>
      <c r="G11" s="2773"/>
      <c r="H11" s="2773"/>
      <c r="I11" s="2773"/>
      <c r="J11" s="2773"/>
      <c r="K11" s="2773"/>
      <c r="L11" s="2773"/>
      <c r="M11" s="2773"/>
      <c r="N11" s="2773"/>
      <c r="O11" s="2773"/>
      <c r="P11" s="2773"/>
      <c r="Q11" s="2773"/>
      <c r="R11" s="2773"/>
      <c r="S11" s="2773"/>
      <c r="T11" s="2773"/>
      <c r="U11" s="2774"/>
    </row>
    <row r="12" spans="1:26" s="152" customFormat="1" ht="200.1" customHeight="1">
      <c r="A12" s="183"/>
      <c r="B12" s="2775"/>
      <c r="C12" s="2776"/>
      <c r="D12" s="2776"/>
      <c r="E12" s="2776"/>
      <c r="F12" s="2776"/>
      <c r="G12" s="2776"/>
      <c r="H12" s="2776"/>
      <c r="I12" s="2776"/>
      <c r="J12" s="2776"/>
      <c r="K12" s="2776"/>
      <c r="L12" s="2776"/>
      <c r="M12" s="2776"/>
      <c r="N12" s="2776"/>
      <c r="O12" s="2776"/>
      <c r="P12" s="2776"/>
      <c r="Q12" s="2776"/>
      <c r="R12" s="2776"/>
      <c r="S12" s="2776"/>
      <c r="T12" s="2776"/>
      <c r="U12" s="2777"/>
      <c r="Z12" s="158"/>
    </row>
    <row r="13" spans="1:26" s="152" customFormat="1" ht="18.95" customHeight="1">
      <c r="A13" s="187"/>
      <c r="B13" s="184" t="s">
        <v>336</v>
      </c>
      <c r="C13" s="185"/>
      <c r="D13" s="185"/>
      <c r="E13" s="185"/>
      <c r="F13" s="185"/>
      <c r="G13" s="185"/>
      <c r="H13" s="185"/>
      <c r="I13" s="185"/>
      <c r="J13" s="185"/>
      <c r="K13" s="185"/>
      <c r="L13" s="185"/>
      <c r="M13" s="185"/>
      <c r="N13" s="185"/>
      <c r="O13" s="185"/>
      <c r="P13" s="185"/>
      <c r="Q13" s="185"/>
      <c r="R13" s="185"/>
      <c r="S13" s="185"/>
      <c r="T13" s="185"/>
      <c r="U13" s="186"/>
      <c r="W13" s="158"/>
    </row>
    <row r="14" spans="1:26" s="152" customFormat="1" ht="50.1" customHeight="1">
      <c r="A14" s="187"/>
      <c r="B14" s="2818" t="s">
        <v>348</v>
      </c>
      <c r="C14" s="2819"/>
      <c r="D14" s="2819"/>
      <c r="E14" s="2819"/>
      <c r="F14" s="2819"/>
      <c r="G14" s="2819"/>
      <c r="H14" s="2819"/>
      <c r="I14" s="2819"/>
      <c r="J14" s="2819"/>
      <c r="K14" s="2819"/>
      <c r="L14" s="2819"/>
      <c r="M14" s="2819"/>
      <c r="N14" s="2819"/>
      <c r="O14" s="2819"/>
      <c r="P14" s="2819"/>
      <c r="Q14" s="2819"/>
      <c r="R14" s="2819"/>
      <c r="S14" s="2819"/>
      <c r="T14" s="2819"/>
      <c r="U14" s="2820"/>
      <c r="V14" s="187"/>
    </row>
    <row r="15" spans="1:26" s="179" customFormat="1" ht="17.100000000000001" customHeight="1">
      <c r="A15" s="264"/>
      <c r="B15" s="188" t="s">
        <v>271</v>
      </c>
      <c r="C15" s="189"/>
      <c r="D15" s="189"/>
      <c r="E15" s="190"/>
      <c r="F15" s="161"/>
      <c r="G15" s="149" t="s">
        <v>266</v>
      </c>
      <c r="H15" s="554"/>
      <c r="I15" s="554"/>
      <c r="J15" s="554" t="s">
        <v>401</v>
      </c>
      <c r="K15" s="2782"/>
      <c r="L15" s="2782"/>
      <c r="M15" s="324" t="s">
        <v>402</v>
      </c>
      <c r="N15" s="161"/>
      <c r="O15" s="149" t="s">
        <v>265</v>
      </c>
      <c r="P15" s="554"/>
      <c r="Q15" s="554"/>
      <c r="R15" s="554" t="s">
        <v>401</v>
      </c>
      <c r="S15" s="2782"/>
      <c r="T15" s="2782"/>
      <c r="U15" s="325" t="s">
        <v>400</v>
      </c>
      <c r="V15" s="326"/>
      <c r="W15" s="152"/>
      <c r="X15" s="152"/>
      <c r="Y15" s="152"/>
    </row>
    <row r="16" spans="1:26" s="179" customFormat="1" ht="17.100000000000001" customHeight="1">
      <c r="A16" s="264"/>
      <c r="B16" s="361" t="s">
        <v>677</v>
      </c>
      <c r="C16" s="189"/>
      <c r="D16" s="542"/>
      <c r="E16" s="190"/>
      <c r="F16" s="2765"/>
      <c r="G16" s="2766"/>
      <c r="H16" s="2766"/>
      <c r="I16" s="2766"/>
      <c r="J16" s="2766"/>
      <c r="K16" s="2766"/>
      <c r="L16" s="2766"/>
      <c r="M16" s="2766"/>
      <c r="N16" s="2766"/>
      <c r="O16" s="2766"/>
      <c r="P16" s="2766"/>
      <c r="Q16" s="2766"/>
      <c r="R16" s="2766"/>
      <c r="S16" s="2766"/>
      <c r="T16" s="2766"/>
      <c r="U16" s="2821"/>
      <c r="W16" s="152"/>
      <c r="X16" s="152"/>
      <c r="Y16" s="152"/>
    </row>
    <row r="17" spans="1:25" s="179" customFormat="1" ht="17.100000000000001" customHeight="1">
      <c r="A17" s="264"/>
      <c r="B17" s="188" t="s">
        <v>131</v>
      </c>
      <c r="C17" s="189"/>
      <c r="D17" s="189"/>
      <c r="E17" s="190"/>
      <c r="F17" s="2829"/>
      <c r="G17" s="2830"/>
      <c r="H17" s="2830"/>
      <c r="I17" s="2830"/>
      <c r="J17" s="2830"/>
      <c r="K17" s="2830"/>
      <c r="L17" s="554" t="s">
        <v>181</v>
      </c>
      <c r="M17" s="2830"/>
      <c r="N17" s="2830"/>
      <c r="O17" s="2830"/>
      <c r="P17" s="2830"/>
      <c r="Q17" s="554"/>
      <c r="R17" s="554"/>
      <c r="S17" s="554"/>
      <c r="T17" s="554"/>
      <c r="U17" s="178"/>
      <c r="W17" s="152"/>
      <c r="X17" s="152"/>
      <c r="Y17" s="152"/>
    </row>
    <row r="18" spans="1:25" s="179" customFormat="1" ht="17.100000000000001" customHeight="1">
      <c r="A18" s="265"/>
      <c r="B18" s="361" t="s">
        <v>421</v>
      </c>
      <c r="C18" s="189"/>
      <c r="D18" s="189"/>
      <c r="E18" s="190"/>
      <c r="F18" s="2827"/>
      <c r="G18" s="2828"/>
      <c r="H18" s="2828"/>
      <c r="I18" s="2828"/>
      <c r="J18" s="554" t="s">
        <v>284</v>
      </c>
      <c r="K18" s="554"/>
      <c r="L18" s="554"/>
      <c r="M18" s="554"/>
      <c r="N18" s="557"/>
      <c r="O18" s="557"/>
      <c r="P18" s="554"/>
      <c r="Q18" s="554"/>
      <c r="R18" s="554"/>
      <c r="S18" s="554"/>
      <c r="T18" s="554"/>
      <c r="U18" s="178"/>
      <c r="W18" s="152"/>
      <c r="X18" s="152"/>
      <c r="Y18" s="152"/>
    </row>
    <row r="19" spans="1:25" s="152" customFormat="1" ht="17.100000000000001" customHeight="1">
      <c r="A19" s="191" t="s">
        <v>337</v>
      </c>
      <c r="B19" s="177"/>
      <c r="C19" s="552"/>
      <c r="D19" s="552"/>
      <c r="E19" s="552"/>
      <c r="F19" s="552"/>
      <c r="G19" s="552"/>
      <c r="H19" s="560"/>
      <c r="I19" s="560"/>
      <c r="J19" s="560"/>
      <c r="K19" s="554"/>
      <c r="L19" s="554"/>
      <c r="M19" s="554"/>
      <c r="N19" s="554"/>
      <c r="O19" s="557"/>
      <c r="P19" s="557"/>
      <c r="Q19" s="554"/>
      <c r="R19" s="554"/>
      <c r="S19" s="554"/>
      <c r="T19" s="554"/>
      <c r="U19" s="559"/>
    </row>
    <row r="20" spans="1:25" s="152" customFormat="1" ht="17.100000000000001" customHeight="1">
      <c r="A20" s="2770"/>
      <c r="B20" s="2778" t="s">
        <v>276</v>
      </c>
      <c r="C20" s="2779"/>
      <c r="D20" s="2779"/>
      <c r="E20" s="2779"/>
      <c r="F20" s="2780"/>
      <c r="G20" s="161"/>
      <c r="H20" s="149" t="s">
        <v>277</v>
      </c>
      <c r="I20" s="149"/>
      <c r="J20" s="554"/>
      <c r="K20" s="161"/>
      <c r="L20" s="554" t="s">
        <v>278</v>
      </c>
      <c r="M20" s="149" t="s">
        <v>279</v>
      </c>
      <c r="N20" s="554"/>
      <c r="O20" s="557"/>
      <c r="P20" s="557"/>
      <c r="Q20" s="554"/>
      <c r="R20" s="554"/>
      <c r="S20" s="554"/>
      <c r="T20" s="554"/>
      <c r="U20" s="559"/>
    </row>
    <row r="21" spans="1:25" s="152" customFormat="1" ht="17.100000000000001" customHeight="1">
      <c r="A21" s="2770"/>
      <c r="B21" s="2778" t="s">
        <v>287</v>
      </c>
      <c r="C21" s="2779"/>
      <c r="D21" s="2779"/>
      <c r="E21" s="2779"/>
      <c r="F21" s="2780"/>
      <c r="G21" s="2816"/>
      <c r="H21" s="2817"/>
      <c r="I21" s="2817"/>
      <c r="J21" s="2817"/>
      <c r="K21" s="192" t="s">
        <v>281</v>
      </c>
      <c r="L21" s="192"/>
      <c r="M21" s="192"/>
      <c r="N21" s="192"/>
      <c r="O21" s="192"/>
      <c r="P21" s="192"/>
      <c r="Q21" s="192"/>
      <c r="R21" s="192"/>
      <c r="S21" s="192"/>
      <c r="T21" s="192"/>
      <c r="U21" s="153"/>
    </row>
    <row r="22" spans="1:25" s="152" customFormat="1" ht="17.100000000000001" customHeight="1">
      <c r="A22" s="2770"/>
      <c r="B22" s="2778" t="s">
        <v>282</v>
      </c>
      <c r="C22" s="2779"/>
      <c r="D22" s="2779"/>
      <c r="E22" s="2779"/>
      <c r="F22" s="2780"/>
      <c r="G22" s="2816"/>
      <c r="H22" s="2817"/>
      <c r="I22" s="2817"/>
      <c r="J22" s="2817"/>
      <c r="K22" s="192" t="s">
        <v>281</v>
      </c>
      <c r="L22" s="192"/>
      <c r="M22" s="192"/>
      <c r="N22" s="192"/>
      <c r="O22" s="192"/>
      <c r="P22" s="192"/>
      <c r="Q22" s="192"/>
      <c r="R22" s="192"/>
      <c r="S22" s="192"/>
      <c r="T22" s="192"/>
      <c r="U22" s="153"/>
    </row>
    <row r="23" spans="1:25" s="152" customFormat="1" ht="17.100000000000001" customHeight="1">
      <c r="A23" s="2771"/>
      <c r="B23" s="2778" t="s">
        <v>283</v>
      </c>
      <c r="C23" s="2779"/>
      <c r="D23" s="2779"/>
      <c r="E23" s="2779"/>
      <c r="F23" s="2780"/>
      <c r="G23" s="2816"/>
      <c r="H23" s="2817"/>
      <c r="I23" s="2817"/>
      <c r="J23" s="2817"/>
      <c r="K23" s="192" t="s">
        <v>284</v>
      </c>
      <c r="L23" s="192"/>
      <c r="M23" s="192"/>
      <c r="N23" s="192"/>
      <c r="O23" s="192"/>
      <c r="P23" s="192"/>
      <c r="Q23" s="192"/>
      <c r="R23" s="192"/>
      <c r="S23" s="192"/>
      <c r="T23" s="192"/>
      <c r="U23" s="153"/>
    </row>
    <row r="24" spans="1:25" s="152" customFormat="1" ht="8.1" customHeight="1">
      <c r="A24" s="162"/>
      <c r="B24" s="158"/>
      <c r="C24" s="155"/>
      <c r="D24" s="155"/>
      <c r="E24" s="155"/>
      <c r="F24" s="155"/>
      <c r="G24" s="154"/>
      <c r="H24" s="154"/>
      <c r="I24" s="154"/>
      <c r="J24" s="154"/>
      <c r="K24" s="154"/>
      <c r="L24" s="154"/>
      <c r="M24" s="154"/>
      <c r="N24" s="154"/>
      <c r="O24" s="551"/>
      <c r="P24" s="551"/>
      <c r="Q24" s="154"/>
      <c r="R24" s="154"/>
      <c r="S24" s="154"/>
      <c r="T24" s="154"/>
      <c r="U24" s="154"/>
    </row>
    <row r="25" spans="1:25" s="152" customFormat="1" ht="17.100000000000001" customHeight="1">
      <c r="A25" s="158" t="s">
        <v>285</v>
      </c>
      <c r="B25" s="551"/>
      <c r="C25" s="154"/>
      <c r="D25" s="154"/>
      <c r="E25" s="154"/>
      <c r="F25" s="154"/>
      <c r="G25" s="154"/>
      <c r="H25" s="154"/>
      <c r="I25" s="154"/>
      <c r="J25" s="154"/>
      <c r="K25" s="154"/>
      <c r="L25" s="154"/>
      <c r="M25" s="154"/>
      <c r="N25" s="154"/>
      <c r="O25" s="551"/>
      <c r="P25" s="551"/>
      <c r="Q25" s="154"/>
      <c r="R25" s="154"/>
      <c r="S25" s="154"/>
      <c r="T25" s="154"/>
      <c r="U25" s="154"/>
    </row>
    <row r="26" spans="1:25" s="152" customFormat="1" ht="17.100000000000001" customHeight="1">
      <c r="A26" s="2809" t="s">
        <v>286</v>
      </c>
      <c r="B26" s="2810"/>
      <c r="C26" s="2810"/>
      <c r="D26" s="2810"/>
      <c r="E26" s="2810"/>
      <c r="F26" s="2810"/>
      <c r="G26" s="2810"/>
      <c r="H26" s="2810"/>
      <c r="I26" s="2810"/>
      <c r="J26" s="2810"/>
      <c r="K26" s="2810"/>
      <c r="L26" s="2810"/>
      <c r="M26" s="2810"/>
      <c r="N26" s="2810"/>
      <c r="O26" s="2810"/>
      <c r="P26" s="2810"/>
      <c r="Q26" s="2810"/>
      <c r="R26" s="2810"/>
      <c r="S26" s="2810"/>
      <c r="T26" s="2810"/>
      <c r="U26" s="2811"/>
      <c r="V26" s="158"/>
      <c r="X26" s="158"/>
    </row>
    <row r="27" spans="1:25" s="179" customFormat="1" ht="17.100000000000001" customHeight="1">
      <c r="A27" s="193"/>
      <c r="B27" s="556"/>
      <c r="C27" s="2778" t="s">
        <v>377</v>
      </c>
      <c r="D27" s="2779"/>
      <c r="E27" s="2779"/>
      <c r="F27" s="2779"/>
      <c r="G27" s="2779"/>
      <c r="H27" s="2779"/>
      <c r="I27" s="2779"/>
      <c r="J27" s="2779"/>
      <c r="K27" s="2779"/>
      <c r="L27" s="2779"/>
      <c r="M27" s="2779"/>
      <c r="N27" s="2779"/>
      <c r="O27" s="2779"/>
      <c r="P27" s="2779"/>
      <c r="Q27" s="2779"/>
      <c r="R27" s="2779"/>
      <c r="S27" s="2779"/>
      <c r="T27" s="2779"/>
      <c r="U27" s="2780"/>
      <c r="V27" s="194"/>
    </row>
    <row r="28" spans="1:25" s="179" customFormat="1" ht="17.100000000000001" customHeight="1">
      <c r="A28" s="193"/>
      <c r="B28" s="827"/>
      <c r="C28" s="2759" t="s">
        <v>525</v>
      </c>
      <c r="D28" s="2760"/>
      <c r="E28" s="2760"/>
      <c r="F28" s="2760"/>
      <c r="G28" s="2760"/>
      <c r="H28" s="2760"/>
      <c r="I28" s="2760"/>
      <c r="J28" s="2760"/>
      <c r="K28" s="2760"/>
      <c r="L28" s="2760"/>
      <c r="M28" s="2760"/>
      <c r="N28" s="2760"/>
      <c r="O28" s="2760"/>
      <c r="P28" s="2760"/>
      <c r="Q28" s="2760"/>
      <c r="R28" s="2760"/>
      <c r="S28" s="2760"/>
      <c r="T28" s="2760"/>
      <c r="U28" s="2761"/>
      <c r="V28" s="194"/>
    </row>
    <row r="29" spans="1:25" s="152" customFormat="1" ht="30" customHeight="1">
      <c r="A29" s="2762" t="s">
        <v>940</v>
      </c>
      <c r="B29" s="2763"/>
      <c r="C29" s="2763"/>
      <c r="D29" s="2763"/>
      <c r="E29" s="2763"/>
      <c r="F29" s="2763"/>
      <c r="G29" s="2763"/>
      <c r="H29" s="2763"/>
      <c r="I29" s="2763"/>
      <c r="J29" s="2763"/>
      <c r="K29" s="2763"/>
      <c r="L29" s="2763"/>
      <c r="M29" s="2763"/>
      <c r="N29" s="2763"/>
      <c r="O29" s="2763"/>
      <c r="P29" s="2763"/>
      <c r="Q29" s="2763"/>
      <c r="R29" s="2763"/>
      <c r="S29" s="2763"/>
      <c r="T29" s="2763"/>
      <c r="U29" s="2764"/>
      <c r="V29" s="158"/>
      <c r="X29" s="158"/>
    </row>
    <row r="30" spans="1:25" s="179" customFormat="1" ht="30" customHeight="1">
      <c r="A30" s="426"/>
      <c r="B30" s="425"/>
      <c r="C30" s="2759" t="s">
        <v>702</v>
      </c>
      <c r="D30" s="2760"/>
      <c r="E30" s="2760"/>
      <c r="F30" s="2760"/>
      <c r="G30" s="2760"/>
      <c r="H30" s="2760"/>
      <c r="I30" s="2760"/>
      <c r="J30" s="2760"/>
      <c r="K30" s="2760"/>
      <c r="L30" s="2760"/>
      <c r="M30" s="2760"/>
      <c r="N30" s="2760"/>
      <c r="O30" s="2760"/>
      <c r="P30" s="2760"/>
      <c r="Q30" s="2760"/>
      <c r="R30" s="2760"/>
      <c r="S30" s="2760"/>
      <c r="T30" s="2760"/>
      <c r="U30" s="2761"/>
      <c r="V30" s="194"/>
    </row>
    <row r="31" spans="1:25" s="152" customFormat="1" ht="15" customHeight="1">
      <c r="A31" s="2772" t="s">
        <v>943</v>
      </c>
      <c r="B31" s="2773"/>
      <c r="C31" s="2773"/>
      <c r="D31" s="2773"/>
      <c r="E31" s="2773"/>
      <c r="F31" s="2773"/>
      <c r="G31" s="2773"/>
      <c r="H31" s="2773"/>
      <c r="I31" s="2773"/>
      <c r="J31" s="2773"/>
      <c r="K31" s="2773"/>
      <c r="L31" s="2773"/>
      <c r="M31" s="2773"/>
      <c r="N31" s="2773"/>
      <c r="O31" s="2773"/>
      <c r="P31" s="2773"/>
      <c r="Q31" s="2773"/>
      <c r="R31" s="2773"/>
      <c r="S31" s="2773"/>
      <c r="T31" s="2773"/>
      <c r="U31" s="2774"/>
    </row>
    <row r="32" spans="1:25" s="152" customFormat="1" ht="15" customHeight="1">
      <c r="A32" s="2801"/>
      <c r="B32" s="2802"/>
      <c r="C32" s="2802"/>
      <c r="D32" s="2802"/>
      <c r="E32" s="2802"/>
      <c r="F32" s="2802"/>
      <c r="G32" s="2802"/>
      <c r="H32" s="2802"/>
      <c r="I32" s="2802"/>
      <c r="J32" s="2802"/>
      <c r="K32" s="2802"/>
      <c r="L32" s="2802"/>
      <c r="M32" s="2802"/>
      <c r="N32" s="2802"/>
      <c r="O32" s="2802"/>
      <c r="P32" s="2802"/>
      <c r="Q32" s="2802"/>
      <c r="R32" s="2802"/>
      <c r="S32" s="2802"/>
      <c r="T32" s="2802"/>
      <c r="U32" s="2803"/>
    </row>
    <row r="33" spans="1:24" s="179" customFormat="1" ht="28.5" customHeight="1">
      <c r="A33" s="195"/>
      <c r="B33" s="556"/>
      <c r="C33" s="2759" t="s">
        <v>947</v>
      </c>
      <c r="D33" s="2760"/>
      <c r="E33" s="2760"/>
      <c r="F33" s="2760"/>
      <c r="G33" s="2760"/>
      <c r="H33" s="2760"/>
      <c r="I33" s="2760"/>
      <c r="J33" s="2760"/>
      <c r="K33" s="2760"/>
      <c r="L33" s="2760"/>
      <c r="M33" s="2760"/>
      <c r="N33" s="2760"/>
      <c r="O33" s="2760"/>
      <c r="P33" s="2760"/>
      <c r="Q33" s="2760"/>
      <c r="R33" s="2760"/>
      <c r="S33" s="2760"/>
      <c r="T33" s="2760"/>
      <c r="U33" s="2761"/>
    </row>
    <row r="34" spans="1:24" s="152" customFormat="1" ht="8.1" customHeight="1">
      <c r="A34" s="162"/>
      <c r="B34" s="158"/>
      <c r="C34" s="155"/>
      <c r="D34" s="155"/>
      <c r="E34" s="155"/>
      <c r="F34" s="155"/>
      <c r="G34" s="154"/>
      <c r="H34" s="154"/>
      <c r="I34" s="154"/>
      <c r="J34" s="154"/>
      <c r="K34" s="154"/>
      <c r="L34" s="154"/>
      <c r="M34" s="154"/>
      <c r="N34" s="941"/>
      <c r="O34" s="941"/>
      <c r="P34" s="154"/>
      <c r="Q34" s="154"/>
      <c r="R34" s="154"/>
    </row>
    <row r="35" spans="1:24" s="165" customFormat="1" ht="28.5" customHeight="1">
      <c r="A35" s="2807" t="s">
        <v>1343</v>
      </c>
      <c r="B35" s="2807"/>
      <c r="C35" s="2807"/>
      <c r="D35" s="2807"/>
      <c r="E35" s="2807"/>
      <c r="F35" s="2807"/>
      <c r="G35" s="2807"/>
      <c r="H35" s="2807"/>
      <c r="I35" s="2807"/>
      <c r="J35" s="2807"/>
      <c r="K35" s="2807"/>
      <c r="L35" s="2807"/>
      <c r="M35" s="2807"/>
      <c r="N35" s="2807"/>
      <c r="O35" s="2807"/>
      <c r="P35" s="2807"/>
      <c r="Q35" s="2807"/>
      <c r="R35" s="2807"/>
      <c r="S35" s="311"/>
      <c r="T35" s="312"/>
      <c r="U35" s="152"/>
    </row>
    <row r="36" spans="1:24" s="165" customFormat="1" ht="35.1" customHeight="1">
      <c r="A36" s="2808" t="s">
        <v>1344</v>
      </c>
      <c r="B36" s="2808"/>
      <c r="C36" s="2808"/>
      <c r="D36" s="2808"/>
      <c r="E36" s="2808"/>
      <c r="F36" s="2808"/>
      <c r="G36" s="2808"/>
      <c r="H36" s="2808"/>
      <c r="I36" s="2808"/>
      <c r="J36" s="2808"/>
      <c r="K36" s="2808"/>
      <c r="L36" s="2808"/>
      <c r="M36" s="2808"/>
      <c r="N36" s="2808"/>
      <c r="O36" s="2808"/>
      <c r="P36" s="2808"/>
      <c r="Q36" s="2808"/>
      <c r="R36" s="2808"/>
      <c r="S36" s="2808"/>
      <c r="T36" s="2808"/>
      <c r="U36" s="2808"/>
    </row>
    <row r="37" spans="1:24" s="165" customFormat="1" ht="28.5" customHeight="1">
      <c r="A37" s="995"/>
      <c r="B37" s="996"/>
      <c r="C37" s="2756" t="s">
        <v>1345</v>
      </c>
      <c r="D37" s="2757"/>
      <c r="E37" s="2757"/>
      <c r="F37" s="2757"/>
      <c r="G37" s="2757"/>
      <c r="H37" s="2757"/>
      <c r="I37" s="2757"/>
      <c r="J37" s="2757"/>
      <c r="K37" s="2757"/>
      <c r="L37" s="2757"/>
      <c r="M37" s="2757"/>
      <c r="N37" s="2757"/>
      <c r="O37" s="2757"/>
      <c r="P37" s="2757"/>
      <c r="Q37" s="2757"/>
      <c r="R37" s="2757"/>
      <c r="S37" s="2757"/>
      <c r="T37" s="2757"/>
      <c r="U37" s="2758"/>
    </row>
    <row r="38" spans="1:24" s="198" customFormat="1" ht="12.95" customHeight="1">
      <c r="A38" s="430" t="s">
        <v>563</v>
      </c>
      <c r="B38" s="428"/>
      <c r="C38" s="427"/>
      <c r="D38" s="429"/>
      <c r="E38" s="429"/>
      <c r="F38" s="429"/>
      <c r="G38" s="429"/>
      <c r="H38" s="429"/>
      <c r="I38" s="429"/>
      <c r="J38" s="429"/>
      <c r="K38" s="429"/>
      <c r="L38" s="430"/>
      <c r="M38" s="428"/>
      <c r="N38" s="429"/>
      <c r="O38" s="430"/>
      <c r="P38" s="431"/>
      <c r="Q38" s="432"/>
      <c r="R38" s="432"/>
      <c r="S38" s="432"/>
      <c r="T38" s="432"/>
      <c r="U38" s="432"/>
      <c r="V38" s="196"/>
    </row>
    <row r="39" spans="1:24" s="312" customFormat="1" ht="18" customHeight="1">
      <c r="A39" s="320" t="s">
        <v>371</v>
      </c>
      <c r="C39" s="311"/>
      <c r="D39" s="311"/>
      <c r="E39" s="311"/>
      <c r="F39" s="311"/>
      <c r="G39" s="311"/>
      <c r="H39" s="311"/>
      <c r="I39" s="311"/>
      <c r="J39" s="313"/>
      <c r="K39" s="551"/>
      <c r="L39" s="311"/>
      <c r="M39" s="311"/>
      <c r="N39" s="311"/>
      <c r="O39" s="311"/>
      <c r="P39" s="311"/>
      <c r="Q39" s="311"/>
      <c r="R39" s="311"/>
      <c r="S39" s="311"/>
      <c r="T39" s="311"/>
      <c r="U39" s="311"/>
      <c r="V39" s="311"/>
    </row>
    <row r="40" spans="1:24" s="152" customFormat="1" ht="12.95" customHeight="1">
      <c r="A40" s="2804" t="s">
        <v>347</v>
      </c>
      <c r="B40" s="2805"/>
      <c r="C40" s="2805"/>
      <c r="D40" s="2805"/>
      <c r="E40" s="2805"/>
      <c r="F40" s="2805"/>
      <c r="G40" s="2805"/>
      <c r="H40" s="2805"/>
      <c r="I40" s="2805"/>
      <c r="J40" s="2805"/>
      <c r="K40" s="2805"/>
      <c r="L40" s="2805"/>
      <c r="M40" s="2805"/>
      <c r="N40" s="2805"/>
      <c r="O40" s="2805"/>
      <c r="P40" s="2805"/>
      <c r="Q40" s="2805"/>
      <c r="R40" s="2805"/>
      <c r="S40" s="2805"/>
      <c r="T40" s="2805"/>
      <c r="U40" s="2805"/>
      <c r="V40" s="158"/>
    </row>
    <row r="41" spans="1:24" s="152" customFormat="1" ht="12.95" customHeight="1">
      <c r="A41" s="2806"/>
      <c r="B41" s="2806"/>
      <c r="C41" s="2806"/>
      <c r="D41" s="2806"/>
      <c r="E41" s="2806"/>
      <c r="F41" s="2806"/>
      <c r="G41" s="2806"/>
      <c r="H41" s="2806"/>
      <c r="I41" s="2806"/>
      <c r="J41" s="2806"/>
      <c r="K41" s="2806"/>
      <c r="L41" s="2806"/>
      <c r="M41" s="2806"/>
      <c r="N41" s="2806"/>
      <c r="O41" s="2806"/>
      <c r="P41" s="2806"/>
      <c r="Q41" s="2806"/>
      <c r="R41" s="2806"/>
      <c r="S41" s="2806"/>
      <c r="T41" s="2806"/>
      <c r="U41" s="2806"/>
      <c r="V41" s="158"/>
    </row>
    <row r="42" spans="1:24" s="201" customFormat="1" ht="18" customHeight="1">
      <c r="A42" s="199"/>
      <c r="B42" s="2796" t="s">
        <v>288</v>
      </c>
      <c r="C42" s="2796"/>
      <c r="D42" s="2796"/>
      <c r="E42" s="2797" t="s">
        <v>131</v>
      </c>
      <c r="F42" s="2799"/>
      <c r="G42" s="2799"/>
      <c r="H42" s="2799"/>
      <c r="I42" s="2799"/>
      <c r="J42" s="2799"/>
      <c r="K42" s="2799"/>
      <c r="L42" s="2799"/>
      <c r="M42" s="2799"/>
      <c r="N42" s="2800"/>
      <c r="O42" s="2797" t="s">
        <v>289</v>
      </c>
      <c r="P42" s="2799"/>
      <c r="Q42" s="2797" t="s">
        <v>290</v>
      </c>
      <c r="R42" s="2799"/>
      <c r="S42" s="2799"/>
      <c r="T42" s="2799"/>
      <c r="U42" s="2800"/>
      <c r="V42" s="200"/>
      <c r="X42" s="200"/>
    </row>
    <row r="43" spans="1:24" s="179" customFormat="1" ht="17.100000000000001" customHeight="1">
      <c r="A43" s="556" t="s">
        <v>291</v>
      </c>
      <c r="B43" s="2796"/>
      <c r="C43" s="2796"/>
      <c r="D43" s="2796"/>
      <c r="E43" s="2822"/>
      <c r="F43" s="2823"/>
      <c r="G43" s="2823"/>
      <c r="H43" s="2823"/>
      <c r="I43" s="554" t="s">
        <v>181</v>
      </c>
      <c r="J43" s="2824"/>
      <c r="K43" s="2824"/>
      <c r="L43" s="2824"/>
      <c r="M43" s="2824"/>
      <c r="N43" s="2825"/>
      <c r="O43" s="2797"/>
      <c r="P43" s="2799"/>
      <c r="Q43" s="2822"/>
      <c r="R43" s="2824"/>
      <c r="S43" s="2824"/>
      <c r="T43" s="2824"/>
      <c r="U43" s="2825"/>
      <c r="V43" s="194"/>
      <c r="W43" s="194"/>
    </row>
    <row r="44" spans="1:24" s="179" customFormat="1" ht="17.100000000000001" customHeight="1">
      <c r="A44" s="556" t="s">
        <v>292</v>
      </c>
      <c r="B44" s="2796"/>
      <c r="C44" s="2796"/>
      <c r="D44" s="2796"/>
      <c r="E44" s="2822"/>
      <c r="F44" s="2823"/>
      <c r="G44" s="2823"/>
      <c r="H44" s="2823"/>
      <c r="I44" s="554" t="s">
        <v>181</v>
      </c>
      <c r="J44" s="2824"/>
      <c r="K44" s="2824"/>
      <c r="L44" s="2824"/>
      <c r="M44" s="2824"/>
      <c r="N44" s="2825"/>
      <c r="O44" s="2797"/>
      <c r="P44" s="2799"/>
      <c r="Q44" s="2822"/>
      <c r="R44" s="2824"/>
      <c r="S44" s="2824"/>
      <c r="T44" s="2824"/>
      <c r="U44" s="2825"/>
      <c r="V44" s="194"/>
    </row>
    <row r="45" spans="1:24" s="179" customFormat="1" ht="17.100000000000001" customHeight="1">
      <c r="A45" s="719" t="s">
        <v>443</v>
      </c>
      <c r="B45" s="2796"/>
      <c r="C45" s="2796"/>
      <c r="D45" s="2796"/>
      <c r="E45" s="2822"/>
      <c r="F45" s="2823"/>
      <c r="G45" s="2823"/>
      <c r="H45" s="2823"/>
      <c r="I45" s="554" t="s">
        <v>181</v>
      </c>
      <c r="J45" s="2824"/>
      <c r="K45" s="2824"/>
      <c r="L45" s="2824"/>
      <c r="M45" s="2824"/>
      <c r="N45" s="2825"/>
      <c r="O45" s="2797"/>
      <c r="P45" s="2799"/>
      <c r="Q45" s="2822"/>
      <c r="R45" s="2824"/>
      <c r="S45" s="2824"/>
      <c r="T45" s="2824"/>
      <c r="U45" s="2825"/>
      <c r="V45" s="194"/>
    </row>
    <row r="46" spans="1:24" s="179" customFormat="1" ht="17.100000000000001" customHeight="1">
      <c r="A46" s="556" t="s">
        <v>293</v>
      </c>
      <c r="B46" s="2796"/>
      <c r="C46" s="2796"/>
      <c r="D46" s="2796"/>
      <c r="E46" s="2822"/>
      <c r="F46" s="2823"/>
      <c r="G46" s="2823"/>
      <c r="H46" s="2823"/>
      <c r="I46" s="554" t="s">
        <v>181</v>
      </c>
      <c r="J46" s="2824"/>
      <c r="K46" s="2824"/>
      <c r="L46" s="2824"/>
      <c r="M46" s="2824"/>
      <c r="N46" s="2825"/>
      <c r="O46" s="2797"/>
      <c r="P46" s="2799"/>
      <c r="Q46" s="2822"/>
      <c r="R46" s="2824"/>
      <c r="S46" s="2824"/>
      <c r="T46" s="2824"/>
      <c r="U46" s="2825"/>
      <c r="V46" s="194"/>
    </row>
    <row r="47" spans="1:24" s="179" customFormat="1" ht="17.100000000000001" customHeight="1">
      <c r="A47" s="556" t="s">
        <v>294</v>
      </c>
      <c r="B47" s="2796"/>
      <c r="C47" s="2796"/>
      <c r="D47" s="2796"/>
      <c r="E47" s="2822"/>
      <c r="F47" s="2823"/>
      <c r="G47" s="2823"/>
      <c r="H47" s="2823"/>
      <c r="I47" s="554" t="s">
        <v>181</v>
      </c>
      <c r="J47" s="2824"/>
      <c r="K47" s="2824"/>
      <c r="L47" s="2824"/>
      <c r="M47" s="2824"/>
      <c r="N47" s="2825"/>
      <c r="O47" s="2797"/>
      <c r="P47" s="2799"/>
      <c r="Q47" s="2822"/>
      <c r="R47" s="2824"/>
      <c r="S47" s="2824"/>
      <c r="T47" s="2824"/>
      <c r="U47" s="2825"/>
      <c r="V47" s="194"/>
    </row>
    <row r="48" spans="1:24" ht="10.5" customHeight="1">
      <c r="A48" s="2795" t="s">
        <v>376</v>
      </c>
      <c r="B48" s="2795"/>
      <c r="C48" s="2795"/>
      <c r="D48" s="2795"/>
      <c r="E48" s="2795"/>
      <c r="F48" s="2795"/>
      <c r="G48" s="2795"/>
      <c r="H48" s="2795"/>
      <c r="I48" s="2795"/>
      <c r="J48" s="2795"/>
      <c r="K48" s="2795"/>
      <c r="L48" s="2795"/>
      <c r="M48" s="2795"/>
      <c r="N48" s="2795"/>
      <c r="O48" s="2795"/>
      <c r="P48" s="2795"/>
      <c r="Q48" s="2795"/>
      <c r="R48" s="2795"/>
      <c r="S48" s="2795"/>
      <c r="T48" s="2795"/>
      <c r="U48" s="2795"/>
    </row>
    <row r="49" spans="1:26" s="198" customFormat="1" ht="10.5" customHeight="1">
      <c r="A49" s="202" t="s">
        <v>295</v>
      </c>
      <c r="C49" s="196"/>
      <c r="D49" s="196"/>
      <c r="E49" s="196"/>
      <c r="F49" s="196"/>
      <c r="G49" s="196"/>
      <c r="H49" s="196"/>
      <c r="I49" s="196"/>
      <c r="J49" s="196"/>
      <c r="K49" s="196"/>
      <c r="L49" s="196"/>
      <c r="M49" s="196"/>
      <c r="N49" s="196"/>
      <c r="O49" s="196"/>
      <c r="P49" s="196"/>
      <c r="Q49" s="196"/>
      <c r="R49" s="196"/>
      <c r="S49" s="196"/>
      <c r="T49" s="196"/>
      <c r="U49" s="196"/>
    </row>
    <row r="50" spans="1:26" s="198" customFormat="1" ht="10.5" customHeight="1">
      <c r="A50" s="202" t="s">
        <v>296</v>
      </c>
      <c r="C50" s="196"/>
      <c r="D50" s="196"/>
      <c r="E50" s="196"/>
      <c r="F50" s="196"/>
      <c r="G50" s="196"/>
      <c r="H50" s="196"/>
      <c r="I50" s="196"/>
      <c r="J50" s="196"/>
      <c r="K50" s="196"/>
      <c r="L50" s="196"/>
      <c r="M50" s="196"/>
      <c r="N50" s="196"/>
      <c r="O50" s="196"/>
      <c r="P50" s="196"/>
      <c r="Q50" s="196"/>
      <c r="R50" s="196"/>
      <c r="S50" s="196"/>
      <c r="T50" s="196"/>
      <c r="U50" s="196"/>
    </row>
    <row r="51" spans="1:26" ht="20.100000000000001" customHeight="1">
      <c r="U51" s="280" t="s">
        <v>591</v>
      </c>
    </row>
    <row r="52" spans="1:26" ht="24.95" customHeight="1">
      <c r="A52" s="2788" t="s">
        <v>620</v>
      </c>
      <c r="B52" s="2788"/>
      <c r="C52" s="2788"/>
      <c r="D52" s="2788"/>
      <c r="E52" s="2788"/>
      <c r="F52" s="2788"/>
      <c r="G52" s="2788"/>
      <c r="H52" s="2788"/>
      <c r="I52" s="2788"/>
      <c r="J52" s="2788"/>
      <c r="K52" s="2788"/>
      <c r="L52" s="2788"/>
      <c r="M52" s="2788"/>
      <c r="N52" s="2788"/>
      <c r="O52" s="2788"/>
      <c r="P52" s="2788"/>
      <c r="Q52" s="2788"/>
      <c r="R52" s="2788"/>
      <c r="S52" s="2788"/>
      <c r="T52" s="2788"/>
      <c r="U52" s="2788"/>
    </row>
    <row r="53" spans="1:26" s="145" customFormat="1" ht="24" customHeight="1">
      <c r="A53" s="2826" t="s">
        <v>270</v>
      </c>
      <c r="B53" s="2826"/>
      <c r="C53" s="2826"/>
      <c r="D53" s="2826"/>
      <c r="E53" s="2790"/>
      <c r="F53" s="2790"/>
      <c r="G53" s="2790"/>
      <c r="H53" s="2790"/>
      <c r="I53" s="2790"/>
      <c r="J53" s="2790"/>
      <c r="L53" s="2826" t="s">
        <v>194</v>
      </c>
      <c r="M53" s="2826"/>
      <c r="N53" s="2790"/>
      <c r="O53" s="2790"/>
      <c r="P53" s="2790"/>
      <c r="Q53" s="2790"/>
      <c r="R53" s="2790"/>
      <c r="S53" s="2790"/>
      <c r="T53" s="2790"/>
      <c r="U53" s="2790"/>
    </row>
    <row r="54" spans="1:26" ht="3.75" customHeight="1">
      <c r="B54" s="343"/>
      <c r="C54" s="343"/>
      <c r="D54" s="343"/>
      <c r="E54" s="343"/>
      <c r="F54" s="343"/>
      <c r="G54" s="343"/>
      <c r="H54" s="343"/>
      <c r="I54" s="343"/>
      <c r="J54" s="343"/>
      <c r="K54" s="343"/>
      <c r="L54" s="343"/>
      <c r="M54" s="343"/>
      <c r="N54" s="343"/>
      <c r="O54" s="343"/>
      <c r="P54" s="343"/>
      <c r="Q54" s="343"/>
      <c r="R54" s="343"/>
      <c r="S54" s="343"/>
      <c r="T54" s="343"/>
    </row>
    <row r="55" spans="1:26" s="176" customFormat="1" ht="17.100000000000001" customHeight="1">
      <c r="A55" s="173" t="s">
        <v>101</v>
      </c>
      <c r="B55" s="174"/>
      <c r="C55" s="174"/>
      <c r="D55" s="174"/>
      <c r="E55" s="175"/>
      <c r="F55" s="175"/>
      <c r="G55" s="175"/>
      <c r="H55" s="175"/>
      <c r="I55" s="175"/>
      <c r="J55" s="175"/>
      <c r="K55" s="175"/>
      <c r="L55" s="175"/>
      <c r="M55" s="175"/>
      <c r="N55" s="175"/>
      <c r="O55" s="175"/>
      <c r="P55" s="175"/>
      <c r="Q55" s="175"/>
      <c r="R55" s="175"/>
      <c r="S55" s="175"/>
      <c r="T55" s="175"/>
    </row>
    <row r="56" spans="1:26" s="179" customFormat="1" ht="17.100000000000001" customHeight="1">
      <c r="A56" s="2796" t="s">
        <v>271</v>
      </c>
      <c r="B56" s="2796"/>
      <c r="C56" s="2796"/>
      <c r="D56" s="556"/>
      <c r="E56" s="553" t="s">
        <v>266</v>
      </c>
      <c r="F56" s="554" t="s">
        <v>56</v>
      </c>
      <c r="G56" s="2782"/>
      <c r="H56" s="2782"/>
      <c r="I56" s="2782"/>
      <c r="J56" s="324" t="s">
        <v>48</v>
      </c>
      <c r="K56" s="556"/>
      <c r="L56" s="192" t="s">
        <v>265</v>
      </c>
      <c r="M56" s="177"/>
      <c r="N56" s="554" t="s">
        <v>56</v>
      </c>
      <c r="O56" s="2782"/>
      <c r="P56" s="2782"/>
      <c r="Q56" s="2782"/>
      <c r="R56" s="324" t="s">
        <v>48</v>
      </c>
      <c r="S56" s="324"/>
      <c r="T56" s="324"/>
      <c r="U56" s="178"/>
    </row>
    <row r="57" spans="1:26" s="179" customFormat="1" ht="17.100000000000001" customHeight="1">
      <c r="A57" s="2796" t="s">
        <v>131</v>
      </c>
      <c r="B57" s="2796"/>
      <c r="C57" s="2796"/>
      <c r="D57" s="2765"/>
      <c r="E57" s="2766"/>
      <c r="F57" s="2766"/>
      <c r="G57" s="2766"/>
      <c r="H57" s="554" t="s">
        <v>55</v>
      </c>
      <c r="I57" s="2766"/>
      <c r="J57" s="2766"/>
      <c r="K57" s="2766"/>
      <c r="L57" s="2766"/>
      <c r="M57" s="2766"/>
      <c r="N57" s="2797" t="s">
        <v>272</v>
      </c>
      <c r="O57" s="2799"/>
      <c r="P57" s="2800"/>
      <c r="Q57" s="2765"/>
      <c r="R57" s="2766"/>
      <c r="S57" s="2766"/>
      <c r="T57" s="554"/>
      <c r="U57" s="153" t="s">
        <v>59</v>
      </c>
    </row>
    <row r="58" spans="1:26" s="152" customFormat="1" ht="8.1" customHeight="1">
      <c r="A58" s="551"/>
      <c r="B58" s="551"/>
      <c r="C58" s="154"/>
      <c r="D58" s="154"/>
      <c r="E58" s="154"/>
      <c r="F58" s="154"/>
      <c r="G58" s="154"/>
      <c r="H58" s="154"/>
      <c r="I58" s="154"/>
      <c r="J58" s="154"/>
      <c r="K58" s="154"/>
      <c r="L58" s="154"/>
      <c r="M58" s="154"/>
      <c r="N58" s="154"/>
      <c r="O58" s="551"/>
      <c r="P58" s="551"/>
      <c r="Q58" s="154"/>
      <c r="R58" s="154"/>
      <c r="S58" s="154"/>
      <c r="T58" s="154"/>
      <c r="U58" s="154"/>
    </row>
    <row r="59" spans="1:26" s="152" customFormat="1" ht="17.100000000000001" customHeight="1">
      <c r="A59" s="155" t="s">
        <v>273</v>
      </c>
      <c r="B59" s="551"/>
      <c r="C59" s="154"/>
      <c r="D59" s="154"/>
      <c r="E59" s="154"/>
      <c r="F59" s="154"/>
      <c r="G59" s="154"/>
      <c r="H59" s="154"/>
      <c r="I59" s="154"/>
      <c r="J59" s="154"/>
      <c r="K59" s="154"/>
      <c r="L59" s="154"/>
      <c r="M59" s="154"/>
      <c r="N59" s="154"/>
      <c r="O59" s="551"/>
      <c r="P59" s="551"/>
      <c r="Q59" s="154"/>
      <c r="R59" s="154"/>
      <c r="S59" s="154"/>
      <c r="T59" s="154"/>
      <c r="U59" s="154"/>
    </row>
    <row r="60" spans="1:26" s="152" customFormat="1" ht="17.100000000000001" customHeight="1">
      <c r="A60" s="558" t="s">
        <v>436</v>
      </c>
      <c r="B60" s="180"/>
      <c r="C60" s="181"/>
      <c r="D60" s="181"/>
      <c r="E60" s="181"/>
      <c r="F60" s="181"/>
      <c r="G60" s="181"/>
      <c r="H60" s="181"/>
      <c r="I60" s="181"/>
      <c r="J60" s="181"/>
      <c r="K60" s="181"/>
      <c r="L60" s="181"/>
      <c r="M60" s="181"/>
      <c r="N60" s="181"/>
      <c r="O60" s="180"/>
      <c r="P60" s="180"/>
      <c r="Q60" s="181"/>
      <c r="R60" s="181"/>
      <c r="S60" s="181"/>
      <c r="T60" s="181"/>
      <c r="U60" s="182"/>
    </row>
    <row r="61" spans="1:26" s="152" customFormat="1" ht="30" customHeight="1">
      <c r="A61" s="183"/>
      <c r="B61" s="2772" t="s">
        <v>372</v>
      </c>
      <c r="C61" s="2773"/>
      <c r="D61" s="2773"/>
      <c r="E61" s="2773"/>
      <c r="F61" s="2773"/>
      <c r="G61" s="2773"/>
      <c r="H61" s="2773"/>
      <c r="I61" s="2773"/>
      <c r="J61" s="2773"/>
      <c r="K61" s="2773"/>
      <c r="L61" s="2773"/>
      <c r="M61" s="2773"/>
      <c r="N61" s="2773"/>
      <c r="O61" s="2773"/>
      <c r="P61" s="2773"/>
      <c r="Q61" s="2773"/>
      <c r="R61" s="2773"/>
      <c r="S61" s="2773"/>
      <c r="T61" s="2773"/>
      <c r="U61" s="2774"/>
    </row>
    <row r="62" spans="1:26" s="152" customFormat="1" ht="200.1" customHeight="1">
      <c r="A62" s="183"/>
      <c r="B62" s="2775"/>
      <c r="C62" s="2776"/>
      <c r="D62" s="2776"/>
      <c r="E62" s="2776"/>
      <c r="F62" s="2776"/>
      <c r="G62" s="2776"/>
      <c r="H62" s="2776"/>
      <c r="I62" s="2776"/>
      <c r="J62" s="2776"/>
      <c r="K62" s="2776"/>
      <c r="L62" s="2776"/>
      <c r="M62" s="2776"/>
      <c r="N62" s="2776"/>
      <c r="O62" s="2776"/>
      <c r="P62" s="2776"/>
      <c r="Q62" s="2776"/>
      <c r="R62" s="2776"/>
      <c r="S62" s="2776"/>
      <c r="T62" s="2776"/>
      <c r="U62" s="2777"/>
      <c r="Z62" s="158"/>
    </row>
    <row r="63" spans="1:26" s="152" customFormat="1" ht="18.95" customHeight="1">
      <c r="A63" s="187"/>
      <c r="B63" s="184" t="s">
        <v>336</v>
      </c>
      <c r="C63" s="185"/>
      <c r="D63" s="185"/>
      <c r="E63" s="185"/>
      <c r="F63" s="185"/>
      <c r="G63" s="185"/>
      <c r="H63" s="185"/>
      <c r="I63" s="185"/>
      <c r="J63" s="185"/>
      <c r="K63" s="185"/>
      <c r="L63" s="185"/>
      <c r="M63" s="185"/>
      <c r="N63" s="185"/>
      <c r="O63" s="185"/>
      <c r="P63" s="185"/>
      <c r="Q63" s="185"/>
      <c r="R63" s="185"/>
      <c r="S63" s="185"/>
      <c r="T63" s="185"/>
      <c r="U63" s="186"/>
      <c r="W63" s="158"/>
    </row>
    <row r="64" spans="1:26" s="152" customFormat="1" ht="50.1" customHeight="1">
      <c r="A64" s="187"/>
      <c r="B64" s="2818" t="s">
        <v>348</v>
      </c>
      <c r="C64" s="2819"/>
      <c r="D64" s="2819"/>
      <c r="E64" s="2819"/>
      <c r="F64" s="2819"/>
      <c r="G64" s="2819"/>
      <c r="H64" s="2819"/>
      <c r="I64" s="2819"/>
      <c r="J64" s="2819"/>
      <c r="K64" s="2819"/>
      <c r="L64" s="2819"/>
      <c r="M64" s="2819"/>
      <c r="N64" s="2819"/>
      <c r="O64" s="2819"/>
      <c r="P64" s="2819"/>
      <c r="Q64" s="2819"/>
      <c r="R64" s="2819"/>
      <c r="S64" s="2819"/>
      <c r="T64" s="2819"/>
      <c r="U64" s="2820"/>
      <c r="V64" s="187"/>
    </row>
    <row r="65" spans="1:25" s="179" customFormat="1" ht="17.100000000000001" customHeight="1">
      <c r="A65" s="264"/>
      <c r="B65" s="188" t="s">
        <v>271</v>
      </c>
      <c r="C65" s="189"/>
      <c r="D65" s="189"/>
      <c r="E65" s="190"/>
      <c r="F65" s="161"/>
      <c r="G65" s="149" t="s">
        <v>266</v>
      </c>
      <c r="H65" s="554"/>
      <c r="I65" s="554"/>
      <c r="J65" s="554" t="s">
        <v>56</v>
      </c>
      <c r="K65" s="2782"/>
      <c r="L65" s="2782"/>
      <c r="M65" s="324" t="s">
        <v>48</v>
      </c>
      <c r="N65" s="161"/>
      <c r="O65" s="149" t="s">
        <v>265</v>
      </c>
      <c r="P65" s="554"/>
      <c r="Q65" s="554"/>
      <c r="R65" s="554" t="s">
        <v>56</v>
      </c>
      <c r="S65" s="2782"/>
      <c r="T65" s="2782"/>
      <c r="U65" s="325" t="s">
        <v>48</v>
      </c>
      <c r="V65" s="326"/>
      <c r="W65" s="152"/>
      <c r="X65" s="152"/>
      <c r="Y65" s="152"/>
    </row>
    <row r="66" spans="1:25" s="179" customFormat="1" ht="17.100000000000001" customHeight="1">
      <c r="A66" s="264"/>
      <c r="B66" s="361" t="s">
        <v>677</v>
      </c>
      <c r="C66" s="189"/>
      <c r="D66" s="189"/>
      <c r="E66" s="190"/>
      <c r="F66" s="2765"/>
      <c r="G66" s="2766"/>
      <c r="H66" s="2766"/>
      <c r="I66" s="2766"/>
      <c r="J66" s="2766"/>
      <c r="K66" s="2766"/>
      <c r="L66" s="2766"/>
      <c r="M66" s="2766"/>
      <c r="N66" s="2766"/>
      <c r="O66" s="2766"/>
      <c r="P66" s="2766"/>
      <c r="Q66" s="2766"/>
      <c r="R66" s="2766"/>
      <c r="S66" s="2766"/>
      <c r="T66" s="2766"/>
      <c r="U66" s="2821"/>
      <c r="W66" s="152"/>
      <c r="X66" s="152"/>
      <c r="Y66" s="152"/>
    </row>
    <row r="67" spans="1:25" s="179" customFormat="1" ht="17.100000000000001" customHeight="1">
      <c r="A67" s="264"/>
      <c r="B67" s="188" t="s">
        <v>131</v>
      </c>
      <c r="C67" s="189"/>
      <c r="D67" s="189"/>
      <c r="E67" s="190"/>
      <c r="F67" s="2765"/>
      <c r="G67" s="2766"/>
      <c r="H67" s="2766"/>
      <c r="I67" s="2766"/>
      <c r="J67" s="2766"/>
      <c r="K67" s="2766"/>
      <c r="L67" s="554" t="s">
        <v>55</v>
      </c>
      <c r="M67" s="2766"/>
      <c r="N67" s="2766"/>
      <c r="O67" s="2766"/>
      <c r="P67" s="2766"/>
      <c r="Q67" s="554"/>
      <c r="R67" s="554"/>
      <c r="S67" s="554"/>
      <c r="T67" s="554"/>
      <c r="U67" s="178"/>
      <c r="W67" s="152"/>
      <c r="X67" s="152"/>
      <c r="Y67" s="152"/>
    </row>
    <row r="68" spans="1:25" s="179" customFormat="1" ht="17.100000000000001" customHeight="1">
      <c r="A68" s="265"/>
      <c r="B68" s="361" t="s">
        <v>421</v>
      </c>
      <c r="C68" s="189"/>
      <c r="D68" s="189"/>
      <c r="E68" s="190"/>
      <c r="F68" s="2814"/>
      <c r="G68" s="2815"/>
      <c r="H68" s="2815"/>
      <c r="I68" s="2815"/>
      <c r="J68" s="554" t="s">
        <v>437</v>
      </c>
      <c r="K68" s="554"/>
      <c r="L68" s="554"/>
      <c r="M68" s="554"/>
      <c r="N68" s="557"/>
      <c r="O68" s="557"/>
      <c r="P68" s="554"/>
      <c r="Q68" s="554"/>
      <c r="R68" s="554"/>
      <c r="S68" s="554"/>
      <c r="T68" s="554"/>
      <c r="U68" s="178"/>
      <c r="W68" s="152"/>
      <c r="X68" s="152"/>
      <c r="Y68" s="152"/>
    </row>
    <row r="69" spans="1:25" s="152" customFormat="1" ht="17.100000000000001" customHeight="1">
      <c r="A69" s="191" t="s">
        <v>438</v>
      </c>
      <c r="B69" s="177"/>
      <c r="C69" s="552"/>
      <c r="D69" s="552"/>
      <c r="E69" s="552"/>
      <c r="F69" s="552"/>
      <c r="G69" s="552"/>
      <c r="H69" s="560"/>
      <c r="I69" s="560"/>
      <c r="J69" s="560"/>
      <c r="K69" s="554"/>
      <c r="L69" s="554"/>
      <c r="M69" s="554"/>
      <c r="N69" s="554"/>
      <c r="O69" s="557"/>
      <c r="P69" s="557"/>
      <c r="Q69" s="554"/>
      <c r="R69" s="554"/>
      <c r="S69" s="554"/>
      <c r="T69" s="554"/>
      <c r="U69" s="559"/>
    </row>
    <row r="70" spans="1:25" s="152" customFormat="1" ht="17.100000000000001" customHeight="1">
      <c r="A70" s="2770"/>
      <c r="B70" s="2778" t="s">
        <v>276</v>
      </c>
      <c r="C70" s="2779"/>
      <c r="D70" s="2779"/>
      <c r="E70" s="2779"/>
      <c r="F70" s="2780"/>
      <c r="G70" s="161"/>
      <c r="H70" s="149" t="s">
        <v>277</v>
      </c>
      <c r="I70" s="149"/>
      <c r="J70" s="554"/>
      <c r="K70" s="161"/>
      <c r="L70" s="554" t="s">
        <v>278</v>
      </c>
      <c r="M70" s="149" t="s">
        <v>279</v>
      </c>
      <c r="N70" s="554"/>
      <c r="O70" s="557"/>
      <c r="P70" s="557"/>
      <c r="Q70" s="554"/>
      <c r="R70" s="554"/>
      <c r="S70" s="554"/>
      <c r="T70" s="554"/>
      <c r="U70" s="559"/>
    </row>
    <row r="71" spans="1:25" s="152" customFormat="1" ht="17.100000000000001" customHeight="1">
      <c r="A71" s="2770"/>
      <c r="B71" s="2778" t="s">
        <v>287</v>
      </c>
      <c r="C71" s="2779"/>
      <c r="D71" s="2779"/>
      <c r="E71" s="2779"/>
      <c r="F71" s="2780"/>
      <c r="G71" s="2816"/>
      <c r="H71" s="2817"/>
      <c r="I71" s="2817"/>
      <c r="J71" s="2817"/>
      <c r="K71" s="192" t="s">
        <v>281</v>
      </c>
      <c r="L71" s="192"/>
      <c r="M71" s="192"/>
      <c r="N71" s="192"/>
      <c r="O71" s="192"/>
      <c r="P71" s="192"/>
      <c r="Q71" s="192"/>
      <c r="R71" s="192"/>
      <c r="S71" s="192"/>
      <c r="T71" s="192"/>
      <c r="U71" s="153"/>
    </row>
    <row r="72" spans="1:25" s="152" customFormat="1" ht="17.100000000000001" customHeight="1">
      <c r="A72" s="2770"/>
      <c r="B72" s="2778" t="s">
        <v>282</v>
      </c>
      <c r="C72" s="2779"/>
      <c r="D72" s="2779"/>
      <c r="E72" s="2779"/>
      <c r="F72" s="2780"/>
      <c r="G72" s="2816"/>
      <c r="H72" s="2817"/>
      <c r="I72" s="2817"/>
      <c r="J72" s="2817"/>
      <c r="K72" s="192" t="s">
        <v>281</v>
      </c>
      <c r="L72" s="192"/>
      <c r="M72" s="192"/>
      <c r="N72" s="192"/>
      <c r="O72" s="192"/>
      <c r="P72" s="192"/>
      <c r="Q72" s="192"/>
      <c r="R72" s="192"/>
      <c r="S72" s="192"/>
      <c r="T72" s="192"/>
      <c r="U72" s="153"/>
    </row>
    <row r="73" spans="1:25" s="152" customFormat="1" ht="17.100000000000001" customHeight="1">
      <c r="A73" s="2771"/>
      <c r="B73" s="2778" t="s">
        <v>283</v>
      </c>
      <c r="C73" s="2779"/>
      <c r="D73" s="2779"/>
      <c r="E73" s="2779"/>
      <c r="F73" s="2780"/>
      <c r="G73" s="2816"/>
      <c r="H73" s="2817"/>
      <c r="I73" s="2817"/>
      <c r="J73" s="2817"/>
      <c r="K73" s="192" t="s">
        <v>437</v>
      </c>
      <c r="L73" s="192"/>
      <c r="M73" s="192"/>
      <c r="N73" s="192"/>
      <c r="O73" s="192"/>
      <c r="P73" s="192"/>
      <c r="Q73" s="192"/>
      <c r="R73" s="192"/>
      <c r="S73" s="192"/>
      <c r="T73" s="192"/>
      <c r="U73" s="153"/>
    </row>
    <row r="74" spans="1:25" s="152" customFormat="1" ht="8.1" customHeight="1">
      <c r="A74" s="162"/>
      <c r="B74" s="158"/>
      <c r="C74" s="155"/>
      <c r="D74" s="155"/>
      <c r="E74" s="155"/>
      <c r="F74" s="155"/>
      <c r="G74" s="154"/>
      <c r="H74" s="154"/>
      <c r="I74" s="154"/>
      <c r="J74" s="154"/>
      <c r="K74" s="154"/>
      <c r="L74" s="154"/>
      <c r="M74" s="154"/>
      <c r="N74" s="154"/>
      <c r="O74" s="551"/>
      <c r="P74" s="551"/>
      <c r="Q74" s="154"/>
      <c r="R74" s="154"/>
      <c r="S74" s="154"/>
      <c r="T74" s="154"/>
      <c r="U74" s="154"/>
    </row>
    <row r="75" spans="1:25" s="152" customFormat="1" ht="17.100000000000001" customHeight="1">
      <c r="A75" s="158" t="s">
        <v>439</v>
      </c>
      <c r="B75" s="551"/>
      <c r="C75" s="154"/>
      <c r="D75" s="154"/>
      <c r="E75" s="154"/>
      <c r="F75" s="154"/>
      <c r="G75" s="154"/>
      <c r="H75" s="154"/>
      <c r="I75" s="154"/>
      <c r="J75" s="154"/>
      <c r="K75" s="154"/>
      <c r="L75" s="154"/>
      <c r="M75" s="154"/>
      <c r="N75" s="154"/>
      <c r="O75" s="551"/>
      <c r="P75" s="551"/>
      <c r="Q75" s="154"/>
      <c r="R75" s="154"/>
      <c r="S75" s="154"/>
      <c r="T75" s="154"/>
      <c r="U75" s="154"/>
    </row>
    <row r="76" spans="1:25" s="152" customFormat="1" ht="17.100000000000001" customHeight="1">
      <c r="A76" s="2809" t="s">
        <v>286</v>
      </c>
      <c r="B76" s="2810"/>
      <c r="C76" s="2810"/>
      <c r="D76" s="2810"/>
      <c r="E76" s="2810"/>
      <c r="F76" s="2810"/>
      <c r="G76" s="2810"/>
      <c r="H76" s="2810"/>
      <c r="I76" s="2810"/>
      <c r="J76" s="2810"/>
      <c r="K76" s="2810"/>
      <c r="L76" s="2810"/>
      <c r="M76" s="2810"/>
      <c r="N76" s="2810"/>
      <c r="O76" s="2810"/>
      <c r="P76" s="2810"/>
      <c r="Q76" s="2810"/>
      <c r="R76" s="2810"/>
      <c r="S76" s="2810"/>
      <c r="T76" s="2810"/>
      <c r="U76" s="2811"/>
      <c r="V76" s="158"/>
      <c r="X76" s="158"/>
    </row>
    <row r="77" spans="1:25" s="179" customFormat="1" ht="17.100000000000001" customHeight="1">
      <c r="A77" s="193"/>
      <c r="B77" s="556"/>
      <c r="C77" s="2778" t="s">
        <v>377</v>
      </c>
      <c r="D77" s="2779"/>
      <c r="E77" s="2779"/>
      <c r="F77" s="2779"/>
      <c r="G77" s="2779"/>
      <c r="H77" s="2779"/>
      <c r="I77" s="2779"/>
      <c r="J77" s="2779"/>
      <c r="K77" s="2779"/>
      <c r="L77" s="2779"/>
      <c r="M77" s="2779"/>
      <c r="N77" s="2779"/>
      <c r="O77" s="2779"/>
      <c r="P77" s="2779"/>
      <c r="Q77" s="2779"/>
      <c r="R77" s="2779"/>
      <c r="S77" s="2779"/>
      <c r="T77" s="2779"/>
      <c r="U77" s="2780"/>
      <c r="V77" s="194"/>
    </row>
    <row r="78" spans="1:25" s="179" customFormat="1" ht="17.100000000000001" customHeight="1">
      <c r="A78" s="193"/>
      <c r="B78" s="827"/>
      <c r="C78" s="2759" t="s">
        <v>525</v>
      </c>
      <c r="D78" s="2760"/>
      <c r="E78" s="2760"/>
      <c r="F78" s="2760"/>
      <c r="G78" s="2760"/>
      <c r="H78" s="2760"/>
      <c r="I78" s="2760"/>
      <c r="J78" s="2760"/>
      <c r="K78" s="2760"/>
      <c r="L78" s="2760"/>
      <c r="M78" s="2760"/>
      <c r="N78" s="2760"/>
      <c r="O78" s="2760"/>
      <c r="P78" s="2760"/>
      <c r="Q78" s="2760"/>
      <c r="R78" s="2760"/>
      <c r="S78" s="2760"/>
      <c r="T78" s="2760"/>
      <c r="U78" s="2761"/>
      <c r="V78" s="194"/>
    </row>
    <row r="79" spans="1:25" s="152" customFormat="1" ht="30" customHeight="1">
      <c r="A79" s="2762" t="s">
        <v>940</v>
      </c>
      <c r="B79" s="2812"/>
      <c r="C79" s="2812"/>
      <c r="D79" s="2812"/>
      <c r="E79" s="2812"/>
      <c r="F79" s="2812"/>
      <c r="G79" s="2812"/>
      <c r="H79" s="2812"/>
      <c r="I79" s="2812"/>
      <c r="J79" s="2812"/>
      <c r="K79" s="2812"/>
      <c r="L79" s="2812"/>
      <c r="M79" s="2812"/>
      <c r="N79" s="2812"/>
      <c r="O79" s="2812"/>
      <c r="P79" s="2812"/>
      <c r="Q79" s="2812"/>
      <c r="R79" s="2812"/>
      <c r="S79" s="2812"/>
      <c r="T79" s="2812"/>
      <c r="U79" s="2813"/>
      <c r="V79" s="158"/>
      <c r="X79" s="158"/>
    </row>
    <row r="80" spans="1:25" s="179" customFormat="1" ht="30" customHeight="1">
      <c r="A80" s="426"/>
      <c r="B80" s="425"/>
      <c r="C80" s="2759" t="s">
        <v>702</v>
      </c>
      <c r="D80" s="2760"/>
      <c r="E80" s="2760"/>
      <c r="F80" s="2760"/>
      <c r="G80" s="2760"/>
      <c r="H80" s="2760"/>
      <c r="I80" s="2760"/>
      <c r="J80" s="2760"/>
      <c r="K80" s="2760"/>
      <c r="L80" s="2760"/>
      <c r="M80" s="2760"/>
      <c r="N80" s="2760"/>
      <c r="O80" s="2760"/>
      <c r="P80" s="2760"/>
      <c r="Q80" s="2760"/>
      <c r="R80" s="2760"/>
      <c r="S80" s="2760"/>
      <c r="T80" s="2760"/>
      <c r="U80" s="2761"/>
      <c r="V80" s="194"/>
    </row>
    <row r="81" spans="1:24" s="152" customFormat="1" ht="15" customHeight="1">
      <c r="A81" s="2772" t="s">
        <v>950</v>
      </c>
      <c r="B81" s="2773"/>
      <c r="C81" s="2773"/>
      <c r="D81" s="2773"/>
      <c r="E81" s="2773"/>
      <c r="F81" s="2773"/>
      <c r="G81" s="2773"/>
      <c r="H81" s="2773"/>
      <c r="I81" s="2773"/>
      <c r="J81" s="2773"/>
      <c r="K81" s="2773"/>
      <c r="L81" s="2773"/>
      <c r="M81" s="2773"/>
      <c r="N81" s="2773"/>
      <c r="O81" s="2773"/>
      <c r="P81" s="2773"/>
      <c r="Q81" s="2773"/>
      <c r="R81" s="2773"/>
      <c r="S81" s="2773"/>
      <c r="T81" s="2773"/>
      <c r="U81" s="2774"/>
    </row>
    <row r="82" spans="1:24" s="152" customFormat="1" ht="15" customHeight="1">
      <c r="A82" s="2801"/>
      <c r="B82" s="2802"/>
      <c r="C82" s="2802"/>
      <c r="D82" s="2802"/>
      <c r="E82" s="2802"/>
      <c r="F82" s="2802"/>
      <c r="G82" s="2802"/>
      <c r="H82" s="2802"/>
      <c r="I82" s="2802"/>
      <c r="J82" s="2802"/>
      <c r="K82" s="2802"/>
      <c r="L82" s="2802"/>
      <c r="M82" s="2802"/>
      <c r="N82" s="2802"/>
      <c r="O82" s="2802"/>
      <c r="P82" s="2802"/>
      <c r="Q82" s="2802"/>
      <c r="R82" s="2802"/>
      <c r="S82" s="2802"/>
      <c r="T82" s="2802"/>
      <c r="U82" s="2803"/>
    </row>
    <row r="83" spans="1:24" s="179" customFormat="1" ht="28.5" customHeight="1">
      <c r="A83" s="195"/>
      <c r="B83" s="556"/>
      <c r="C83" s="2759" t="s">
        <v>945</v>
      </c>
      <c r="D83" s="2760"/>
      <c r="E83" s="2760"/>
      <c r="F83" s="2760"/>
      <c r="G83" s="2760"/>
      <c r="H83" s="2760"/>
      <c r="I83" s="2760"/>
      <c r="J83" s="2760"/>
      <c r="K83" s="2760"/>
      <c r="L83" s="2760"/>
      <c r="M83" s="2760"/>
      <c r="N83" s="2760"/>
      <c r="O83" s="2760"/>
      <c r="P83" s="2760"/>
      <c r="Q83" s="2760"/>
      <c r="R83" s="2760"/>
      <c r="S83" s="2760"/>
      <c r="T83" s="2760"/>
      <c r="U83" s="2761"/>
    </row>
    <row r="84" spans="1:24" s="152" customFormat="1" ht="8.1" customHeight="1">
      <c r="A84" s="162"/>
      <c r="B84" s="158"/>
      <c r="C84" s="155"/>
      <c r="D84" s="155"/>
      <c r="E84" s="155"/>
      <c r="F84" s="155"/>
      <c r="G84" s="154"/>
      <c r="H84" s="154"/>
      <c r="I84" s="154"/>
      <c r="J84" s="154"/>
      <c r="K84" s="154"/>
      <c r="L84" s="154"/>
      <c r="M84" s="154"/>
      <c r="N84" s="941"/>
      <c r="O84" s="941"/>
      <c r="P84" s="154"/>
      <c r="Q84" s="154"/>
      <c r="R84" s="154"/>
    </row>
    <row r="85" spans="1:24" s="165" customFormat="1" ht="28.5" customHeight="1">
      <c r="A85" s="2807" t="s">
        <v>1343</v>
      </c>
      <c r="B85" s="2807"/>
      <c r="C85" s="2807"/>
      <c r="D85" s="2807"/>
      <c r="E85" s="2807"/>
      <c r="F85" s="2807"/>
      <c r="G85" s="2807"/>
      <c r="H85" s="2807"/>
      <c r="I85" s="2807"/>
      <c r="J85" s="2807"/>
      <c r="K85" s="2807"/>
      <c r="L85" s="2807"/>
      <c r="M85" s="2807"/>
      <c r="N85" s="2807"/>
      <c r="O85" s="2807"/>
      <c r="P85" s="2807"/>
      <c r="Q85" s="2807"/>
      <c r="R85" s="2807"/>
      <c r="S85" s="311"/>
      <c r="T85" s="312"/>
      <c r="U85" s="152"/>
    </row>
    <row r="86" spans="1:24" s="165" customFormat="1" ht="35.1" customHeight="1">
      <c r="A86" s="2808" t="s">
        <v>1344</v>
      </c>
      <c r="B86" s="2808"/>
      <c r="C86" s="2808"/>
      <c r="D86" s="2808"/>
      <c r="E86" s="2808"/>
      <c r="F86" s="2808"/>
      <c r="G86" s="2808"/>
      <c r="H86" s="2808"/>
      <c r="I86" s="2808"/>
      <c r="J86" s="2808"/>
      <c r="K86" s="2808"/>
      <c r="L86" s="2808"/>
      <c r="M86" s="2808"/>
      <c r="N86" s="2808"/>
      <c r="O86" s="2808"/>
      <c r="P86" s="2808"/>
      <c r="Q86" s="2808"/>
      <c r="R86" s="2808"/>
      <c r="S86" s="2808"/>
      <c r="T86" s="2808"/>
      <c r="U86" s="2808"/>
    </row>
    <row r="87" spans="1:24" s="165" customFormat="1" ht="28.5" customHeight="1">
      <c r="A87" s="995"/>
      <c r="B87" s="996"/>
      <c r="C87" s="2756" t="s">
        <v>1345</v>
      </c>
      <c r="D87" s="2757"/>
      <c r="E87" s="2757"/>
      <c r="F87" s="2757"/>
      <c r="G87" s="2757"/>
      <c r="H87" s="2757"/>
      <c r="I87" s="2757"/>
      <c r="J87" s="2757"/>
      <c r="K87" s="2757"/>
      <c r="L87" s="2757"/>
      <c r="M87" s="2757"/>
      <c r="N87" s="2757"/>
      <c r="O87" s="2757"/>
      <c r="P87" s="2757"/>
      <c r="Q87" s="2757"/>
      <c r="R87" s="2757"/>
      <c r="S87" s="2757"/>
      <c r="T87" s="2757"/>
      <c r="U87" s="2758"/>
    </row>
    <row r="88" spans="1:24" s="198" customFormat="1" ht="12.95" customHeight="1">
      <c r="A88" s="430" t="s">
        <v>563</v>
      </c>
      <c r="B88" s="428"/>
      <c r="C88" s="427"/>
      <c r="D88" s="429"/>
      <c r="E88" s="429"/>
      <c r="F88" s="429"/>
      <c r="G88" s="429"/>
      <c r="H88" s="429"/>
      <c r="I88" s="429"/>
      <c r="J88" s="429"/>
      <c r="K88" s="429"/>
      <c r="L88" s="430"/>
      <c r="M88" s="428"/>
      <c r="N88" s="429"/>
      <c r="O88" s="430"/>
      <c r="P88" s="431"/>
      <c r="Q88" s="432"/>
      <c r="R88" s="432"/>
      <c r="S88" s="432"/>
      <c r="T88" s="432"/>
      <c r="U88" s="432"/>
      <c r="V88" s="196"/>
    </row>
    <row r="89" spans="1:24" s="312" customFormat="1" ht="18" customHeight="1">
      <c r="A89" s="320" t="s">
        <v>371</v>
      </c>
      <c r="C89" s="311"/>
      <c r="D89" s="311"/>
      <c r="E89" s="311"/>
      <c r="F89" s="311"/>
      <c r="G89" s="311"/>
      <c r="H89" s="311"/>
      <c r="I89" s="311"/>
      <c r="J89" s="313"/>
      <c r="K89" s="551"/>
      <c r="L89" s="311"/>
      <c r="M89" s="311"/>
      <c r="N89" s="311"/>
      <c r="O89" s="311"/>
      <c r="P89" s="311"/>
      <c r="Q89" s="311"/>
      <c r="R89" s="311"/>
      <c r="S89" s="311"/>
      <c r="T89" s="311"/>
      <c r="U89" s="311"/>
      <c r="V89" s="311"/>
    </row>
    <row r="90" spans="1:24" s="152" customFormat="1" ht="12.95" customHeight="1">
      <c r="A90" s="2804" t="s">
        <v>347</v>
      </c>
      <c r="B90" s="2805"/>
      <c r="C90" s="2805"/>
      <c r="D90" s="2805"/>
      <c r="E90" s="2805"/>
      <c r="F90" s="2805"/>
      <c r="G90" s="2805"/>
      <c r="H90" s="2805"/>
      <c r="I90" s="2805"/>
      <c r="J90" s="2805"/>
      <c r="K90" s="2805"/>
      <c r="L90" s="2805"/>
      <c r="M90" s="2805"/>
      <c r="N90" s="2805"/>
      <c r="O90" s="2805"/>
      <c r="P90" s="2805"/>
      <c r="Q90" s="2805"/>
      <c r="R90" s="2805"/>
      <c r="S90" s="2805"/>
      <c r="T90" s="2805"/>
      <c r="U90" s="2805"/>
      <c r="V90" s="158"/>
    </row>
    <row r="91" spans="1:24" s="152" customFormat="1" ht="12.95" customHeight="1">
      <c r="A91" s="2806"/>
      <c r="B91" s="2806"/>
      <c r="C91" s="2806"/>
      <c r="D91" s="2806"/>
      <c r="E91" s="2806"/>
      <c r="F91" s="2806"/>
      <c r="G91" s="2806"/>
      <c r="H91" s="2806"/>
      <c r="I91" s="2806"/>
      <c r="J91" s="2806"/>
      <c r="K91" s="2806"/>
      <c r="L91" s="2806"/>
      <c r="M91" s="2806"/>
      <c r="N91" s="2806"/>
      <c r="O91" s="2806"/>
      <c r="P91" s="2806"/>
      <c r="Q91" s="2806"/>
      <c r="R91" s="2806"/>
      <c r="S91" s="2806"/>
      <c r="T91" s="2806"/>
      <c r="U91" s="2806"/>
      <c r="V91" s="158"/>
    </row>
    <row r="92" spans="1:24" s="201" customFormat="1" ht="18" customHeight="1">
      <c r="A92" s="199"/>
      <c r="B92" s="2796" t="s">
        <v>288</v>
      </c>
      <c r="C92" s="2796"/>
      <c r="D92" s="2796"/>
      <c r="E92" s="2797" t="s">
        <v>131</v>
      </c>
      <c r="F92" s="2799"/>
      <c r="G92" s="2799"/>
      <c r="H92" s="2799"/>
      <c r="I92" s="2799"/>
      <c r="J92" s="2799"/>
      <c r="K92" s="2799"/>
      <c r="L92" s="2799"/>
      <c r="M92" s="2799"/>
      <c r="N92" s="2800"/>
      <c r="O92" s="2797" t="s">
        <v>289</v>
      </c>
      <c r="P92" s="2799"/>
      <c r="Q92" s="2797" t="s">
        <v>290</v>
      </c>
      <c r="R92" s="2799"/>
      <c r="S92" s="2799"/>
      <c r="T92" s="2799"/>
      <c r="U92" s="2800"/>
      <c r="V92" s="200"/>
      <c r="X92" s="200"/>
    </row>
    <row r="93" spans="1:24" s="179" customFormat="1" ht="17.100000000000001" customHeight="1">
      <c r="A93" s="556" t="s">
        <v>440</v>
      </c>
      <c r="B93" s="2796"/>
      <c r="C93" s="2796"/>
      <c r="D93" s="2796"/>
      <c r="E93" s="2797"/>
      <c r="F93" s="2798"/>
      <c r="G93" s="2798"/>
      <c r="H93" s="2798"/>
      <c r="I93" s="554" t="s">
        <v>441</v>
      </c>
      <c r="J93" s="2799"/>
      <c r="K93" s="2799"/>
      <c r="L93" s="2799"/>
      <c r="M93" s="2799"/>
      <c r="N93" s="2800"/>
      <c r="O93" s="2797"/>
      <c r="P93" s="2799"/>
      <c r="Q93" s="2797"/>
      <c r="R93" s="2799"/>
      <c r="S93" s="2799"/>
      <c r="T93" s="2799"/>
      <c r="U93" s="2800"/>
      <c r="V93" s="194"/>
      <c r="W93" s="194"/>
    </row>
    <row r="94" spans="1:24" s="179" customFormat="1" ht="17.100000000000001" customHeight="1">
      <c r="A94" s="556" t="s">
        <v>442</v>
      </c>
      <c r="B94" s="2796"/>
      <c r="C94" s="2796"/>
      <c r="D94" s="2796"/>
      <c r="E94" s="2797"/>
      <c r="F94" s="2798"/>
      <c r="G94" s="2798"/>
      <c r="H94" s="2798"/>
      <c r="I94" s="554" t="s">
        <v>441</v>
      </c>
      <c r="J94" s="2799"/>
      <c r="K94" s="2799"/>
      <c r="L94" s="2799"/>
      <c r="M94" s="2799"/>
      <c r="N94" s="2800"/>
      <c r="O94" s="2797"/>
      <c r="P94" s="2799"/>
      <c r="Q94" s="2797"/>
      <c r="R94" s="2799"/>
      <c r="S94" s="2799"/>
      <c r="T94" s="2799"/>
      <c r="U94" s="2800"/>
      <c r="V94" s="194"/>
    </row>
    <row r="95" spans="1:24" s="179" customFormat="1" ht="17.100000000000001" customHeight="1">
      <c r="A95" s="556" t="s">
        <v>443</v>
      </c>
      <c r="B95" s="2796"/>
      <c r="C95" s="2796"/>
      <c r="D95" s="2796"/>
      <c r="E95" s="2797"/>
      <c r="F95" s="2798"/>
      <c r="G95" s="2798"/>
      <c r="H95" s="2798"/>
      <c r="I95" s="554" t="s">
        <v>444</v>
      </c>
      <c r="J95" s="2799"/>
      <c r="K95" s="2799"/>
      <c r="L95" s="2799"/>
      <c r="M95" s="2799"/>
      <c r="N95" s="2800"/>
      <c r="O95" s="2797"/>
      <c r="P95" s="2799"/>
      <c r="Q95" s="2797"/>
      <c r="R95" s="2799"/>
      <c r="S95" s="2799"/>
      <c r="T95" s="2799"/>
      <c r="U95" s="2800"/>
      <c r="V95" s="194"/>
    </row>
    <row r="96" spans="1:24" s="179" customFormat="1" ht="17.100000000000001" customHeight="1">
      <c r="A96" s="556" t="s">
        <v>445</v>
      </c>
      <c r="B96" s="2796"/>
      <c r="C96" s="2796"/>
      <c r="D96" s="2796"/>
      <c r="E96" s="2797"/>
      <c r="F96" s="2798"/>
      <c r="G96" s="2798"/>
      <c r="H96" s="2798"/>
      <c r="I96" s="554" t="s">
        <v>441</v>
      </c>
      <c r="J96" s="2799"/>
      <c r="K96" s="2799"/>
      <c r="L96" s="2799"/>
      <c r="M96" s="2799"/>
      <c r="N96" s="2800"/>
      <c r="O96" s="2797"/>
      <c r="P96" s="2799"/>
      <c r="Q96" s="2797"/>
      <c r="R96" s="2799"/>
      <c r="S96" s="2799"/>
      <c r="T96" s="2799"/>
      <c r="U96" s="2800"/>
      <c r="V96" s="194"/>
    </row>
    <row r="97" spans="1:22" s="179" customFormat="1" ht="17.100000000000001" customHeight="1">
      <c r="A97" s="556" t="s">
        <v>446</v>
      </c>
      <c r="B97" s="2796"/>
      <c r="C97" s="2796"/>
      <c r="D97" s="2796"/>
      <c r="E97" s="2797"/>
      <c r="F97" s="2798"/>
      <c r="G97" s="2798"/>
      <c r="H97" s="2798"/>
      <c r="I97" s="554" t="s">
        <v>441</v>
      </c>
      <c r="J97" s="2799"/>
      <c r="K97" s="2799"/>
      <c r="L97" s="2799"/>
      <c r="M97" s="2799"/>
      <c r="N97" s="2800"/>
      <c r="O97" s="2797"/>
      <c r="P97" s="2799"/>
      <c r="Q97" s="2797"/>
      <c r="R97" s="2799"/>
      <c r="S97" s="2799"/>
      <c r="T97" s="2799"/>
      <c r="U97" s="2800"/>
      <c r="V97" s="194"/>
    </row>
    <row r="98" spans="1:22" ht="10.5" customHeight="1">
      <c r="A98" s="2795" t="s">
        <v>376</v>
      </c>
      <c r="B98" s="2795"/>
      <c r="C98" s="2795"/>
      <c r="D98" s="2795"/>
      <c r="E98" s="2795"/>
      <c r="F98" s="2795"/>
      <c r="G98" s="2795"/>
      <c r="H98" s="2795"/>
      <c r="I98" s="2795"/>
      <c r="J98" s="2795"/>
      <c r="K98" s="2795"/>
      <c r="L98" s="2795"/>
      <c r="M98" s="2795"/>
      <c r="N98" s="2795"/>
      <c r="O98" s="2795"/>
      <c r="P98" s="2795"/>
      <c r="Q98" s="2795"/>
      <c r="R98" s="2795"/>
      <c r="S98" s="2795"/>
      <c r="T98" s="2795"/>
      <c r="U98" s="2795"/>
    </row>
    <row r="99" spans="1:22" s="198" customFormat="1" ht="10.5" customHeight="1">
      <c r="A99" s="202" t="s">
        <v>295</v>
      </c>
      <c r="C99" s="196"/>
      <c r="D99" s="196"/>
      <c r="E99" s="196"/>
      <c r="F99" s="196"/>
      <c r="G99" s="196"/>
      <c r="H99" s="196"/>
      <c r="I99" s="196"/>
      <c r="J99" s="196"/>
      <c r="K99" s="196"/>
      <c r="L99" s="196"/>
      <c r="M99" s="196"/>
      <c r="N99" s="196"/>
      <c r="O99" s="196"/>
      <c r="P99" s="196"/>
      <c r="Q99" s="196"/>
      <c r="R99" s="196"/>
      <c r="S99" s="196"/>
      <c r="T99" s="196"/>
      <c r="U99" s="196"/>
    </row>
    <row r="100" spans="1:22" s="198" customFormat="1" ht="10.5" customHeight="1">
      <c r="A100" s="202" t="s">
        <v>296</v>
      </c>
      <c r="C100" s="196"/>
      <c r="D100" s="196"/>
      <c r="E100" s="196"/>
      <c r="F100" s="196"/>
      <c r="G100" s="196"/>
      <c r="H100" s="196"/>
      <c r="I100" s="196"/>
      <c r="J100" s="196"/>
      <c r="K100" s="196"/>
      <c r="L100" s="196"/>
      <c r="M100" s="196"/>
      <c r="N100" s="196"/>
      <c r="O100" s="196"/>
      <c r="P100" s="196"/>
      <c r="Q100" s="196"/>
      <c r="R100" s="196"/>
      <c r="S100" s="196"/>
      <c r="T100" s="196"/>
      <c r="U100" s="196"/>
    </row>
    <row r="101" spans="1:22" ht="24.95" customHeight="1"/>
    <row r="102" spans="1:22" ht="24.95" customHeight="1"/>
    <row r="103" spans="1:22">
      <c r="E103" s="171"/>
      <c r="F103" s="171"/>
      <c r="G103" s="171"/>
    </row>
    <row r="107" spans="1:22">
      <c r="C107" s="171"/>
    </row>
    <row r="110" spans="1:22">
      <c r="C110" s="172"/>
    </row>
    <row r="111" spans="1:22">
      <c r="C111" s="172"/>
    </row>
    <row r="112" spans="1:22">
      <c r="C112" s="172"/>
    </row>
    <row r="113" spans="3:3">
      <c r="C113" s="172"/>
    </row>
    <row r="114" spans="3:3">
      <c r="C114" s="172"/>
    </row>
    <row r="115" spans="3:3">
      <c r="C115" s="172"/>
    </row>
    <row r="116" spans="3:3">
      <c r="C116" s="172"/>
    </row>
    <row r="117" spans="3:3">
      <c r="C117" s="172"/>
    </row>
    <row r="118" spans="3:3">
      <c r="C118" s="172"/>
    </row>
    <row r="119" spans="3:3">
      <c r="C119" s="172"/>
    </row>
    <row r="120" spans="3:3">
      <c r="C120" s="172"/>
    </row>
    <row r="121" spans="3:3">
      <c r="C121" s="172"/>
    </row>
    <row r="122" spans="3:3">
      <c r="C122" s="172"/>
    </row>
    <row r="123" spans="3:3">
      <c r="C123" s="172"/>
    </row>
    <row r="124" spans="3:3">
      <c r="C124" s="172"/>
    </row>
    <row r="125" spans="3:3">
      <c r="C125" s="172"/>
    </row>
    <row r="126" spans="3:3">
      <c r="C126" s="172"/>
    </row>
    <row r="127" spans="3:3">
      <c r="C127" s="172"/>
    </row>
    <row r="128" spans="3:3">
      <c r="C128" s="172"/>
    </row>
  </sheetData>
  <mergeCells count="142">
    <mergeCell ref="A2:U2"/>
    <mergeCell ref="A3:D4"/>
    <mergeCell ref="E3:J4"/>
    <mergeCell ref="L3:M4"/>
    <mergeCell ref="N3:U4"/>
    <mergeCell ref="A6:C6"/>
    <mergeCell ref="G6:I6"/>
    <mergeCell ref="O6:Q6"/>
    <mergeCell ref="B12:U12"/>
    <mergeCell ref="B14:U14"/>
    <mergeCell ref="K15:L15"/>
    <mergeCell ref="S15:T15"/>
    <mergeCell ref="F16:U16"/>
    <mergeCell ref="F17:K17"/>
    <mergeCell ref="M17:P17"/>
    <mergeCell ref="A7:C7"/>
    <mergeCell ref="D7:G7"/>
    <mergeCell ref="I7:M7"/>
    <mergeCell ref="N7:P7"/>
    <mergeCell ref="Q7:S7"/>
    <mergeCell ref="B11:U11"/>
    <mergeCell ref="A26:U26"/>
    <mergeCell ref="C27:U27"/>
    <mergeCell ref="A29:U29"/>
    <mergeCell ref="F18:I18"/>
    <mergeCell ref="A20:A23"/>
    <mergeCell ref="B20:F20"/>
    <mergeCell ref="B21:F21"/>
    <mergeCell ref="G21:J21"/>
    <mergeCell ref="B22:F22"/>
    <mergeCell ref="G22:J22"/>
    <mergeCell ref="B23:F23"/>
    <mergeCell ref="G23:J23"/>
    <mergeCell ref="C28:U28"/>
    <mergeCell ref="C30:U30"/>
    <mergeCell ref="A31:U32"/>
    <mergeCell ref="C33:U33"/>
    <mergeCell ref="A40:U41"/>
    <mergeCell ref="B42:D42"/>
    <mergeCell ref="E42:N42"/>
    <mergeCell ref="O42:P42"/>
    <mergeCell ref="Q42:U42"/>
    <mergeCell ref="B43:D43"/>
    <mergeCell ref="E43:H43"/>
    <mergeCell ref="J43:N43"/>
    <mergeCell ref="O43:P43"/>
    <mergeCell ref="Q43:U43"/>
    <mergeCell ref="A35:R35"/>
    <mergeCell ref="A36:U36"/>
    <mergeCell ref="C37:U37"/>
    <mergeCell ref="B44:D44"/>
    <mergeCell ref="E44:H44"/>
    <mergeCell ref="J44:N44"/>
    <mergeCell ref="O44:P44"/>
    <mergeCell ref="Q44:U44"/>
    <mergeCell ref="B45:D45"/>
    <mergeCell ref="E45:H45"/>
    <mergeCell ref="J45:N45"/>
    <mergeCell ref="O45:P45"/>
    <mergeCell ref="Q45:U45"/>
    <mergeCell ref="B46:D46"/>
    <mergeCell ref="E46:H46"/>
    <mergeCell ref="J46:N46"/>
    <mergeCell ref="O46:P46"/>
    <mergeCell ref="Q46:U46"/>
    <mergeCell ref="A52:U52"/>
    <mergeCell ref="A53:D53"/>
    <mergeCell ref="E53:J53"/>
    <mergeCell ref="L53:M53"/>
    <mergeCell ref="N53:U53"/>
    <mergeCell ref="A56:C56"/>
    <mergeCell ref="G56:I56"/>
    <mergeCell ref="O56:Q56"/>
    <mergeCell ref="B47:D47"/>
    <mergeCell ref="E47:H47"/>
    <mergeCell ref="J47:N47"/>
    <mergeCell ref="O47:P47"/>
    <mergeCell ref="Q47:U47"/>
    <mergeCell ref="A48:U48"/>
    <mergeCell ref="B62:U62"/>
    <mergeCell ref="B64:U64"/>
    <mergeCell ref="K65:L65"/>
    <mergeCell ref="S65:T65"/>
    <mergeCell ref="F66:U66"/>
    <mergeCell ref="F67:K67"/>
    <mergeCell ref="M67:P67"/>
    <mergeCell ref="A57:C57"/>
    <mergeCell ref="D57:G57"/>
    <mergeCell ref="I57:M57"/>
    <mergeCell ref="N57:P57"/>
    <mergeCell ref="Q57:S57"/>
    <mergeCell ref="B61:U61"/>
    <mergeCell ref="A76:U76"/>
    <mergeCell ref="C77:U77"/>
    <mergeCell ref="A79:U79"/>
    <mergeCell ref="F68:I68"/>
    <mergeCell ref="A70:A73"/>
    <mergeCell ref="B70:F70"/>
    <mergeCell ref="B71:F71"/>
    <mergeCell ref="G71:J71"/>
    <mergeCell ref="B73:F73"/>
    <mergeCell ref="G73:J73"/>
    <mergeCell ref="B72:F72"/>
    <mergeCell ref="G72:J72"/>
    <mergeCell ref="C78:U78"/>
    <mergeCell ref="C80:U80"/>
    <mergeCell ref="A81:U82"/>
    <mergeCell ref="C83:U83"/>
    <mergeCell ref="A90:U91"/>
    <mergeCell ref="B92:D92"/>
    <mergeCell ref="E92:N92"/>
    <mergeCell ref="O92:P92"/>
    <mergeCell ref="Q92:U92"/>
    <mergeCell ref="B93:D93"/>
    <mergeCell ref="E93:H93"/>
    <mergeCell ref="J93:N93"/>
    <mergeCell ref="O93:P93"/>
    <mergeCell ref="Q93:U93"/>
    <mergeCell ref="A85:R85"/>
    <mergeCell ref="A86:U86"/>
    <mergeCell ref="C87:U87"/>
    <mergeCell ref="B94:D94"/>
    <mergeCell ref="E94:H94"/>
    <mergeCell ref="J94:N94"/>
    <mergeCell ref="O94:P94"/>
    <mergeCell ref="Q94:U94"/>
    <mergeCell ref="B97:D97"/>
    <mergeCell ref="E97:H97"/>
    <mergeCell ref="J97:N97"/>
    <mergeCell ref="O97:P97"/>
    <mergeCell ref="Q97:U97"/>
    <mergeCell ref="A98:U98"/>
    <mergeCell ref="B95:D95"/>
    <mergeCell ref="E95:H95"/>
    <mergeCell ref="J95:N95"/>
    <mergeCell ref="O95:P95"/>
    <mergeCell ref="Q95:U95"/>
    <mergeCell ref="B96:D96"/>
    <mergeCell ref="E96:H96"/>
    <mergeCell ref="J96:N96"/>
    <mergeCell ref="O96:P96"/>
    <mergeCell ref="Q96:U96"/>
  </mergeCells>
  <phoneticPr fontId="12"/>
  <conditionalFormatting sqref="K5 N5:P5 K55 N55:P55">
    <cfRule type="expression" dxfId="137" priority="16" stopIfTrue="1">
      <formula>($E$5="○")*($K$5="")</formula>
    </cfRule>
  </conditionalFormatting>
  <conditionalFormatting sqref="K6 K56">
    <cfRule type="expression" dxfId="136" priority="15" stopIfTrue="1">
      <formula>($F$6&lt;&gt;"")*($K$6="")</formula>
    </cfRule>
  </conditionalFormatting>
  <conditionalFormatting sqref="B12 O6 G6 K15 S15:T15 B62 O56 G56 K65 S65:T65">
    <cfRule type="cellIs" dxfId="135" priority="14" stopIfTrue="1" operator="equal">
      <formula>""</formula>
    </cfRule>
  </conditionalFormatting>
  <conditionalFormatting sqref="F15 N15 F65 N65">
    <cfRule type="cellIs" dxfId="134" priority="13" stopIfTrue="1" operator="equal">
      <formula>(COUNTIF($F$15:$J$15,"○")=1)</formula>
    </cfRule>
  </conditionalFormatting>
  <conditionalFormatting sqref="B43:E47 J44:J47 J43:N43 O43:O47 Q43:R47 F16:F18 M17:P17 F66:F68 M67:P67 B27:B30 B77:B80">
    <cfRule type="cellIs" dxfId="133" priority="12" stopIfTrue="1" operator="equal">
      <formula>""</formula>
    </cfRule>
  </conditionalFormatting>
  <conditionalFormatting sqref="G21:G23 G71 G73">
    <cfRule type="expression" dxfId="132" priority="11" stopIfTrue="1">
      <formula>($G$20&lt;&gt;"")*($G$21="")*($G$22="")*($G$23="")</formula>
    </cfRule>
  </conditionalFormatting>
  <conditionalFormatting sqref="G20 K20 G70 K70">
    <cfRule type="cellIs" dxfId="131" priority="10" stopIfTrue="1" operator="equal">
      <formula>(COUNTIF($G$20:$K$20,"○")=1)</formula>
    </cfRule>
  </conditionalFormatting>
  <conditionalFormatting sqref="D6 F6 J15 R15:T15 D56 F56 J65 R65:T65">
    <cfRule type="cellIs" dxfId="130" priority="9" stopIfTrue="1" operator="equal">
      <formula>(COUNTIF($D$6:$F$6,"○")=1)</formula>
    </cfRule>
  </conditionalFormatting>
  <conditionalFormatting sqref="K6 D6 K56 D56">
    <cfRule type="cellIs" dxfId="129" priority="8" stopIfTrue="1" operator="equal">
      <formula>(COUNTIF($D$6:$K$6,"○")=1)</formula>
    </cfRule>
  </conditionalFormatting>
  <conditionalFormatting sqref="B93:E97 J94:J97 J93:N93 O93:O97 Q93:R97">
    <cfRule type="cellIs" dxfId="128" priority="7" stopIfTrue="1" operator="equal">
      <formula>""</formula>
    </cfRule>
  </conditionalFormatting>
  <conditionalFormatting sqref="B33">
    <cfRule type="cellIs" dxfId="127" priority="6" stopIfTrue="1" operator="equal">
      <formula>""</formula>
    </cfRule>
  </conditionalFormatting>
  <conditionalFormatting sqref="B83">
    <cfRule type="cellIs" dxfId="126" priority="5" stopIfTrue="1" operator="equal">
      <formula>""</formula>
    </cfRule>
  </conditionalFormatting>
  <conditionalFormatting sqref="G72">
    <cfRule type="expression" dxfId="125" priority="4" stopIfTrue="1">
      <formula>($G$20&lt;&gt;"")*($G$21="")*($G$22="")*($G$23="")</formula>
    </cfRule>
  </conditionalFormatting>
  <conditionalFormatting sqref="B87">
    <cfRule type="cellIs" dxfId="124" priority="2" stopIfTrue="1" operator="equal">
      <formula>""</formula>
    </cfRule>
  </conditionalFormatting>
  <conditionalFormatting sqref="B37">
    <cfRule type="cellIs" dxfId="123" priority="1" stopIfTrue="1" operator="equal">
      <formula>""</formula>
    </cfRule>
  </conditionalFormatting>
  <dataValidations count="4">
    <dataValidation type="list" allowBlank="1" showInputMessage="1" showErrorMessage="1" sqref="WVS65:WVT65 K15:L15 WLW65:WLX65 WCA65:WCB65 VSE65:VSF65 VII65:VIJ65 UYM65:UYN65 UOQ65:UOR65 UEU65:UEV65 TUY65:TUZ65 TLC65:TLD65 TBG65:TBH65 SRK65:SRL65 SHO65:SHP65 RXS65:RXT65 RNW65:RNX65 REA65:REB65 QUE65:QUF65 QKI65:QKJ65 QAM65:QAN65 PQQ65:PQR65 PGU65:PGV65 OWY65:OWZ65 ONC65:OND65 ODG65:ODH65 NTK65:NTL65 NJO65:NJP65 MZS65:MZT65 MPW65:MPX65 MGA65:MGB65 LWE65:LWF65 LMI65:LMJ65 LCM65:LCN65 KSQ65:KSR65 KIU65:KIV65 JYY65:JYZ65 JPC65:JPD65 JFG65:JFH65 IVK65:IVL65 ILO65:ILP65 IBS65:IBT65 HRW65:HRX65 HIA65:HIB65 GYE65:GYF65 GOI65:GOJ65 GEM65:GEN65 FUQ65:FUR65 FKU65:FKV65 FAY65:FAZ65 ERC65:ERD65 EHG65:EHH65 DXK65:DXL65 DNO65:DNP65 DDS65:DDT65 CTW65:CTX65 CKA65:CKB65 CAE65:CAF65 BQI65:BQJ65 BGM65:BGN65 AWQ65:AWR65 AMU65:AMV65 ACY65:ACZ65 TC65:TD65 JG65:JH65 K65:L65 WVO56:WVQ56 WLS56:WLU56 WBW56:WBY56 VSA56:VSC56 VIE56:VIG56 UYI56:UYK56 UOM56:UOO56 UEQ56:UES56 TUU56:TUW56 TKY56:TLA56 TBC56:TBE56 SRG56:SRI56 SHK56:SHM56 RXO56:RXQ56 RNS56:RNU56 RDW56:RDY56 QUA56:QUC56 QKE56:QKG56 QAI56:QAK56 PQM56:PQO56 PGQ56:PGS56 OWU56:OWW56 OMY56:ONA56 ODC56:ODE56 NTG56:NTI56 NJK56:NJM56 MZO56:MZQ56 MPS56:MPU56 MFW56:MFY56 LWA56:LWC56 LME56:LMG56 LCI56:LCK56 KSM56:KSO56 KIQ56:KIS56 JYU56:JYW56 JOY56:JPA56 JFC56:JFE56 IVG56:IVI56 ILK56:ILM56 IBO56:IBQ56 HRS56:HRU56 HHW56:HHY56 GYA56:GYC56 GOE56:GOG56 GEI56:GEK56 FUM56:FUO56 FKQ56:FKS56 FAU56:FAW56 EQY56:ERA56 EHC56:EHE56 DXG56:DXI56 DNK56:DNM56 DDO56:DDQ56 CTS56:CTU56 CJW56:CJY56 CAA56:CAC56 BQE56:BQG56 BGI56:BGK56 AWM56:AWO56 AMQ56:AMS56 ACU56:ACW56 SY56:TA56 JC56:JE56 G56:I56">
      <formula1>"00基礎分野,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 type="list" allowBlank="1" showInputMessage="1" showErrorMessage="1" sqref="WWA65:WWB65 S15:T15 WME65:WMF65 WCI65:WCJ65 VSM65:VSN65 VIQ65:VIR65 UYU65:UYV65 UOY65:UOZ65 UFC65:UFD65 TVG65:TVH65 TLK65:TLL65 TBO65:TBP65 SRS65:SRT65 SHW65:SHX65 RYA65:RYB65 ROE65:ROF65 REI65:REJ65 QUM65:QUN65 QKQ65:QKR65 QAU65:QAV65 PQY65:PQZ65 PHC65:PHD65 OXG65:OXH65 ONK65:ONL65 ODO65:ODP65 NTS65:NTT65 NJW65:NJX65 NAA65:NAB65 MQE65:MQF65 MGI65:MGJ65 LWM65:LWN65 LMQ65:LMR65 LCU65:LCV65 KSY65:KSZ65 KJC65:KJD65 JZG65:JZH65 JPK65:JPL65 JFO65:JFP65 IVS65:IVT65 ILW65:ILX65 ICA65:ICB65 HSE65:HSF65 HII65:HIJ65 GYM65:GYN65 GOQ65:GOR65 GEU65:GEV65 FUY65:FUZ65 FLC65:FLD65 FBG65:FBH65 ERK65:ERL65 EHO65:EHP65 DXS65:DXT65 DNW65:DNX65 DEA65:DEB65 CUE65:CUF65 CKI65:CKJ65 CAM65:CAN65 BQQ65:BQR65 BGU65:BGV65 AWY65:AWZ65 ANC65:AND65 ADG65:ADH65 TK65:TL65 JO65:JP65 S65:T65 WVW56:WVY56 WMA56:WMC56 WCE56:WCG56 VSI56:VSK56 VIM56:VIO56 UYQ56:UYS56 UOU56:UOW56 UEY56:UFA56 TVC56:TVE56 TLG56:TLI56 TBK56:TBM56 SRO56:SRQ56 SHS56:SHU56 RXW56:RXY56 ROA56:ROC56 REE56:REG56 QUI56:QUK56 QKM56:QKO56 QAQ56:QAS56 PQU56:PQW56 PGY56:PHA56 OXC56:OXE56 ONG56:ONI56 ODK56:ODM56 NTO56:NTQ56 NJS56:NJU56 MZW56:MZY56 MQA56:MQC56 MGE56:MGG56 LWI56:LWK56 LMM56:LMO56 LCQ56:LCS56 KSU56:KSW56 KIY56:KJA56 JZC56:JZE56 JPG56:JPI56 JFK56:JFM56 IVO56:IVQ56 ILS56:ILU56 IBW56:IBY56 HSA56:HSC56 HIE56:HIG56 GYI56:GYK56 GOM56:GOO56 GEQ56:GES56 FUU56:FUW56 FKY56:FLA56 FBC56:FBE56 ERG56:ERI56 EHK56:EHM56 DXO56:DXQ56 DNS56:DNU56 DDW56:DDY56 CUA56:CUC56 CKE56:CKG56 CAI56:CAK56 BQM56:BQO56 BGQ56:BGS56 AWU56:AWW56 AMY56:ANA56 ADC56:ADE56 TG56:TI56 JK56:JM56 O56:Q56">
      <formula1>"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 type="list" allowBlank="1" showInputMessage="1" showErrorMessage="1" sqref="B77:B78 B27:B28 WVJ77:WVJ78 WLN77:WLN78 WBR77:WBR78 VRV77:VRV78 VHZ77:VHZ78 UYD77:UYD78 UOH77:UOH78 UEL77:UEL78 TUP77:TUP78 TKT77:TKT78 TAX77:TAX78 SRB77:SRB78 SHF77:SHF78 RXJ77:RXJ78 RNN77:RNN78 RDR77:RDR78 QTV77:QTV78 QJZ77:QJZ78 QAD77:QAD78 PQH77:PQH78 PGL77:PGL78 OWP77:OWP78 OMT77:OMT78 OCX77:OCX78 NTB77:NTB78 NJF77:NJF78 MZJ77:MZJ78 MPN77:MPN78 MFR77:MFR78 LVV77:LVV78 LLZ77:LLZ78 LCD77:LCD78 KSH77:KSH78 KIL77:KIL78 JYP77:JYP78 JOT77:JOT78 JEX77:JEX78 IVB77:IVB78 ILF77:ILF78 IBJ77:IBJ78 HRN77:HRN78 HHR77:HHR78 GXV77:GXV78 GNZ77:GNZ78 GED77:GED78 FUH77:FUH78 FKL77:FKL78 FAP77:FAP78 EQT77:EQT78 EGX77:EGX78 DXB77:DXB78 DNF77:DNF78 DDJ77:DDJ78 CTN77:CTN78 CJR77:CJR78 BZV77:BZV78 BPZ77:BPZ78 BGD77:BGD78 AWH77:AWH78 AML77:AML78 ACP77:ACP78 ST77:ST78 IX77:IX78 VRV80 B87 B30 WVJ30 WLN30 WBR30 VRV30 VHZ30 UYD30 UOH30 UEL30 TUP30 TKT30 TAX30 SRB30 SHF30 RXJ30 RNN30 RDR30 QTV30 QJZ30 QAD30 PQH30 PGL30 OWP30 OMT30 OCX30 NTB30 NJF30 MZJ30 MPN30 MFR30 LVV30 LLZ30 LCD30 KSH30 KIL30 JYP30 JOT30 JEX30 IVB30 ILF30 IBJ30 HRN30 HHR30 GXV30 GNZ30 GED30 FUH30 FKL30 FAP30 EQT30 EGX30 DXB30 DNF30 DDJ30 CTN30 CJR30 BZV30 BPZ30 BGD30 AWH30 AML30 ACP30 ST30 IX30 WBR80 WLN80 WVJ80 B80 IX80 ST80 ACP80 AML80 AWH80 BGD80 BPZ80 BZV80 CJR80 CTN80 DDJ80 DNF80 DXB80 EGX80 EQT80 FAP80 FKL80 FUH80 GED80 GNZ80 GXV80 HHR80 HRN80 IBJ80 ILF80 IVB80 JEX80 JOT80 JYP80 KIL80 KSH80 LCD80 LLZ80 LVV80 MFR80 MPN80 MZJ80 NJF80 NTB80 OCX80 OMT80 OWP80 PGL80 PQH80 QAD80 QJZ80 QTV80 RDR80 RNN80 RXJ80 SHF80 SRB80 TAX80 TKT80 TUP80 UEL80 UOH80 UYD80 VHZ80 B33 B83 B37">
      <formula1>"✓"</formula1>
    </dataValidation>
    <dataValidation type="list" allowBlank="1" showInputMessage="1" showErrorMessage="1" sqref="G70 G20 K6 K20 D6 F15 N15 WVV65 WLZ65 WCD65 VSH65 VIL65 UYP65 UOT65 UEX65 TVB65 TLF65 TBJ65 SRN65 SHR65 RXV65 RNZ65 RED65 QUH65 QKL65 QAP65 PQT65 PGX65 OXB65 ONF65 ODJ65 NTN65 NJR65 MZV65 MPZ65 MGD65 LWH65 LML65 LCP65 KST65 KIX65 JZB65 JPF65 JFJ65 IVN65 ILR65 IBV65 HRZ65 HID65 GYH65 GOL65 GEP65 FUT65 FKX65 FBB65 ERF65 EHJ65 DXN65 DNR65 DDV65 CTZ65 CKD65 CAH65 BQL65 BGP65 AWT65 AMX65 ADB65 TF65 JJ65 N65 WVN65 WLR65 WBV65 VRZ65 VID65 UYH65 UOL65 UEP65 TUT65 TKX65 TBB65 SRF65 SHJ65 RXN65 RNR65 RDV65 QTZ65 QKD65 QAH65 PQL65 PGP65 OWT65 OMX65 ODB65 NTF65 NJJ65 MZN65 MPR65 MFV65 LVZ65 LMD65 LCH65 KSL65 KIP65 JYT65 JOX65 JFB65 IVF65 ILJ65 IBN65 HRR65 HHV65 GXZ65 GOD65 GEH65 FUL65 FKP65 FAT65 EQX65 EHB65 DXF65 DNJ65 DDN65 CTR65 CJV65 BZZ65 BQD65 BGH65 AWL65 AMP65 ACT65 SX65 JB65 F65 WVL56 WLP56 WBT56 VRX56 VIB56 UYF56 UOJ56 UEN56 TUR56 TKV56 TAZ56 SRD56 SHH56 RXL56 RNP56 RDT56 QTX56 QKB56 QAF56 PQJ56 PGN56 OWR56 OMV56 OCZ56 NTD56 NJH56 MZL56 MPP56 MFT56 LVX56 LMB56 LCF56 KSJ56 KIN56 JYR56 JOV56 JEZ56 IVD56 ILH56 IBL56 HRP56 HHT56 GXX56 GOB56 GEF56 FUJ56 FKN56 FAR56 EQV56 EGZ56 DXD56 DNH56 DDL56 CTP56 CJT56 BZX56 BQB56 BGF56 AWJ56 AMN56 ACR56 SV56 IZ56 D56 WVS70 WLW70 WCA70 VSE70 VII70 UYM70 UOQ70 UEU70 TUY70 TLC70 TBG70 SRK70 SHO70 RXS70 RNW70 REA70 QUE70 QKI70 QAM70 PQQ70 PGU70 OWY70 ONC70 ODG70 NTK70 NJO70 MZS70 MPW70 MGA70 LWE70 LMI70 LCM70 KSQ70 KIU70 JYY70 JPC70 JFG70 IVK70 ILO70 IBS70 HRW70 HIA70 GYE70 GOI70 GEM70 FUQ70 FKU70 FAY70 ERC70 EHG70 DXK70 DNO70 DDS70 CTW70 CKA70 CAE70 BQI70 BGM70 AWQ70 AMU70 ACY70 TC70 JG70 K70 WVS56 WLW56 WCA56 VSE56 VII56 UYM56 UOQ56 UEU56 TUY56 TLC56 TBG56 SRK56 SHO56 RXS56 RNW56 REA56 QUE56 QKI56 QAM56 PQQ56 PGU56 OWY56 ONC56 ODG56 NTK56 NJO56 MZS56 MPW56 MGA56 LWE56 LMI56 LCM56 KSQ56 KIU56 JYY56 JPC56 JFG56 IVK56 ILO56 IBS56 HRW56 HIA56 GYE56 GOI56 GEM56 FUQ56 FKU56 FAY56 ERC56 EHG56 DXK56 DNO56 DDS56 CTW56 CKA56 CAE56 BQI56 BGM56 AWQ56 AMU56 ACY56 TC56 JG56 K56 WVO70 WLS70 WBW70 VSA70 VIE70 UYI70 UOM70 UEQ70 TUU70 TKY70 TBC70 SRG70 SHK70 RXO70 RNS70 RDW70 QUA70 QKE70 QAI70 PQM70 PGQ70 OWU70 OMY70 ODC70 NTG70 NJK70 MZO70 MPS70 MFW70 LWA70 LME70 LCI70 KSM70 KIQ70 JYU70 JOY70 JFC70 IVG70 ILK70 IBO70 HRS70 HHW70 GYA70 GOE70 GEI70 FUM70 FKQ70 FAU70 EQY70 EHC70 DXG70 DNK70 DDO70 CTS70 CJW70 CAA70 BQE70 BGI70 AWM70 AMQ70 ACU70 SY70 JC70">
      <formula1>"○"</formula1>
    </dataValidation>
  </dataValidations>
  <printOptions horizontalCentered="1"/>
  <pageMargins left="0.62992125984251968" right="0.62992125984251968" top="0.39370078740157483" bottom="0.39370078740157483" header="0" footer="0.19685039370078741"/>
  <pageSetup paperSize="9" scale="76" orientation="portrait" r:id="rId1"/>
  <headerFooter scaleWithDoc="0">
    <oddFooter>&amp;R令和６年４月１日以降に申請する訓練科から適用</oddFooter>
  </headerFooter>
  <rowBreaks count="1" manualBreakCount="1">
    <brk id="50" max="20" man="1"/>
  </rowBreaks>
  <drawing r:id="rId2"/>
  <legacy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pageSetUpPr fitToPage="1"/>
  </sheetPr>
  <dimension ref="A1:H47"/>
  <sheetViews>
    <sheetView view="pageBreakPreview" zoomScaleNormal="100" zoomScaleSheetLayoutView="100" workbookViewId="0">
      <selection activeCell="D12" sqref="D12:F12"/>
    </sheetView>
  </sheetViews>
  <sheetFormatPr defaultColWidth="9" defaultRowHeight="13.5"/>
  <cols>
    <col min="1" max="1" width="4" style="208" customWidth="1"/>
    <col min="2" max="2" width="4.625" style="208" customWidth="1"/>
    <col min="3" max="3" width="20.75" style="206" customWidth="1"/>
    <col min="4" max="4" width="22.125" style="206" customWidth="1"/>
    <col min="5" max="5" width="6.625" style="206" customWidth="1"/>
    <col min="6" max="6" width="22.125" style="206" customWidth="1"/>
    <col min="7" max="7" width="29.75" style="206" customWidth="1"/>
    <col min="8" max="8" width="6.5" style="206" customWidth="1"/>
    <col min="9" max="16384" width="9" style="206"/>
  </cols>
  <sheetData>
    <row r="1" spans="1:8" ht="21.75" customHeight="1">
      <c r="A1" s="203"/>
      <c r="B1" s="204"/>
      <c r="C1" s="204"/>
      <c r="D1" s="205"/>
      <c r="E1" s="205"/>
      <c r="F1" s="205"/>
      <c r="H1" s="439" t="s">
        <v>592</v>
      </c>
    </row>
    <row r="2" spans="1:8" ht="21.75" customHeight="1">
      <c r="A2" s="203"/>
      <c r="B2" s="204"/>
      <c r="C2" s="204"/>
      <c r="D2" s="205"/>
      <c r="E2" s="205"/>
      <c r="F2" s="205"/>
      <c r="H2" s="207"/>
    </row>
    <row r="3" spans="1:8" ht="33" customHeight="1">
      <c r="A3" s="2842" t="s">
        <v>297</v>
      </c>
      <c r="B3" s="2842"/>
      <c r="C3" s="2842"/>
      <c r="D3" s="2842"/>
      <c r="E3" s="2842"/>
      <c r="F3" s="2842"/>
      <c r="G3" s="2842"/>
      <c r="H3" s="2842"/>
    </row>
    <row r="4" spans="1:8" ht="33.75" customHeight="1">
      <c r="C4" s="209"/>
      <c r="D4" s="209"/>
      <c r="E4" s="209"/>
      <c r="F4" s="209"/>
    </row>
    <row r="5" spans="1:8" ht="24.95" customHeight="1">
      <c r="A5" s="210">
        <v>1</v>
      </c>
      <c r="B5" s="211" t="s">
        <v>0</v>
      </c>
      <c r="C5" s="211"/>
      <c r="D5" s="2843" t="str">
        <f>IF(様式1!L11="","",様式1!L11)</f>
        <v/>
      </c>
      <c r="E5" s="2843"/>
      <c r="F5" s="2843"/>
      <c r="G5" s="205"/>
      <c r="H5" s="207"/>
    </row>
    <row r="6" spans="1:8" ht="15" customHeight="1">
      <c r="A6" s="210"/>
      <c r="B6" s="211"/>
      <c r="C6" s="211"/>
      <c r="D6" s="212"/>
      <c r="E6" s="212"/>
      <c r="F6" s="212"/>
      <c r="G6" s="205"/>
      <c r="H6" s="207"/>
    </row>
    <row r="7" spans="1:8" ht="24.95" customHeight="1">
      <c r="A7" s="210">
        <v>2</v>
      </c>
      <c r="B7" s="211" t="s">
        <v>298</v>
      </c>
      <c r="C7" s="211"/>
      <c r="D7" s="2843" t="str">
        <f>IF(様式1!G36="","",様式1!G36)</f>
        <v/>
      </c>
      <c r="E7" s="2843"/>
      <c r="F7" s="2843"/>
      <c r="H7" s="207"/>
    </row>
    <row r="8" spans="1:8" ht="27" customHeight="1">
      <c r="A8" s="210"/>
      <c r="B8" s="211"/>
      <c r="C8" s="211" t="s">
        <v>131</v>
      </c>
      <c r="D8" s="358" t="str">
        <f>IF(様式1!F37="","", 様式1!F37)</f>
        <v/>
      </c>
      <c r="E8" s="213" t="s">
        <v>299</v>
      </c>
      <c r="F8" s="358" t="str">
        <f>IF(様式1!K37="","",様式1!K37)</f>
        <v/>
      </c>
      <c r="H8" s="207"/>
    </row>
    <row r="9" spans="1:8" ht="14.25" customHeight="1">
      <c r="A9" s="203"/>
      <c r="B9" s="204"/>
      <c r="C9" s="204"/>
      <c r="D9" s="212"/>
      <c r="E9" s="212"/>
      <c r="F9" s="212"/>
      <c r="H9" s="207"/>
    </row>
    <row r="10" spans="1:8" ht="24.95" customHeight="1">
      <c r="A10" s="210">
        <v>3</v>
      </c>
      <c r="B10" s="2844" t="s">
        <v>349</v>
      </c>
      <c r="C10" s="2844"/>
      <c r="D10" s="2844"/>
      <c r="E10" s="2844"/>
      <c r="F10" s="2844"/>
      <c r="G10" s="2844"/>
    </row>
    <row r="11" spans="1:8" ht="26.25" customHeight="1">
      <c r="B11" s="1365" t="s">
        <v>1673</v>
      </c>
      <c r="C11" s="1366" t="s">
        <v>1674</v>
      </c>
      <c r="D11" s="2843"/>
      <c r="E11" s="2843"/>
      <c r="F11" s="2843"/>
    </row>
    <row r="12" spans="1:8" ht="27" customHeight="1">
      <c r="B12" s="1365" t="s">
        <v>1675</v>
      </c>
      <c r="C12" s="1367" t="s">
        <v>1676</v>
      </c>
      <c r="D12" s="2845"/>
      <c r="E12" s="2845"/>
      <c r="F12" s="2845"/>
      <c r="H12" s="214"/>
    </row>
    <row r="13" spans="1:8" ht="27" customHeight="1">
      <c r="B13" s="1365" t="s">
        <v>1677</v>
      </c>
      <c r="C13" s="1367" t="s">
        <v>300</v>
      </c>
      <c r="D13" s="2843"/>
      <c r="E13" s="2843"/>
      <c r="F13" s="2843"/>
      <c r="H13" s="214"/>
    </row>
    <row r="14" spans="1:8" ht="27" customHeight="1">
      <c r="B14" s="1365" t="s">
        <v>1678</v>
      </c>
      <c r="C14" s="1367" t="s">
        <v>301</v>
      </c>
      <c r="D14" s="2843"/>
      <c r="E14" s="2843"/>
      <c r="F14" s="2843"/>
      <c r="H14" s="214"/>
    </row>
    <row r="15" spans="1:8" ht="27" customHeight="1">
      <c r="B15" s="1365" t="s">
        <v>1679</v>
      </c>
      <c r="C15" s="1367" t="s">
        <v>302</v>
      </c>
      <c r="D15" s="358"/>
      <c r="E15" s="213" t="s">
        <v>299</v>
      </c>
      <c r="F15" s="358"/>
      <c r="H15" s="214"/>
    </row>
    <row r="16" spans="1:8" ht="27" customHeight="1">
      <c r="B16" s="1365" t="s">
        <v>1680</v>
      </c>
      <c r="C16" s="1367" t="s">
        <v>303</v>
      </c>
      <c r="D16" s="2843"/>
      <c r="E16" s="2843"/>
      <c r="F16" s="2843"/>
      <c r="H16" s="214"/>
    </row>
    <row r="17" spans="1:8" ht="27" customHeight="1">
      <c r="B17" s="1365" t="s">
        <v>1681</v>
      </c>
      <c r="C17" s="1367" t="s">
        <v>304</v>
      </c>
      <c r="D17" s="2843"/>
      <c r="E17" s="2843"/>
      <c r="F17" s="2843"/>
      <c r="G17" s="2843"/>
      <c r="H17" s="215"/>
    </row>
    <row r="18" spans="1:8" ht="15" customHeight="1">
      <c r="B18" s="216"/>
      <c r="D18" s="217"/>
      <c r="E18" s="217"/>
      <c r="F18" s="217"/>
      <c r="G18" s="217"/>
      <c r="H18" s="215"/>
    </row>
    <row r="19" spans="1:8" ht="24.95" customHeight="1">
      <c r="A19" s="210">
        <v>4</v>
      </c>
      <c r="B19" s="218" t="s">
        <v>305</v>
      </c>
      <c r="C19" s="219"/>
      <c r="D19" s="219"/>
      <c r="E19" s="219"/>
      <c r="F19" s="219"/>
      <c r="G19" s="220"/>
      <c r="H19" s="221"/>
    </row>
    <row r="20" spans="1:8" ht="27" customHeight="1">
      <c r="A20" s="210"/>
      <c r="B20" s="1365" t="s">
        <v>1673</v>
      </c>
      <c r="C20" s="222" t="s">
        <v>306</v>
      </c>
      <c r="D20" s="219"/>
      <c r="E20" s="219"/>
      <c r="F20" s="219"/>
      <c r="G20" s="220"/>
      <c r="H20" s="221"/>
    </row>
    <row r="21" spans="1:8" ht="20.100000000000001" customHeight="1">
      <c r="B21" s="2833"/>
      <c r="C21" s="2834"/>
      <c r="D21" s="2834"/>
      <c r="E21" s="2834"/>
      <c r="F21" s="2834"/>
      <c r="G21" s="2834"/>
      <c r="H21" s="2835"/>
    </row>
    <row r="22" spans="1:8" ht="20.100000000000001" customHeight="1">
      <c r="B22" s="2836"/>
      <c r="C22" s="2837"/>
      <c r="D22" s="2837"/>
      <c r="E22" s="2837"/>
      <c r="F22" s="2837"/>
      <c r="G22" s="2837"/>
      <c r="H22" s="2838"/>
    </row>
    <row r="23" spans="1:8" ht="20.100000000000001" customHeight="1">
      <c r="B23" s="2836"/>
      <c r="C23" s="2837"/>
      <c r="D23" s="2837"/>
      <c r="E23" s="2837"/>
      <c r="F23" s="2837"/>
      <c r="G23" s="2837"/>
      <c r="H23" s="2838"/>
    </row>
    <row r="24" spans="1:8" ht="20.100000000000001" customHeight="1">
      <c r="B24" s="2836"/>
      <c r="C24" s="2837"/>
      <c r="D24" s="2837"/>
      <c r="E24" s="2837"/>
      <c r="F24" s="2837"/>
      <c r="G24" s="2837"/>
      <c r="H24" s="2838"/>
    </row>
    <row r="25" spans="1:8" ht="20.100000000000001" customHeight="1">
      <c r="B25" s="2836"/>
      <c r="C25" s="2837"/>
      <c r="D25" s="2837"/>
      <c r="E25" s="2837"/>
      <c r="F25" s="2837"/>
      <c r="G25" s="2837"/>
      <c r="H25" s="2838"/>
    </row>
    <row r="26" spans="1:8" ht="20.100000000000001" customHeight="1">
      <c r="B26" s="2836"/>
      <c r="C26" s="2837"/>
      <c r="D26" s="2837"/>
      <c r="E26" s="2837"/>
      <c r="F26" s="2837"/>
      <c r="G26" s="2837"/>
      <c r="H26" s="2838"/>
    </row>
    <row r="27" spans="1:8" ht="20.100000000000001" customHeight="1">
      <c r="B27" s="2836"/>
      <c r="C27" s="2837"/>
      <c r="D27" s="2837"/>
      <c r="E27" s="2837"/>
      <c r="F27" s="2837"/>
      <c r="G27" s="2837"/>
      <c r="H27" s="2838"/>
    </row>
    <row r="28" spans="1:8" ht="20.100000000000001" customHeight="1">
      <c r="B28" s="2836"/>
      <c r="C28" s="2837"/>
      <c r="D28" s="2837"/>
      <c r="E28" s="2837"/>
      <c r="F28" s="2837"/>
      <c r="G28" s="2837"/>
      <c r="H28" s="2838"/>
    </row>
    <row r="29" spans="1:8" ht="20.100000000000001" customHeight="1">
      <c r="B29" s="2836"/>
      <c r="C29" s="2837"/>
      <c r="D29" s="2837"/>
      <c r="E29" s="2837"/>
      <c r="F29" s="2837"/>
      <c r="G29" s="2837"/>
      <c r="H29" s="2838"/>
    </row>
    <row r="30" spans="1:8" ht="20.100000000000001" customHeight="1">
      <c r="B30" s="2839"/>
      <c r="C30" s="2840"/>
      <c r="D30" s="2840"/>
      <c r="E30" s="2840"/>
      <c r="F30" s="2840"/>
      <c r="G30" s="2840"/>
      <c r="H30" s="2841"/>
    </row>
    <row r="31" spans="1:8" ht="14.25" customHeight="1">
      <c r="A31" s="203"/>
      <c r="B31" s="204"/>
      <c r="C31" s="204"/>
      <c r="D31" s="212"/>
      <c r="E31" s="212"/>
      <c r="F31" s="212"/>
      <c r="H31" s="207"/>
    </row>
    <row r="32" spans="1:8" ht="27" customHeight="1">
      <c r="B32" s="1365" t="s">
        <v>1675</v>
      </c>
      <c r="C32" s="222" t="s">
        <v>307</v>
      </c>
      <c r="D32" s="219"/>
      <c r="E32" s="219"/>
      <c r="F32" s="219"/>
      <c r="G32" s="220"/>
      <c r="H32" s="221"/>
    </row>
    <row r="33" spans="1:8" ht="20.100000000000001" customHeight="1">
      <c r="B33" s="2833"/>
      <c r="C33" s="2834"/>
      <c r="D33" s="2834"/>
      <c r="E33" s="2834"/>
      <c r="F33" s="2834"/>
      <c r="G33" s="2834"/>
      <c r="H33" s="2835"/>
    </row>
    <row r="34" spans="1:8" ht="20.100000000000001" customHeight="1">
      <c r="B34" s="2836"/>
      <c r="C34" s="2837"/>
      <c r="D34" s="2837"/>
      <c r="E34" s="2837"/>
      <c r="F34" s="2837"/>
      <c r="G34" s="2837"/>
      <c r="H34" s="2838"/>
    </row>
    <row r="35" spans="1:8" ht="20.100000000000001" customHeight="1">
      <c r="B35" s="2836"/>
      <c r="C35" s="2837"/>
      <c r="D35" s="2837"/>
      <c r="E35" s="2837"/>
      <c r="F35" s="2837"/>
      <c r="G35" s="2837"/>
      <c r="H35" s="2838"/>
    </row>
    <row r="36" spans="1:8" ht="20.100000000000001" customHeight="1">
      <c r="B36" s="2836"/>
      <c r="C36" s="2837"/>
      <c r="D36" s="2837"/>
      <c r="E36" s="2837"/>
      <c r="F36" s="2837"/>
      <c r="G36" s="2837"/>
      <c r="H36" s="2838"/>
    </row>
    <row r="37" spans="1:8" ht="20.100000000000001" customHeight="1">
      <c r="B37" s="2836"/>
      <c r="C37" s="2837"/>
      <c r="D37" s="2837"/>
      <c r="E37" s="2837"/>
      <c r="F37" s="2837"/>
      <c r="G37" s="2837"/>
      <c r="H37" s="2838"/>
    </row>
    <row r="38" spans="1:8" ht="20.100000000000001" customHeight="1">
      <c r="B38" s="2836"/>
      <c r="C38" s="2837"/>
      <c r="D38" s="2837"/>
      <c r="E38" s="2837"/>
      <c r="F38" s="2837"/>
      <c r="G38" s="2837"/>
      <c r="H38" s="2838"/>
    </row>
    <row r="39" spans="1:8" ht="20.100000000000001" customHeight="1">
      <c r="B39" s="2836"/>
      <c r="C39" s="2837"/>
      <c r="D39" s="2837"/>
      <c r="E39" s="2837"/>
      <c r="F39" s="2837"/>
      <c r="G39" s="2837"/>
      <c r="H39" s="2838"/>
    </row>
    <row r="40" spans="1:8" ht="20.100000000000001" customHeight="1">
      <c r="B40" s="2836"/>
      <c r="C40" s="2837"/>
      <c r="D40" s="2837"/>
      <c r="E40" s="2837"/>
      <c r="F40" s="2837"/>
      <c r="G40" s="2837"/>
      <c r="H40" s="2838"/>
    </row>
    <row r="41" spans="1:8" ht="20.100000000000001" customHeight="1">
      <c r="B41" s="2836"/>
      <c r="C41" s="2837"/>
      <c r="D41" s="2837"/>
      <c r="E41" s="2837"/>
      <c r="F41" s="2837"/>
      <c r="G41" s="2837"/>
      <c r="H41" s="2838"/>
    </row>
    <row r="42" spans="1:8" ht="20.100000000000001" customHeight="1">
      <c r="B42" s="2839"/>
      <c r="C42" s="2840"/>
      <c r="D42" s="2840"/>
      <c r="E42" s="2840"/>
      <c r="F42" s="2840"/>
      <c r="G42" s="2840"/>
      <c r="H42" s="2841"/>
    </row>
    <row r="43" spans="1:8" ht="20.100000000000001" customHeight="1">
      <c r="B43" s="206"/>
      <c r="H43" s="223"/>
    </row>
    <row r="44" spans="1:8" ht="13.5" customHeight="1">
      <c r="A44" s="2832" t="s">
        <v>897</v>
      </c>
      <c r="B44" s="2832"/>
      <c r="C44" s="2832"/>
      <c r="D44" s="2832"/>
      <c r="E44" s="2832"/>
      <c r="F44" s="2832"/>
      <c r="G44" s="2832"/>
      <c r="H44" s="2832"/>
    </row>
    <row r="45" spans="1:8">
      <c r="A45" s="2832"/>
      <c r="B45" s="2832"/>
      <c r="C45" s="2832"/>
      <c r="D45" s="2832"/>
      <c r="E45" s="2832"/>
      <c r="F45" s="2832"/>
      <c r="G45" s="2832"/>
      <c r="H45" s="2832"/>
    </row>
    <row r="46" spans="1:8">
      <c r="A46" s="2831" t="s">
        <v>1672</v>
      </c>
      <c r="B46" s="2831"/>
      <c r="C46" s="2831"/>
      <c r="D46" s="2831"/>
      <c r="E46" s="2831"/>
      <c r="F46" s="2831"/>
      <c r="G46" s="2831"/>
      <c r="H46" s="2831"/>
    </row>
    <row r="47" spans="1:8">
      <c r="A47" s="2831"/>
      <c r="B47" s="2831"/>
      <c r="C47" s="2831"/>
      <c r="D47" s="2831"/>
      <c r="E47" s="2831"/>
      <c r="F47" s="2831"/>
      <c r="G47" s="2831"/>
      <c r="H47" s="2831"/>
    </row>
  </sheetData>
  <mergeCells count="14">
    <mergeCell ref="A46:H47"/>
    <mergeCell ref="A44:H45"/>
    <mergeCell ref="B33:H42"/>
    <mergeCell ref="A3:H3"/>
    <mergeCell ref="D5:F5"/>
    <mergeCell ref="D7:F7"/>
    <mergeCell ref="B10:G10"/>
    <mergeCell ref="D11:F11"/>
    <mergeCell ref="D12:F12"/>
    <mergeCell ref="D13:F13"/>
    <mergeCell ref="D14:F14"/>
    <mergeCell ref="D16:F16"/>
    <mergeCell ref="D17:G17"/>
    <mergeCell ref="B21:H30"/>
  </mergeCells>
  <phoneticPr fontId="12"/>
  <conditionalFormatting sqref="D11:F11 D13:F14">
    <cfRule type="cellIs" dxfId="122" priority="8" stopIfTrue="1" operator="equal">
      <formula>""</formula>
    </cfRule>
  </conditionalFormatting>
  <conditionalFormatting sqref="D15">
    <cfRule type="cellIs" dxfId="121" priority="7" stopIfTrue="1" operator="equal">
      <formula>""</formula>
    </cfRule>
  </conditionalFormatting>
  <conditionalFormatting sqref="F15">
    <cfRule type="cellIs" dxfId="120" priority="6" stopIfTrue="1" operator="equal">
      <formula>""</formula>
    </cfRule>
  </conditionalFormatting>
  <conditionalFormatting sqref="D16:F16">
    <cfRule type="cellIs" dxfId="119" priority="5" stopIfTrue="1" operator="equal">
      <formula>""</formula>
    </cfRule>
  </conditionalFormatting>
  <conditionalFormatting sqref="D17:G17">
    <cfRule type="cellIs" dxfId="118" priority="4" stopIfTrue="1" operator="equal">
      <formula>""</formula>
    </cfRule>
  </conditionalFormatting>
  <conditionalFormatting sqref="B21:H30">
    <cfRule type="cellIs" dxfId="117" priority="3" stopIfTrue="1" operator="equal">
      <formula>""</formula>
    </cfRule>
  </conditionalFormatting>
  <conditionalFormatting sqref="B33:H42">
    <cfRule type="cellIs" dxfId="116" priority="2" stopIfTrue="1" operator="equal">
      <formula>""</formula>
    </cfRule>
  </conditionalFormatting>
  <conditionalFormatting sqref="D12:F12">
    <cfRule type="cellIs" dxfId="115" priority="1" stopIfTrue="1" operator="equal">
      <formula>""</formula>
    </cfRule>
  </conditionalFormatting>
  <dataValidations count="1">
    <dataValidation type="list" allowBlank="1" showInputMessage="1" showErrorMessage="1" sqref="D12:F12">
      <formula1>"基礎コース,実践コース"</formula1>
    </dataValidation>
  </dataValidations>
  <printOptions horizontalCentered="1"/>
  <pageMargins left="0.62992125984251968" right="0.62992125984251968" top="0.39370078740157483" bottom="0.39370078740157483" header="0" footer="0.19685039370078741"/>
  <pageSetup paperSize="9" scale="78" orientation="portrait" r:id="rId1"/>
  <headerFooter scaleWithDoc="0">
    <oddFooter>&amp;R令和７年４月１日以降に申請する訓練科から適用</oddFooter>
  </headerFooter>
  <ignoredErrors>
    <ignoredError sqref="B11 B12:B17 B20 B32" numberStoredAsText="1"/>
  </ignoredErrors>
  <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D135"/>
  <sheetViews>
    <sheetView view="pageBreakPreview" zoomScaleNormal="70" zoomScaleSheetLayoutView="100" workbookViewId="0">
      <selection activeCell="A4" sqref="A4:D4"/>
    </sheetView>
  </sheetViews>
  <sheetFormatPr defaultColWidth="9" defaultRowHeight="13.5"/>
  <cols>
    <col min="1" max="1" width="4.375" style="224" customWidth="1"/>
    <col min="2" max="2" width="6.5" style="224" customWidth="1"/>
    <col min="3" max="3" width="5.625" style="224" customWidth="1"/>
    <col min="4" max="5" width="7.625" style="224" customWidth="1"/>
    <col min="6" max="6" width="5.625" style="224" customWidth="1"/>
    <col min="7" max="7" width="6.5" style="224" customWidth="1"/>
    <col min="8" max="9" width="7.125" style="224" customWidth="1"/>
    <col min="10" max="13" width="6.875" style="224" customWidth="1"/>
    <col min="14" max="14" width="10.125" style="224" customWidth="1"/>
    <col min="15" max="15" width="5.625" style="224" customWidth="1"/>
    <col min="16" max="30" width="6.5" style="224" customWidth="1"/>
    <col min="31" max="16384" width="9" style="224"/>
  </cols>
  <sheetData>
    <row r="1" spans="1:30" ht="33" customHeight="1">
      <c r="AD1" s="281" t="s">
        <v>593</v>
      </c>
    </row>
    <row r="2" spans="1:30" ht="25.5" customHeight="1">
      <c r="A2" s="2908" t="s">
        <v>308</v>
      </c>
      <c r="B2" s="2908"/>
      <c r="C2" s="2908"/>
      <c r="D2" s="2908"/>
      <c r="E2" s="2908"/>
      <c r="F2" s="2908"/>
      <c r="G2" s="2908"/>
      <c r="H2" s="2908"/>
      <c r="I2" s="2908"/>
      <c r="J2" s="2908"/>
      <c r="K2" s="2908"/>
      <c r="L2" s="2908"/>
      <c r="M2" s="2908"/>
      <c r="N2" s="2908"/>
      <c r="O2" s="2908"/>
      <c r="P2" s="2908"/>
      <c r="Q2" s="2908"/>
      <c r="R2" s="2908"/>
      <c r="S2" s="2908"/>
      <c r="T2" s="2908"/>
      <c r="U2" s="2908"/>
      <c r="V2" s="2908"/>
      <c r="W2" s="2908"/>
      <c r="X2" s="2908"/>
      <c r="Y2" s="2908"/>
      <c r="Z2" s="2908"/>
      <c r="AA2" s="2908"/>
      <c r="AB2" s="2908"/>
      <c r="AC2" s="2908"/>
      <c r="AD2" s="2908"/>
    </row>
    <row r="3" spans="1:30" ht="11.25" customHeight="1">
      <c r="A3" s="1219"/>
      <c r="B3" s="1219"/>
      <c r="C3" s="1219"/>
      <c r="D3" s="1219"/>
      <c r="E3" s="1219"/>
      <c r="F3" s="1219"/>
      <c r="G3" s="1219"/>
      <c r="H3" s="1219"/>
      <c r="I3" s="1219"/>
      <c r="J3" s="1219"/>
      <c r="K3" s="1219"/>
      <c r="L3" s="1219"/>
      <c r="M3" s="1219"/>
      <c r="N3" s="1219"/>
      <c r="O3" s="1219"/>
      <c r="P3" s="1219"/>
      <c r="Q3" s="1219"/>
      <c r="R3" s="1219"/>
      <c r="S3" s="1219"/>
      <c r="T3" s="1219"/>
      <c r="U3" s="1219"/>
      <c r="V3" s="1219"/>
      <c r="W3" s="1219"/>
      <c r="X3" s="1219"/>
      <c r="Y3" s="1219"/>
      <c r="Z3" s="1219"/>
      <c r="AA3" s="1219"/>
      <c r="AB3" s="1219"/>
      <c r="AC3" s="1219"/>
      <c r="AD3" s="1219"/>
    </row>
    <row r="4" spans="1:30" s="225" customFormat="1" ht="40.5" customHeight="1" thickBot="1">
      <c r="A4" s="2909" t="s">
        <v>160</v>
      </c>
      <c r="B4" s="2909"/>
      <c r="C4" s="2909"/>
      <c r="D4" s="2909"/>
      <c r="E4" s="2910" t="str">
        <f>IF(様式1!L11="","",様式1!L11)</f>
        <v/>
      </c>
      <c r="F4" s="2910"/>
      <c r="G4" s="2910"/>
      <c r="H4" s="2910"/>
      <c r="I4" s="2910"/>
      <c r="J4" s="2910"/>
      <c r="K4" s="2910"/>
      <c r="L4" s="2909" t="s">
        <v>309</v>
      </c>
      <c r="M4" s="2909"/>
      <c r="N4" s="2909"/>
      <c r="O4" s="2909"/>
      <c r="P4" s="2386" t="str">
        <f>IF(様式1!F44="","",様式1!F44)</f>
        <v/>
      </c>
      <c r="Q4" s="2386"/>
      <c r="R4" s="2386"/>
      <c r="S4" s="2386"/>
      <c r="T4" s="2386"/>
      <c r="U4" s="2386"/>
      <c r="V4" s="2909" t="s">
        <v>310</v>
      </c>
      <c r="W4" s="2909"/>
      <c r="X4" s="2910" t="str">
        <f>IF(様式1!G36="","",様式1!G36)</f>
        <v/>
      </c>
      <c r="Y4" s="2910"/>
      <c r="Z4" s="2910"/>
      <c r="AA4" s="2910"/>
      <c r="AB4" s="2910"/>
      <c r="AC4" s="2910"/>
      <c r="AD4" s="2910"/>
    </row>
    <row r="5" spans="1:30" s="225" customFormat="1" ht="11.25" customHeight="1" thickBot="1">
      <c r="A5" s="226"/>
      <c r="L5" s="227"/>
      <c r="O5" s="227"/>
    </row>
    <row r="6" spans="1:30" ht="35.1" customHeight="1" thickBot="1">
      <c r="A6" s="1230" t="s">
        <v>634</v>
      </c>
      <c r="B6" s="235"/>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7"/>
    </row>
    <row r="7" spans="1:30" s="225" customFormat="1" ht="35.1" customHeight="1">
      <c r="A7" s="230"/>
      <c r="B7" s="2943" t="s">
        <v>313</v>
      </c>
      <c r="C7" s="2900"/>
      <c r="D7" s="2900"/>
      <c r="E7" s="2900"/>
      <c r="F7" s="2946" t="s">
        <v>125</v>
      </c>
      <c r="G7" s="2947"/>
      <c r="H7" s="2947"/>
      <c r="I7" s="2947"/>
      <c r="J7" s="2948"/>
      <c r="K7" s="2946" t="str">
        <f>IF(様式1!F40="","",様式1!F40)</f>
        <v/>
      </c>
      <c r="L7" s="2947"/>
      <c r="M7" s="2947"/>
      <c r="N7" s="2947"/>
      <c r="O7" s="2947"/>
      <c r="P7" s="2947"/>
      <c r="Q7" s="2947"/>
      <c r="R7" s="2947"/>
      <c r="S7" s="2947"/>
      <c r="T7" s="2947"/>
      <c r="U7" s="2947"/>
      <c r="V7" s="2947"/>
      <c r="W7" s="2947"/>
      <c r="X7" s="2947"/>
      <c r="Y7" s="2947"/>
      <c r="Z7" s="2947"/>
      <c r="AA7" s="2947"/>
      <c r="AB7" s="2947"/>
      <c r="AC7" s="2947"/>
      <c r="AD7" s="2949"/>
    </row>
    <row r="8" spans="1:30" s="225" customFormat="1" ht="35.1" customHeight="1" thickBot="1">
      <c r="A8" s="230"/>
      <c r="B8" s="2944"/>
      <c r="C8" s="2945"/>
      <c r="D8" s="2945"/>
      <c r="E8" s="2945"/>
      <c r="F8" s="2950" t="s">
        <v>314</v>
      </c>
      <c r="G8" s="2951"/>
      <c r="H8" s="2951"/>
      <c r="I8" s="2951"/>
      <c r="J8" s="2952"/>
      <c r="K8" s="2950" t="str">
        <f>様式1!H41&amp;様式1!H42</f>
        <v/>
      </c>
      <c r="L8" s="2951"/>
      <c r="M8" s="2951"/>
      <c r="N8" s="2951"/>
      <c r="O8" s="2951"/>
      <c r="P8" s="2951"/>
      <c r="Q8" s="2951"/>
      <c r="R8" s="2951"/>
      <c r="S8" s="2951"/>
      <c r="T8" s="2951"/>
      <c r="U8" s="2951"/>
      <c r="V8" s="2951"/>
      <c r="W8" s="2951"/>
      <c r="X8" s="2951"/>
      <c r="Y8" s="2951"/>
      <c r="Z8" s="2951"/>
      <c r="AA8" s="2951"/>
      <c r="AB8" s="2951"/>
      <c r="AC8" s="2951"/>
      <c r="AD8" s="2953"/>
    </row>
    <row r="9" spans="1:30" ht="35.1" customHeight="1">
      <c r="A9" s="238"/>
      <c r="B9" s="235" t="s">
        <v>315</v>
      </c>
      <c r="C9" s="236"/>
      <c r="D9" s="236"/>
      <c r="E9" s="236"/>
      <c r="F9" s="239"/>
      <c r="G9" s="239"/>
      <c r="H9" s="239"/>
      <c r="I9" s="239"/>
      <c r="J9" s="239"/>
      <c r="K9" s="239"/>
      <c r="L9" s="239"/>
      <c r="M9" s="239"/>
      <c r="N9" s="239"/>
      <c r="O9" s="239"/>
      <c r="P9" s="239"/>
      <c r="Q9" s="239"/>
      <c r="R9" s="239"/>
      <c r="S9" s="239"/>
      <c r="T9" s="239"/>
      <c r="U9" s="239"/>
      <c r="V9" s="239"/>
      <c r="W9" s="239"/>
      <c r="X9" s="239"/>
      <c r="Y9" s="239"/>
      <c r="Z9" s="239"/>
      <c r="AA9" s="239"/>
      <c r="AB9" s="239"/>
      <c r="AC9" s="239"/>
      <c r="AD9" s="240"/>
    </row>
    <row r="10" spans="1:30" ht="15.95" customHeight="1">
      <c r="A10" s="238"/>
      <c r="B10" s="241"/>
      <c r="C10" s="242"/>
      <c r="D10" s="2956" t="s">
        <v>638</v>
      </c>
      <c r="E10" s="2957"/>
      <c r="F10" s="2957"/>
      <c r="G10" s="2957"/>
      <c r="H10" s="2957"/>
      <c r="I10" s="2957"/>
      <c r="J10" s="2957"/>
      <c r="K10" s="2957"/>
      <c r="L10" s="2957"/>
      <c r="M10" s="2957"/>
      <c r="N10" s="2958"/>
      <c r="O10" s="2931"/>
      <c r="P10" s="2929"/>
      <c r="Q10" s="2929"/>
      <c r="R10" s="2929" t="s">
        <v>115</v>
      </c>
      <c r="S10" s="2929"/>
      <c r="T10" s="2929" t="s">
        <v>116</v>
      </c>
      <c r="U10" s="2929" t="s">
        <v>311</v>
      </c>
      <c r="V10" s="2929"/>
      <c r="W10" s="2929"/>
      <c r="X10" s="2931" t="s">
        <v>312</v>
      </c>
      <c r="Y10" s="2932"/>
      <c r="Z10" s="2935"/>
      <c r="AA10" s="2935"/>
      <c r="AB10" s="2935"/>
      <c r="AC10" s="2935"/>
      <c r="AD10" s="2936"/>
    </row>
    <row r="11" spans="1:30" ht="15.95" customHeight="1">
      <c r="A11" s="238"/>
      <c r="B11" s="238"/>
      <c r="C11" s="2880"/>
      <c r="D11" s="2864"/>
      <c r="E11" s="2865"/>
      <c r="F11" s="2865"/>
      <c r="G11" s="2865"/>
      <c r="H11" s="2865"/>
      <c r="I11" s="2865"/>
      <c r="J11" s="2865"/>
      <c r="K11" s="2865"/>
      <c r="L11" s="2865"/>
      <c r="M11" s="2865"/>
      <c r="N11" s="2866"/>
      <c r="O11" s="2933"/>
      <c r="P11" s="2930"/>
      <c r="Q11" s="2930"/>
      <c r="R11" s="2930"/>
      <c r="S11" s="2930"/>
      <c r="T11" s="2930"/>
      <c r="U11" s="2930"/>
      <c r="V11" s="2930"/>
      <c r="W11" s="2930"/>
      <c r="X11" s="2933"/>
      <c r="Y11" s="2934"/>
      <c r="Z11" s="2937"/>
      <c r="AA11" s="2937"/>
      <c r="AB11" s="2937"/>
      <c r="AC11" s="2937"/>
      <c r="AD11" s="2938"/>
    </row>
    <row r="12" spans="1:30" ht="15.95" customHeight="1">
      <c r="A12" s="238"/>
      <c r="B12" s="238"/>
      <c r="C12" s="2881"/>
      <c r="D12" s="2864"/>
      <c r="E12" s="2865"/>
      <c r="F12" s="2865"/>
      <c r="G12" s="2865"/>
      <c r="H12" s="2865"/>
      <c r="I12" s="2865"/>
      <c r="J12" s="2865"/>
      <c r="K12" s="2865"/>
      <c r="L12" s="2865"/>
      <c r="M12" s="2865"/>
      <c r="N12" s="2866"/>
      <c r="O12" s="2927"/>
      <c r="P12" s="2884" t="s">
        <v>316</v>
      </c>
      <c r="Q12" s="2885"/>
      <c r="R12" s="2886"/>
      <c r="S12" s="2890" t="s">
        <v>351</v>
      </c>
      <c r="T12" s="2848"/>
      <c r="U12" s="2848"/>
      <c r="V12" s="2890"/>
      <c r="W12" s="2848"/>
      <c r="X12" s="2929"/>
      <c r="Y12" s="2848" t="s">
        <v>115</v>
      </c>
      <c r="Z12" s="2929"/>
      <c r="AA12" s="2848" t="s">
        <v>116</v>
      </c>
      <c r="AB12" s="2929"/>
      <c r="AC12" s="2848" t="s">
        <v>117</v>
      </c>
      <c r="AD12" s="2954"/>
    </row>
    <row r="13" spans="1:30" s="225" customFormat="1" ht="15.95" customHeight="1">
      <c r="A13" s="230"/>
      <c r="B13" s="230"/>
      <c r="C13" s="243"/>
      <c r="D13" s="2959"/>
      <c r="E13" s="2960"/>
      <c r="F13" s="2960"/>
      <c r="G13" s="2960"/>
      <c r="H13" s="2960"/>
      <c r="I13" s="2960"/>
      <c r="J13" s="2960"/>
      <c r="K13" s="2960"/>
      <c r="L13" s="2960"/>
      <c r="M13" s="2960"/>
      <c r="N13" s="2961"/>
      <c r="O13" s="2939"/>
      <c r="P13" s="2940"/>
      <c r="Q13" s="2941"/>
      <c r="R13" s="2942"/>
      <c r="S13" s="2899"/>
      <c r="T13" s="2875"/>
      <c r="U13" s="2875"/>
      <c r="V13" s="2899"/>
      <c r="W13" s="2875"/>
      <c r="X13" s="2930"/>
      <c r="Y13" s="2875"/>
      <c r="Z13" s="2930"/>
      <c r="AA13" s="2875"/>
      <c r="AB13" s="2930"/>
      <c r="AC13" s="2875"/>
      <c r="AD13" s="2955"/>
    </row>
    <row r="14" spans="1:30" s="225" customFormat="1" ht="35.1" customHeight="1">
      <c r="A14" s="230"/>
      <c r="B14" s="230"/>
      <c r="C14" s="244"/>
      <c r="D14" s="2915" t="s">
        <v>317</v>
      </c>
      <c r="E14" s="2916"/>
      <c r="F14" s="2916"/>
      <c r="G14" s="2916"/>
      <c r="H14" s="2916"/>
      <c r="I14" s="2916"/>
      <c r="J14" s="2916"/>
      <c r="K14" s="2916"/>
      <c r="L14" s="2916"/>
      <c r="M14" s="2916"/>
      <c r="N14" s="2917"/>
      <c r="O14" s="2968"/>
      <c r="P14" s="2963"/>
      <c r="Q14" s="1225"/>
      <c r="R14" s="1225" t="s">
        <v>115</v>
      </c>
      <c r="S14" s="1225"/>
      <c r="T14" s="1225" t="s">
        <v>116</v>
      </c>
      <c r="U14" s="2963" t="s">
        <v>311</v>
      </c>
      <c r="V14" s="2963"/>
      <c r="W14" s="2964"/>
      <c r="X14" s="2905" t="s">
        <v>312</v>
      </c>
      <c r="Y14" s="2905"/>
      <c r="Z14" s="2906"/>
      <c r="AA14" s="2906"/>
      <c r="AB14" s="2906"/>
      <c r="AC14" s="2906"/>
      <c r="AD14" s="2907"/>
    </row>
    <row r="15" spans="1:30" s="225" customFormat="1" ht="35.1" customHeight="1">
      <c r="A15" s="230"/>
      <c r="B15" s="230"/>
      <c r="C15" s="245"/>
      <c r="D15" s="2918"/>
      <c r="E15" s="2919"/>
      <c r="F15" s="2919"/>
      <c r="G15" s="2919"/>
      <c r="H15" s="2919"/>
      <c r="I15" s="2919"/>
      <c r="J15" s="2919"/>
      <c r="K15" s="2919"/>
      <c r="L15" s="2919"/>
      <c r="M15" s="2919"/>
      <c r="N15" s="2920"/>
      <c r="O15" s="1220"/>
      <c r="P15" s="2962" t="s">
        <v>316</v>
      </c>
      <c r="Q15" s="2963"/>
      <c r="R15" s="2964"/>
      <c r="S15" s="2905" t="s">
        <v>352</v>
      </c>
      <c r="T15" s="2905"/>
      <c r="U15" s="2905"/>
      <c r="V15" s="2890"/>
      <c r="W15" s="2848"/>
      <c r="X15" s="1222"/>
      <c r="Y15" s="1222" t="s">
        <v>115</v>
      </c>
      <c r="Z15" s="1222"/>
      <c r="AA15" s="1222" t="s">
        <v>116</v>
      </c>
      <c r="AB15" s="1222"/>
      <c r="AC15" s="1222" t="s">
        <v>117</v>
      </c>
      <c r="AD15" s="246"/>
    </row>
    <row r="16" spans="1:30" s="225" customFormat="1" ht="35.1" customHeight="1">
      <c r="A16" s="230"/>
      <c r="B16" s="230"/>
      <c r="C16" s="247"/>
      <c r="D16" s="248"/>
      <c r="E16" s="2965" t="s">
        <v>318</v>
      </c>
      <c r="F16" s="2966"/>
      <c r="G16" s="2966"/>
      <c r="H16" s="2966"/>
      <c r="I16" s="2966"/>
      <c r="J16" s="2966"/>
      <c r="K16" s="2966"/>
      <c r="L16" s="2966"/>
      <c r="M16" s="2966"/>
      <c r="N16" s="2967"/>
      <c r="O16" s="1221"/>
      <c r="P16" s="1222"/>
      <c r="Q16" s="1225" t="s">
        <v>115</v>
      </c>
      <c r="R16" s="1225"/>
      <c r="S16" s="1225" t="s">
        <v>116</v>
      </c>
      <c r="T16" s="1225"/>
      <c r="U16" s="1225" t="s">
        <v>117</v>
      </c>
      <c r="V16" s="1212" t="s">
        <v>55</v>
      </c>
      <c r="W16" s="1221"/>
      <c r="X16" s="1225"/>
      <c r="Y16" s="1225" t="s">
        <v>115</v>
      </c>
      <c r="Z16" s="1225"/>
      <c r="AA16" s="1225" t="s">
        <v>116</v>
      </c>
      <c r="AB16" s="1225"/>
      <c r="AC16" s="1225" t="s">
        <v>117</v>
      </c>
      <c r="AD16" s="249"/>
    </row>
    <row r="17" spans="1:30" ht="15.95" customHeight="1">
      <c r="A17" s="238"/>
      <c r="B17" s="233"/>
      <c r="C17" s="244"/>
      <c r="D17" s="2918" t="s">
        <v>319</v>
      </c>
      <c r="E17" s="2919"/>
      <c r="F17" s="2919"/>
      <c r="G17" s="2919"/>
      <c r="H17" s="2919"/>
      <c r="I17" s="2919"/>
      <c r="J17" s="2919"/>
      <c r="K17" s="2919"/>
      <c r="L17" s="2919"/>
      <c r="M17" s="2919"/>
      <c r="N17" s="2920"/>
      <c r="O17" s="2890"/>
      <c r="P17" s="2848"/>
      <c r="Q17" s="2848"/>
      <c r="R17" s="2848" t="s">
        <v>115</v>
      </c>
      <c r="S17" s="2848"/>
      <c r="T17" s="2848" t="s">
        <v>116</v>
      </c>
      <c r="U17" s="2848" t="s">
        <v>311</v>
      </c>
      <c r="V17" s="2848"/>
      <c r="W17" s="2848"/>
      <c r="X17" s="2890" t="s">
        <v>312</v>
      </c>
      <c r="Y17" s="2891"/>
      <c r="Z17" s="2911"/>
      <c r="AA17" s="2911"/>
      <c r="AB17" s="2911"/>
      <c r="AC17" s="2911"/>
      <c r="AD17" s="2912"/>
    </row>
    <row r="18" spans="1:30" ht="15.95" customHeight="1">
      <c r="A18" s="238"/>
      <c r="B18" s="230"/>
      <c r="C18" s="2925"/>
      <c r="D18" s="2918"/>
      <c r="E18" s="2919"/>
      <c r="F18" s="2919"/>
      <c r="G18" s="2919"/>
      <c r="H18" s="2919"/>
      <c r="I18" s="2919"/>
      <c r="J18" s="2919"/>
      <c r="K18" s="2919"/>
      <c r="L18" s="2919"/>
      <c r="M18" s="2919"/>
      <c r="N18" s="2920"/>
      <c r="O18" s="2899"/>
      <c r="P18" s="2875"/>
      <c r="Q18" s="2875"/>
      <c r="R18" s="2875"/>
      <c r="S18" s="2875"/>
      <c r="T18" s="2875"/>
      <c r="U18" s="2875"/>
      <c r="V18" s="2875"/>
      <c r="W18" s="2875"/>
      <c r="X18" s="2899"/>
      <c r="Y18" s="2897"/>
      <c r="Z18" s="2902"/>
      <c r="AA18" s="2902"/>
      <c r="AB18" s="2902"/>
      <c r="AC18" s="2902"/>
      <c r="AD18" s="2903"/>
    </row>
    <row r="19" spans="1:30" ht="15.95" customHeight="1">
      <c r="A19" s="238"/>
      <c r="B19" s="230"/>
      <c r="C19" s="2926"/>
      <c r="D19" s="2918"/>
      <c r="E19" s="2919"/>
      <c r="F19" s="2919"/>
      <c r="G19" s="2919"/>
      <c r="H19" s="2919"/>
      <c r="I19" s="2919"/>
      <c r="J19" s="2919"/>
      <c r="K19" s="2919"/>
      <c r="L19" s="2919"/>
      <c r="M19" s="2919"/>
      <c r="N19" s="2920"/>
      <c r="O19" s="2927"/>
      <c r="P19" s="2884" t="s">
        <v>316</v>
      </c>
      <c r="Q19" s="2885"/>
      <c r="R19" s="2886"/>
      <c r="S19" s="2890" t="s">
        <v>352</v>
      </c>
      <c r="T19" s="2848"/>
      <c r="U19" s="2891"/>
      <c r="V19" s="2848"/>
      <c r="W19" s="2848"/>
      <c r="X19" s="2848"/>
      <c r="Y19" s="2848" t="s">
        <v>115</v>
      </c>
      <c r="Z19" s="2848"/>
      <c r="AA19" s="2848" t="s">
        <v>116</v>
      </c>
      <c r="AB19" s="2848"/>
      <c r="AC19" s="2848" t="s">
        <v>117</v>
      </c>
      <c r="AD19" s="2913"/>
    </row>
    <row r="20" spans="1:30" ht="15.95" customHeight="1" thickBot="1">
      <c r="A20" s="238"/>
      <c r="B20" s="231"/>
      <c r="C20" s="251"/>
      <c r="D20" s="2921"/>
      <c r="E20" s="2922"/>
      <c r="F20" s="2922"/>
      <c r="G20" s="2922"/>
      <c r="H20" s="2922"/>
      <c r="I20" s="2922"/>
      <c r="J20" s="2922"/>
      <c r="K20" s="2922"/>
      <c r="L20" s="2922"/>
      <c r="M20" s="2922"/>
      <c r="N20" s="2923"/>
      <c r="O20" s="2928"/>
      <c r="P20" s="2887"/>
      <c r="Q20" s="2888"/>
      <c r="R20" s="2889"/>
      <c r="S20" s="2892"/>
      <c r="T20" s="2849"/>
      <c r="U20" s="2893"/>
      <c r="V20" s="2849"/>
      <c r="W20" s="2849"/>
      <c r="X20" s="2849"/>
      <c r="Y20" s="2849"/>
      <c r="Z20" s="2849"/>
      <c r="AA20" s="2849"/>
      <c r="AB20" s="2849"/>
      <c r="AC20" s="2849"/>
      <c r="AD20" s="2914"/>
    </row>
    <row r="21" spans="1:30" ht="35.1" customHeight="1">
      <c r="A21" s="514"/>
      <c r="B21" s="2969" t="s">
        <v>320</v>
      </c>
      <c r="C21" s="2947"/>
      <c r="D21" s="2947"/>
      <c r="E21" s="2947"/>
      <c r="F21" s="252"/>
      <c r="G21" s="2970" t="s">
        <v>321</v>
      </c>
      <c r="H21" s="2947"/>
      <c r="I21" s="2947"/>
      <c r="J21" s="2947"/>
      <c r="K21" s="2947"/>
      <c r="L21" s="2947"/>
      <c r="M21" s="2947"/>
      <c r="N21" s="253"/>
      <c r="O21" s="2971" t="s">
        <v>322</v>
      </c>
      <c r="P21" s="2971"/>
      <c r="Q21" s="2971"/>
      <c r="R21" s="2971"/>
      <c r="S21" s="2971"/>
      <c r="T21" s="2971"/>
      <c r="U21" s="2971"/>
      <c r="V21" s="2972" t="s">
        <v>143</v>
      </c>
      <c r="W21" s="2973"/>
      <c r="X21" s="2946"/>
      <c r="Y21" s="2947"/>
      <c r="Z21" s="2947"/>
      <c r="AA21" s="2947"/>
      <c r="AB21" s="2947"/>
      <c r="AC21" s="2947"/>
      <c r="AD21" s="2949"/>
    </row>
    <row r="22" spans="1:30" ht="35.1" customHeight="1">
      <c r="A22" s="238"/>
      <c r="B22" s="254" t="s">
        <v>315</v>
      </c>
      <c r="C22" s="255"/>
      <c r="D22" s="255"/>
      <c r="E22" s="255"/>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7"/>
    </row>
    <row r="23" spans="1:30" s="225" customFormat="1" ht="15.95" customHeight="1">
      <c r="A23" s="230"/>
      <c r="B23" s="233"/>
      <c r="C23" s="244"/>
      <c r="D23" s="2915" t="s">
        <v>323</v>
      </c>
      <c r="E23" s="2916"/>
      <c r="F23" s="2916"/>
      <c r="G23" s="2916"/>
      <c r="H23" s="2916"/>
      <c r="I23" s="2916"/>
      <c r="J23" s="2916"/>
      <c r="K23" s="2916"/>
      <c r="L23" s="2916"/>
      <c r="M23" s="2916"/>
      <c r="N23" s="2917"/>
      <c r="O23" s="2890"/>
      <c r="P23" s="2848"/>
      <c r="Q23" s="2848"/>
      <c r="R23" s="2848" t="s">
        <v>115</v>
      </c>
      <c r="S23" s="2848"/>
      <c r="T23" s="2848" t="s">
        <v>116</v>
      </c>
      <c r="U23" s="2848" t="s">
        <v>311</v>
      </c>
      <c r="V23" s="2848"/>
      <c r="W23" s="2848"/>
      <c r="X23" s="2890" t="s">
        <v>312</v>
      </c>
      <c r="Y23" s="2891"/>
      <c r="Z23" s="2911"/>
      <c r="AA23" s="2911"/>
      <c r="AB23" s="2911"/>
      <c r="AC23" s="2911"/>
      <c r="AD23" s="2912"/>
    </row>
    <row r="24" spans="1:30" s="225" customFormat="1" ht="15.75" customHeight="1">
      <c r="A24" s="230"/>
      <c r="B24" s="230"/>
      <c r="C24" s="2925"/>
      <c r="D24" s="2918"/>
      <c r="E24" s="2919"/>
      <c r="F24" s="2919"/>
      <c r="G24" s="2919"/>
      <c r="H24" s="2919"/>
      <c r="I24" s="2919"/>
      <c r="J24" s="2919"/>
      <c r="K24" s="2919"/>
      <c r="L24" s="2919"/>
      <c r="M24" s="2919"/>
      <c r="N24" s="2920"/>
      <c r="O24" s="2899"/>
      <c r="P24" s="2875"/>
      <c r="Q24" s="2875"/>
      <c r="R24" s="2875"/>
      <c r="S24" s="2875"/>
      <c r="T24" s="2875"/>
      <c r="U24" s="2875"/>
      <c r="V24" s="2875"/>
      <c r="W24" s="2875"/>
      <c r="X24" s="2899"/>
      <c r="Y24" s="2897"/>
      <c r="Z24" s="2902"/>
      <c r="AA24" s="2902"/>
      <c r="AB24" s="2902"/>
      <c r="AC24" s="2902"/>
      <c r="AD24" s="2903"/>
    </row>
    <row r="25" spans="1:30" s="225" customFormat="1" ht="15.95" customHeight="1">
      <c r="A25" s="230"/>
      <c r="B25" s="230"/>
      <c r="C25" s="2926"/>
      <c r="D25" s="2918"/>
      <c r="E25" s="2919"/>
      <c r="F25" s="2919"/>
      <c r="G25" s="2919"/>
      <c r="H25" s="2919"/>
      <c r="I25" s="2919"/>
      <c r="J25" s="2919"/>
      <c r="K25" s="2919"/>
      <c r="L25" s="2919"/>
      <c r="M25" s="2919"/>
      <c r="N25" s="2920"/>
      <c r="O25" s="2927"/>
      <c r="P25" s="2884" t="s">
        <v>316</v>
      </c>
      <c r="Q25" s="2885"/>
      <c r="R25" s="2886"/>
      <c r="S25" s="2890" t="s">
        <v>352</v>
      </c>
      <c r="T25" s="2848"/>
      <c r="U25" s="2891"/>
      <c r="V25" s="2848"/>
      <c r="W25" s="2848"/>
      <c r="X25" s="2848"/>
      <c r="Y25" s="2848" t="s">
        <v>115</v>
      </c>
      <c r="Z25" s="2848"/>
      <c r="AA25" s="2848" t="s">
        <v>116</v>
      </c>
      <c r="AB25" s="2848"/>
      <c r="AC25" s="2848" t="s">
        <v>117</v>
      </c>
      <c r="AD25" s="2913"/>
    </row>
    <row r="26" spans="1:30" s="225" customFormat="1" ht="15.95" customHeight="1">
      <c r="A26" s="230"/>
      <c r="B26" s="230"/>
      <c r="C26" s="247"/>
      <c r="D26" s="2975"/>
      <c r="E26" s="2976"/>
      <c r="F26" s="2976"/>
      <c r="G26" s="2976"/>
      <c r="H26" s="2976"/>
      <c r="I26" s="2976"/>
      <c r="J26" s="2976"/>
      <c r="K26" s="2976"/>
      <c r="L26" s="2976"/>
      <c r="M26" s="2976"/>
      <c r="N26" s="2977"/>
      <c r="O26" s="2939"/>
      <c r="P26" s="2940"/>
      <c r="Q26" s="2941"/>
      <c r="R26" s="2942"/>
      <c r="S26" s="2899"/>
      <c r="T26" s="2875"/>
      <c r="U26" s="2897"/>
      <c r="V26" s="2875"/>
      <c r="W26" s="2875"/>
      <c r="X26" s="2875"/>
      <c r="Y26" s="2875"/>
      <c r="Z26" s="2875"/>
      <c r="AA26" s="2875"/>
      <c r="AB26" s="2875"/>
      <c r="AC26" s="2875"/>
      <c r="AD26" s="2974"/>
    </row>
    <row r="27" spans="1:30" s="225" customFormat="1" ht="35.1" customHeight="1">
      <c r="A27" s="230"/>
      <c r="B27" s="230"/>
      <c r="C27" s="244"/>
      <c r="D27" s="2915" t="s">
        <v>324</v>
      </c>
      <c r="E27" s="2916"/>
      <c r="F27" s="2916"/>
      <c r="G27" s="2916"/>
      <c r="H27" s="2916"/>
      <c r="I27" s="2916"/>
      <c r="J27" s="2916"/>
      <c r="K27" s="2916"/>
      <c r="L27" s="2916"/>
      <c r="M27" s="2916"/>
      <c r="N27" s="2917"/>
      <c r="O27" s="2968"/>
      <c r="P27" s="2963"/>
      <c r="Q27" s="1225"/>
      <c r="R27" s="1225" t="s">
        <v>115</v>
      </c>
      <c r="S27" s="1225"/>
      <c r="T27" s="1225" t="s">
        <v>116</v>
      </c>
      <c r="U27" s="2963" t="s">
        <v>311</v>
      </c>
      <c r="V27" s="2963"/>
      <c r="W27" s="2964"/>
      <c r="X27" s="2905" t="s">
        <v>312</v>
      </c>
      <c r="Y27" s="2905"/>
      <c r="Z27" s="2906"/>
      <c r="AA27" s="2906"/>
      <c r="AB27" s="2906"/>
      <c r="AC27" s="2906"/>
      <c r="AD27" s="2907"/>
    </row>
    <row r="28" spans="1:30" s="225" customFormat="1" ht="35.1" customHeight="1">
      <c r="A28" s="230"/>
      <c r="B28" s="230"/>
      <c r="C28" s="245"/>
      <c r="D28" s="2918"/>
      <c r="E28" s="2919"/>
      <c r="F28" s="2919"/>
      <c r="G28" s="2919"/>
      <c r="H28" s="2919"/>
      <c r="I28" s="2919"/>
      <c r="J28" s="2919"/>
      <c r="K28" s="2919"/>
      <c r="L28" s="2919"/>
      <c r="M28" s="2919"/>
      <c r="N28" s="2920"/>
      <c r="O28" s="1220"/>
      <c r="P28" s="2962" t="s">
        <v>316</v>
      </c>
      <c r="Q28" s="2963"/>
      <c r="R28" s="2964"/>
      <c r="S28" s="2905" t="s">
        <v>352</v>
      </c>
      <c r="T28" s="2905"/>
      <c r="U28" s="2905"/>
      <c r="V28" s="2890"/>
      <c r="W28" s="2848"/>
      <c r="X28" s="1222"/>
      <c r="Y28" s="1222" t="s">
        <v>115</v>
      </c>
      <c r="Z28" s="1222"/>
      <c r="AA28" s="1222" t="s">
        <v>116</v>
      </c>
      <c r="AB28" s="1222"/>
      <c r="AC28" s="1222" t="s">
        <v>117</v>
      </c>
      <c r="AD28" s="246"/>
    </row>
    <row r="29" spans="1:30" s="225" customFormat="1" ht="35.1" customHeight="1">
      <c r="A29" s="230"/>
      <c r="B29" s="230"/>
      <c r="C29" s="247"/>
      <c r="D29" s="248"/>
      <c r="E29" s="2965" t="s">
        <v>318</v>
      </c>
      <c r="F29" s="2966"/>
      <c r="G29" s="2966"/>
      <c r="H29" s="2966"/>
      <c r="I29" s="2966"/>
      <c r="J29" s="2966"/>
      <c r="K29" s="2966"/>
      <c r="L29" s="2966"/>
      <c r="M29" s="2966"/>
      <c r="N29" s="2967"/>
      <c r="O29" s="1221"/>
      <c r="P29" s="1225"/>
      <c r="Q29" s="1225" t="s">
        <v>115</v>
      </c>
      <c r="R29" s="1225"/>
      <c r="S29" s="1225" t="s">
        <v>116</v>
      </c>
      <c r="T29" s="1225"/>
      <c r="U29" s="1225" t="s">
        <v>117</v>
      </c>
      <c r="V29" s="1212" t="s">
        <v>55</v>
      </c>
      <c r="W29" s="1221"/>
      <c r="X29" s="1225"/>
      <c r="Y29" s="1225" t="s">
        <v>115</v>
      </c>
      <c r="Z29" s="1225"/>
      <c r="AA29" s="1225" t="s">
        <v>116</v>
      </c>
      <c r="AB29" s="1225"/>
      <c r="AC29" s="1225" t="s">
        <v>117</v>
      </c>
      <c r="AD29" s="249"/>
    </row>
    <row r="30" spans="1:30" s="225" customFormat="1" ht="15.95" customHeight="1">
      <c r="A30" s="230"/>
      <c r="B30" s="233"/>
      <c r="C30" s="244"/>
      <c r="D30" s="2915" t="s">
        <v>325</v>
      </c>
      <c r="E30" s="2916"/>
      <c r="F30" s="2916"/>
      <c r="G30" s="2916"/>
      <c r="H30" s="2916"/>
      <c r="I30" s="2916"/>
      <c r="J30" s="2916"/>
      <c r="K30" s="2916"/>
      <c r="L30" s="2916"/>
      <c r="M30" s="2916"/>
      <c r="N30" s="2917"/>
      <c r="O30" s="2890"/>
      <c r="P30" s="2848"/>
      <c r="Q30" s="2848"/>
      <c r="R30" s="2848" t="s">
        <v>115</v>
      </c>
      <c r="S30" s="2848"/>
      <c r="T30" s="2848" t="s">
        <v>116</v>
      </c>
      <c r="U30" s="2848" t="s">
        <v>311</v>
      </c>
      <c r="V30" s="2848"/>
      <c r="W30" s="2848"/>
      <c r="X30" s="2890" t="s">
        <v>312</v>
      </c>
      <c r="Y30" s="2891"/>
      <c r="Z30" s="2911"/>
      <c r="AA30" s="2911"/>
      <c r="AB30" s="2911"/>
      <c r="AC30" s="2911"/>
      <c r="AD30" s="2912"/>
    </row>
    <row r="31" spans="1:30" s="225" customFormat="1" ht="15.95" customHeight="1">
      <c r="A31" s="230"/>
      <c r="B31" s="230"/>
      <c r="C31" s="2925"/>
      <c r="D31" s="2918"/>
      <c r="E31" s="2919"/>
      <c r="F31" s="2919"/>
      <c r="G31" s="2919"/>
      <c r="H31" s="2919"/>
      <c r="I31" s="2919"/>
      <c r="J31" s="2919"/>
      <c r="K31" s="2919"/>
      <c r="L31" s="2919"/>
      <c r="M31" s="2919"/>
      <c r="N31" s="2920"/>
      <c r="O31" s="2899"/>
      <c r="P31" s="2875"/>
      <c r="Q31" s="2875"/>
      <c r="R31" s="2875"/>
      <c r="S31" s="2875"/>
      <c r="T31" s="2875"/>
      <c r="U31" s="2875"/>
      <c r="V31" s="2875"/>
      <c r="W31" s="2875"/>
      <c r="X31" s="2899"/>
      <c r="Y31" s="2897"/>
      <c r="Z31" s="2902"/>
      <c r="AA31" s="2902"/>
      <c r="AB31" s="2902"/>
      <c r="AC31" s="2902"/>
      <c r="AD31" s="2903"/>
    </row>
    <row r="32" spans="1:30" s="225" customFormat="1" ht="15.95" customHeight="1">
      <c r="A32" s="230"/>
      <c r="B32" s="230"/>
      <c r="C32" s="2926"/>
      <c r="D32" s="2918"/>
      <c r="E32" s="2919"/>
      <c r="F32" s="2919"/>
      <c r="G32" s="2919"/>
      <c r="H32" s="2919"/>
      <c r="I32" s="2919"/>
      <c r="J32" s="2919"/>
      <c r="K32" s="2919"/>
      <c r="L32" s="2919"/>
      <c r="M32" s="2919"/>
      <c r="N32" s="2920"/>
      <c r="O32" s="2980"/>
      <c r="P32" s="2884" t="s">
        <v>316</v>
      </c>
      <c r="Q32" s="2885"/>
      <c r="R32" s="2886"/>
      <c r="S32" s="2890" t="s">
        <v>352</v>
      </c>
      <c r="T32" s="2848"/>
      <c r="U32" s="2891"/>
      <c r="V32" s="2848"/>
      <c r="W32" s="2848"/>
      <c r="X32" s="2848"/>
      <c r="Y32" s="2848" t="s">
        <v>115</v>
      </c>
      <c r="Z32" s="2848"/>
      <c r="AA32" s="2848" t="s">
        <v>116</v>
      </c>
      <c r="AB32" s="2848"/>
      <c r="AC32" s="2848" t="s">
        <v>117</v>
      </c>
      <c r="AD32" s="2913"/>
    </row>
    <row r="33" spans="1:30" s="225" customFormat="1" ht="15.95" customHeight="1" thickBot="1">
      <c r="A33" s="230"/>
      <c r="B33" s="231"/>
      <c r="C33" s="251"/>
      <c r="D33" s="2921"/>
      <c r="E33" s="2922"/>
      <c r="F33" s="2922"/>
      <c r="G33" s="2922"/>
      <c r="H33" s="2922"/>
      <c r="I33" s="2922"/>
      <c r="J33" s="2922"/>
      <c r="K33" s="2922"/>
      <c r="L33" s="2922"/>
      <c r="M33" s="2922"/>
      <c r="N33" s="2923"/>
      <c r="O33" s="2928"/>
      <c r="P33" s="2887"/>
      <c r="Q33" s="2888"/>
      <c r="R33" s="2889"/>
      <c r="S33" s="2892"/>
      <c r="T33" s="2849"/>
      <c r="U33" s="2893"/>
      <c r="V33" s="2849"/>
      <c r="W33" s="2849"/>
      <c r="X33" s="2849"/>
      <c r="Y33" s="2849"/>
      <c r="Z33" s="2849"/>
      <c r="AA33" s="2849"/>
      <c r="AB33" s="2849"/>
      <c r="AC33" s="2849"/>
      <c r="AD33" s="2914"/>
    </row>
    <row r="34" spans="1:30" s="225" customFormat="1" ht="34.5" customHeight="1" thickBot="1">
      <c r="A34" s="2978" t="s">
        <v>1671</v>
      </c>
      <c r="B34" s="2979"/>
      <c r="C34" s="2979"/>
      <c r="D34" s="2979"/>
      <c r="E34" s="2979"/>
      <c r="F34" s="2979"/>
      <c r="G34" s="2979"/>
      <c r="H34" s="2979"/>
      <c r="I34" s="2979"/>
      <c r="J34" s="2979"/>
      <c r="K34" s="2979"/>
      <c r="L34" s="2979"/>
      <c r="M34" s="2979"/>
      <c r="N34" s="2979"/>
      <c r="O34" s="2979"/>
      <c r="P34" s="2979"/>
      <c r="Q34" s="2979"/>
      <c r="R34" s="1224"/>
      <c r="S34" s="1224"/>
      <c r="T34" s="1224"/>
      <c r="U34" s="1224"/>
      <c r="V34" s="1224"/>
      <c r="W34" s="1224"/>
      <c r="X34" s="1224"/>
      <c r="Y34" s="1224"/>
      <c r="Z34" s="1224"/>
      <c r="AA34" s="1224"/>
      <c r="AB34" s="1224"/>
      <c r="AC34" s="1224"/>
      <c r="AD34" s="434"/>
    </row>
    <row r="35" spans="1:30" s="225" customFormat="1" ht="15.75" customHeight="1">
      <c r="A35" s="230"/>
      <c r="B35" s="2943" t="s">
        <v>315</v>
      </c>
      <c r="C35" s="2900"/>
      <c r="D35" s="2900"/>
      <c r="E35" s="2981"/>
      <c r="F35" s="261"/>
      <c r="G35" s="2986" t="s">
        <v>1670</v>
      </c>
      <c r="H35" s="2900"/>
      <c r="I35" s="2900"/>
      <c r="J35" s="2900"/>
      <c r="K35" s="2900"/>
      <c r="L35" s="2900"/>
      <c r="M35" s="2900"/>
      <c r="N35" s="2981"/>
      <c r="O35" s="2898"/>
      <c r="P35" s="2874"/>
      <c r="Q35" s="2874"/>
      <c r="R35" s="2874" t="s">
        <v>115</v>
      </c>
      <c r="S35" s="2874"/>
      <c r="T35" s="2874" t="s">
        <v>116</v>
      </c>
      <c r="U35" s="2874" t="s">
        <v>311</v>
      </c>
      <c r="V35" s="2874"/>
      <c r="W35" s="2874"/>
      <c r="X35" s="2898" t="s">
        <v>312</v>
      </c>
      <c r="Y35" s="2896"/>
      <c r="Z35" s="2900"/>
      <c r="AA35" s="2900"/>
      <c r="AB35" s="2900"/>
      <c r="AC35" s="2900"/>
      <c r="AD35" s="2901"/>
    </row>
    <row r="36" spans="1:30" s="225" customFormat="1" ht="15.75" customHeight="1">
      <c r="A36" s="230"/>
      <c r="B36" s="2944"/>
      <c r="C36" s="2945"/>
      <c r="D36" s="2945"/>
      <c r="E36" s="2982"/>
      <c r="F36" s="2925"/>
      <c r="G36" s="2918"/>
      <c r="H36" s="2945"/>
      <c r="I36" s="2945"/>
      <c r="J36" s="2945"/>
      <c r="K36" s="2945"/>
      <c r="L36" s="2945"/>
      <c r="M36" s="2945"/>
      <c r="N36" s="2982"/>
      <c r="O36" s="2899"/>
      <c r="P36" s="2875"/>
      <c r="Q36" s="2875"/>
      <c r="R36" s="2875"/>
      <c r="S36" s="2875"/>
      <c r="T36" s="2875"/>
      <c r="U36" s="2875"/>
      <c r="V36" s="2875"/>
      <c r="W36" s="2875"/>
      <c r="X36" s="2899"/>
      <c r="Y36" s="2897"/>
      <c r="Z36" s="2902"/>
      <c r="AA36" s="2902"/>
      <c r="AB36" s="2902"/>
      <c r="AC36" s="2902"/>
      <c r="AD36" s="2903"/>
    </row>
    <row r="37" spans="1:30" s="225" customFormat="1" ht="15.75" customHeight="1">
      <c r="A37" s="230"/>
      <c r="B37" s="2944"/>
      <c r="C37" s="2945"/>
      <c r="D37" s="2945"/>
      <c r="E37" s="2982"/>
      <c r="F37" s="2926"/>
      <c r="G37" s="2918"/>
      <c r="H37" s="2945"/>
      <c r="I37" s="2945"/>
      <c r="J37" s="2945"/>
      <c r="K37" s="2945"/>
      <c r="L37" s="2945"/>
      <c r="M37" s="2945"/>
      <c r="N37" s="2982"/>
      <c r="O37" s="2927"/>
      <c r="P37" s="2884" t="s">
        <v>316</v>
      </c>
      <c r="Q37" s="2885"/>
      <c r="R37" s="2886"/>
      <c r="S37" s="2890" t="s">
        <v>352</v>
      </c>
      <c r="T37" s="2848"/>
      <c r="U37" s="2891"/>
      <c r="V37" s="2848"/>
      <c r="W37" s="2848"/>
      <c r="X37" s="2848"/>
      <c r="Y37" s="2848" t="s">
        <v>115</v>
      </c>
      <c r="Z37" s="2848"/>
      <c r="AA37" s="2848" t="s">
        <v>116</v>
      </c>
      <c r="AB37" s="2848"/>
      <c r="AC37" s="2848" t="s">
        <v>117</v>
      </c>
      <c r="AD37" s="2913"/>
    </row>
    <row r="38" spans="1:30" s="225" customFormat="1" ht="15.75" customHeight="1">
      <c r="A38" s="424"/>
      <c r="B38" s="2944"/>
      <c r="C38" s="2945"/>
      <c r="D38" s="2945"/>
      <c r="E38" s="2982"/>
      <c r="F38" s="315"/>
      <c r="G38" s="2987"/>
      <c r="H38" s="2945"/>
      <c r="I38" s="2945"/>
      <c r="J38" s="2945"/>
      <c r="K38" s="2945"/>
      <c r="L38" s="2945"/>
      <c r="M38" s="2945"/>
      <c r="N38" s="2982"/>
      <c r="O38" s="2980"/>
      <c r="P38" s="2990"/>
      <c r="Q38" s="2991"/>
      <c r="R38" s="2992"/>
      <c r="S38" s="2993"/>
      <c r="T38" s="2904"/>
      <c r="U38" s="2994"/>
      <c r="V38" s="2904"/>
      <c r="W38" s="2904"/>
      <c r="X38" s="2904"/>
      <c r="Y38" s="2904"/>
      <c r="Z38" s="2904"/>
      <c r="AA38" s="2904"/>
      <c r="AB38" s="2904"/>
      <c r="AC38" s="2904"/>
      <c r="AD38" s="2924"/>
    </row>
    <row r="39" spans="1:30" s="225" customFormat="1" ht="15.75" customHeight="1">
      <c r="A39" s="424"/>
      <c r="B39" s="2944"/>
      <c r="C39" s="2945"/>
      <c r="D39" s="2945"/>
      <c r="E39" s="2982"/>
      <c r="F39" s="244"/>
      <c r="G39" s="2915" t="s">
        <v>568</v>
      </c>
      <c r="H39" s="2911"/>
      <c r="I39" s="2911"/>
      <c r="J39" s="2911"/>
      <c r="K39" s="2911"/>
      <c r="L39" s="2911"/>
      <c r="M39" s="2911"/>
      <c r="N39" s="2988"/>
      <c r="O39" s="2890"/>
      <c r="P39" s="2848"/>
      <c r="Q39" s="2848"/>
      <c r="R39" s="2848" t="s">
        <v>115</v>
      </c>
      <c r="S39" s="2848"/>
      <c r="T39" s="2848" t="s">
        <v>116</v>
      </c>
      <c r="U39" s="2848" t="s">
        <v>311</v>
      </c>
      <c r="V39" s="2848"/>
      <c r="W39" s="2848"/>
      <c r="X39" s="2890" t="s">
        <v>312</v>
      </c>
      <c r="Y39" s="2891"/>
      <c r="Z39" s="2911"/>
      <c r="AA39" s="2911"/>
      <c r="AB39" s="2911"/>
      <c r="AC39" s="2911"/>
      <c r="AD39" s="2912"/>
    </row>
    <row r="40" spans="1:30" s="225" customFormat="1" ht="15.75" customHeight="1">
      <c r="A40" s="424"/>
      <c r="B40" s="2944"/>
      <c r="C40" s="2945"/>
      <c r="D40" s="2945"/>
      <c r="E40" s="2982"/>
      <c r="F40" s="2925"/>
      <c r="G40" s="2918"/>
      <c r="H40" s="2945"/>
      <c r="I40" s="2945"/>
      <c r="J40" s="2945"/>
      <c r="K40" s="2945"/>
      <c r="L40" s="2945"/>
      <c r="M40" s="2945"/>
      <c r="N40" s="2982"/>
      <c r="O40" s="2899"/>
      <c r="P40" s="2875"/>
      <c r="Q40" s="2875"/>
      <c r="R40" s="2875"/>
      <c r="S40" s="2875"/>
      <c r="T40" s="2875"/>
      <c r="U40" s="2875"/>
      <c r="V40" s="2875"/>
      <c r="W40" s="2875"/>
      <c r="X40" s="2899"/>
      <c r="Y40" s="2897"/>
      <c r="Z40" s="2902"/>
      <c r="AA40" s="2902"/>
      <c r="AB40" s="2902"/>
      <c r="AC40" s="2902"/>
      <c r="AD40" s="2903"/>
    </row>
    <row r="41" spans="1:30" s="225" customFormat="1" ht="15.75" customHeight="1">
      <c r="A41" s="230"/>
      <c r="B41" s="2944"/>
      <c r="C41" s="2945"/>
      <c r="D41" s="2945"/>
      <c r="E41" s="2982"/>
      <c r="F41" s="2926"/>
      <c r="G41" s="2918"/>
      <c r="H41" s="2945"/>
      <c r="I41" s="2945"/>
      <c r="J41" s="2945"/>
      <c r="K41" s="2945"/>
      <c r="L41" s="2945"/>
      <c r="M41" s="2945"/>
      <c r="N41" s="2982"/>
      <c r="O41" s="2927"/>
      <c r="P41" s="2884" t="s">
        <v>316</v>
      </c>
      <c r="Q41" s="2885"/>
      <c r="R41" s="2886"/>
      <c r="S41" s="2890" t="s">
        <v>352</v>
      </c>
      <c r="T41" s="2848"/>
      <c r="U41" s="2891"/>
      <c r="V41" s="2848"/>
      <c r="W41" s="2848"/>
      <c r="X41" s="2848"/>
      <c r="Y41" s="2848" t="s">
        <v>115</v>
      </c>
      <c r="Z41" s="2848"/>
      <c r="AA41" s="2848" t="s">
        <v>116</v>
      </c>
      <c r="AB41" s="2848"/>
      <c r="AC41" s="2848" t="s">
        <v>117</v>
      </c>
      <c r="AD41" s="2913"/>
    </row>
    <row r="42" spans="1:30" s="225" customFormat="1" ht="15.75" customHeight="1" thickBot="1">
      <c r="A42" s="231"/>
      <c r="B42" s="2983"/>
      <c r="C42" s="2984"/>
      <c r="D42" s="2984"/>
      <c r="E42" s="2985"/>
      <c r="F42" s="251"/>
      <c r="G42" s="2989"/>
      <c r="H42" s="2984"/>
      <c r="I42" s="2984"/>
      <c r="J42" s="2984"/>
      <c r="K42" s="2984"/>
      <c r="L42" s="2984"/>
      <c r="M42" s="2984"/>
      <c r="N42" s="2985"/>
      <c r="O42" s="2928"/>
      <c r="P42" s="2887"/>
      <c r="Q42" s="2888"/>
      <c r="R42" s="2889"/>
      <c r="S42" s="2892"/>
      <c r="T42" s="2849"/>
      <c r="U42" s="2893"/>
      <c r="V42" s="2849"/>
      <c r="W42" s="2849"/>
      <c r="X42" s="2849"/>
      <c r="Y42" s="2849"/>
      <c r="Z42" s="2849"/>
      <c r="AA42" s="2849"/>
      <c r="AB42" s="2849"/>
      <c r="AC42" s="2849"/>
      <c r="AD42" s="2914"/>
    </row>
    <row r="43" spans="1:30" ht="35.1" customHeight="1" thickBot="1">
      <c r="A43" s="1230" t="s">
        <v>635</v>
      </c>
      <c r="B43" s="234"/>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9"/>
    </row>
    <row r="44" spans="1:30" ht="15.95" customHeight="1">
      <c r="A44" s="230" t="s">
        <v>652</v>
      </c>
      <c r="B44" s="2998" t="s">
        <v>636</v>
      </c>
      <c r="C44" s="2999"/>
      <c r="D44" s="2999"/>
      <c r="E44" s="3000"/>
      <c r="F44" s="3007"/>
      <c r="G44" s="2986" t="s">
        <v>356</v>
      </c>
      <c r="H44" s="3008"/>
      <c r="I44" s="3008"/>
      <c r="J44" s="3008"/>
      <c r="K44" s="3008"/>
      <c r="L44" s="3008"/>
      <c r="M44" s="3008"/>
      <c r="N44" s="3008"/>
      <c r="O44" s="2898"/>
      <c r="P44" s="2874"/>
      <c r="Q44" s="2874"/>
      <c r="R44" s="2874" t="s">
        <v>115</v>
      </c>
      <c r="S44" s="2874"/>
      <c r="T44" s="2874" t="s">
        <v>116</v>
      </c>
      <c r="U44" s="2874" t="s">
        <v>311</v>
      </c>
      <c r="V44" s="2874"/>
      <c r="W44" s="2874"/>
      <c r="X44" s="2898" t="s">
        <v>312</v>
      </c>
      <c r="Y44" s="2896"/>
      <c r="Z44" s="3009"/>
      <c r="AA44" s="2900"/>
      <c r="AB44" s="2900"/>
      <c r="AC44" s="2900"/>
      <c r="AD44" s="2901"/>
    </row>
    <row r="45" spans="1:30" ht="15.95" customHeight="1">
      <c r="A45" s="230"/>
      <c r="B45" s="3001"/>
      <c r="C45" s="3002"/>
      <c r="D45" s="3002"/>
      <c r="E45" s="3003"/>
      <c r="F45" s="2926"/>
      <c r="G45" s="2975"/>
      <c r="H45" s="2976"/>
      <c r="I45" s="2976"/>
      <c r="J45" s="2976"/>
      <c r="K45" s="2976"/>
      <c r="L45" s="2976"/>
      <c r="M45" s="2976"/>
      <c r="N45" s="2976"/>
      <c r="O45" s="2899"/>
      <c r="P45" s="2875"/>
      <c r="Q45" s="2875"/>
      <c r="R45" s="2875"/>
      <c r="S45" s="2875"/>
      <c r="T45" s="2875"/>
      <c r="U45" s="2875"/>
      <c r="V45" s="2875"/>
      <c r="W45" s="2875"/>
      <c r="X45" s="2899"/>
      <c r="Y45" s="2897"/>
      <c r="Z45" s="3010"/>
      <c r="AA45" s="2902"/>
      <c r="AB45" s="2902"/>
      <c r="AC45" s="2902"/>
      <c r="AD45" s="2903"/>
    </row>
    <row r="46" spans="1:30" ht="15.95" customHeight="1">
      <c r="A46" s="230"/>
      <c r="B46" s="3001"/>
      <c r="C46" s="3002"/>
      <c r="D46" s="3002"/>
      <c r="E46" s="3003"/>
      <c r="F46" s="315"/>
      <c r="G46" s="2890" t="s">
        <v>326</v>
      </c>
      <c r="H46" s="2848"/>
      <c r="I46" s="2891"/>
      <c r="J46" s="2931"/>
      <c r="K46" s="2929"/>
      <c r="L46" s="2929"/>
      <c r="M46" s="2929"/>
      <c r="N46" s="2929"/>
      <c r="O46" s="2929"/>
      <c r="P46" s="2929"/>
      <c r="Q46" s="2932"/>
      <c r="R46" s="2890" t="s">
        <v>327</v>
      </c>
      <c r="S46" s="2848"/>
      <c r="T46" s="2891"/>
      <c r="U46" s="2929"/>
      <c r="V46" s="2929"/>
      <c r="W46" s="2929"/>
      <c r="X46" s="2929"/>
      <c r="Y46" s="2929"/>
      <c r="Z46" s="2929"/>
      <c r="AA46" s="2929"/>
      <c r="AB46" s="2929"/>
      <c r="AC46" s="2929"/>
      <c r="AD46" s="2954"/>
    </row>
    <row r="47" spans="1:30" ht="15.95" customHeight="1">
      <c r="A47" s="230"/>
      <c r="B47" s="3001"/>
      <c r="C47" s="3002"/>
      <c r="D47" s="3002"/>
      <c r="E47" s="3003"/>
      <c r="G47" s="2993"/>
      <c r="H47" s="2904"/>
      <c r="I47" s="2994"/>
      <c r="J47" s="3011"/>
      <c r="K47" s="3012"/>
      <c r="L47" s="3012"/>
      <c r="M47" s="3012"/>
      <c r="N47" s="3012"/>
      <c r="O47" s="3012"/>
      <c r="P47" s="3012"/>
      <c r="Q47" s="3013"/>
      <c r="R47" s="2993"/>
      <c r="S47" s="2904"/>
      <c r="T47" s="2994"/>
      <c r="U47" s="3012"/>
      <c r="V47" s="3012"/>
      <c r="W47" s="3012"/>
      <c r="X47" s="3012"/>
      <c r="Y47" s="3012"/>
      <c r="Z47" s="3012"/>
      <c r="AA47" s="3012"/>
      <c r="AB47" s="3012"/>
      <c r="AC47" s="3012"/>
      <c r="AD47" s="3014"/>
    </row>
    <row r="48" spans="1:30" ht="15.95" customHeight="1">
      <c r="A48" s="230"/>
      <c r="B48" s="3001"/>
      <c r="C48" s="3002"/>
      <c r="D48" s="3002"/>
      <c r="E48" s="3003"/>
      <c r="F48" s="2925"/>
      <c r="G48" s="2915" t="s">
        <v>375</v>
      </c>
      <c r="H48" s="2916"/>
      <c r="I48" s="2916"/>
      <c r="J48" s="2916"/>
      <c r="K48" s="2916"/>
      <c r="L48" s="2916"/>
      <c r="M48" s="2916"/>
      <c r="N48" s="2916"/>
      <c r="O48" s="2890"/>
      <c r="P48" s="2848"/>
      <c r="Q48" s="2848"/>
      <c r="R48" s="2848" t="s">
        <v>115</v>
      </c>
      <c r="S48" s="2848"/>
      <c r="T48" s="2848" t="s">
        <v>116</v>
      </c>
      <c r="U48" s="2848" t="s">
        <v>311</v>
      </c>
      <c r="V48" s="2848"/>
      <c r="W48" s="2848"/>
      <c r="X48" s="2890" t="s">
        <v>312</v>
      </c>
      <c r="Y48" s="2891"/>
      <c r="Z48" s="2935"/>
      <c r="AA48" s="2935"/>
      <c r="AB48" s="2935"/>
      <c r="AC48" s="2935"/>
      <c r="AD48" s="2936"/>
    </row>
    <row r="49" spans="1:30" ht="15.95" customHeight="1">
      <c r="A49" s="230" t="s">
        <v>958</v>
      </c>
      <c r="B49" s="3001"/>
      <c r="C49" s="3002"/>
      <c r="D49" s="3002"/>
      <c r="E49" s="3003"/>
      <c r="F49" s="2926"/>
      <c r="G49" s="2975"/>
      <c r="H49" s="2976"/>
      <c r="I49" s="2976"/>
      <c r="J49" s="2976"/>
      <c r="K49" s="2976"/>
      <c r="L49" s="2976"/>
      <c r="M49" s="2976"/>
      <c r="N49" s="2976"/>
      <c r="O49" s="2899"/>
      <c r="P49" s="2875"/>
      <c r="Q49" s="2875"/>
      <c r="R49" s="2875"/>
      <c r="S49" s="2875"/>
      <c r="T49" s="2875"/>
      <c r="U49" s="2875"/>
      <c r="V49" s="2875"/>
      <c r="W49" s="2875"/>
      <c r="X49" s="2899"/>
      <c r="Y49" s="2897"/>
      <c r="Z49" s="2937"/>
      <c r="AA49" s="2937"/>
      <c r="AB49" s="2937"/>
      <c r="AC49" s="2937"/>
      <c r="AD49" s="2938"/>
    </row>
    <row r="50" spans="1:30" ht="35.1" customHeight="1" thickBot="1">
      <c r="A50" s="231"/>
      <c r="B50" s="3004"/>
      <c r="C50" s="3005"/>
      <c r="D50" s="3005"/>
      <c r="E50" s="3006"/>
      <c r="F50" s="251"/>
      <c r="G50" s="232"/>
      <c r="H50" s="282"/>
      <c r="I50" s="2995" t="s">
        <v>328</v>
      </c>
      <c r="J50" s="2996"/>
      <c r="K50" s="2995"/>
      <c r="L50" s="2997"/>
      <c r="M50" s="2997"/>
      <c r="N50" s="1237"/>
      <c r="O50" s="1237" t="s">
        <v>115</v>
      </c>
      <c r="P50" s="1237"/>
      <c r="Q50" s="1237" t="s">
        <v>116</v>
      </c>
      <c r="R50" s="1237"/>
      <c r="S50" s="1237" t="s">
        <v>117</v>
      </c>
      <c r="T50" s="1237" t="s">
        <v>55</v>
      </c>
      <c r="U50" s="2997"/>
      <c r="V50" s="2997"/>
      <c r="W50" s="1237"/>
      <c r="X50" s="1237" t="s">
        <v>115</v>
      </c>
      <c r="Y50" s="1237"/>
      <c r="Z50" s="1237" t="s">
        <v>116</v>
      </c>
      <c r="AA50" s="1237"/>
      <c r="AB50" s="1237" t="s">
        <v>117</v>
      </c>
      <c r="AC50" s="283"/>
      <c r="AD50" s="284"/>
    </row>
    <row r="51" spans="1:30" s="225" customFormat="1" ht="35.1" customHeight="1" thickBot="1">
      <c r="A51" s="259" t="s">
        <v>898</v>
      </c>
      <c r="B51" s="1217"/>
      <c r="C51" s="1218"/>
      <c r="D51" s="1218"/>
      <c r="E51" s="1218"/>
      <c r="F51" s="1211"/>
      <c r="G51" s="1231"/>
      <c r="H51" s="1231"/>
      <c r="I51" s="1231"/>
      <c r="J51" s="1231"/>
      <c r="K51" s="1231"/>
      <c r="L51" s="1232"/>
      <c r="M51" s="1232"/>
      <c r="N51" s="1232"/>
      <c r="O51" s="1211"/>
      <c r="P51" s="1232"/>
      <c r="Q51" s="1232"/>
      <c r="R51" s="1232"/>
      <c r="S51" s="1232"/>
      <c r="T51" s="1232"/>
      <c r="U51" s="1232"/>
      <c r="V51" s="1232"/>
      <c r="W51" s="1232"/>
      <c r="X51" s="1232"/>
      <c r="Y51" s="1232"/>
      <c r="Z51" s="1232"/>
      <c r="AA51" s="1232"/>
      <c r="AB51" s="4"/>
      <c r="AC51" s="1232"/>
      <c r="AD51" s="260"/>
    </row>
    <row r="52" spans="1:30" s="225" customFormat="1" ht="15.95" customHeight="1">
      <c r="A52" s="230"/>
      <c r="B52" s="2943" t="s">
        <v>315</v>
      </c>
      <c r="C52" s="2900"/>
      <c r="D52" s="2900"/>
      <c r="E52" s="2981"/>
      <c r="F52" s="261"/>
      <c r="G52" s="2986" t="s">
        <v>329</v>
      </c>
      <c r="H52" s="2900"/>
      <c r="I52" s="2900"/>
      <c r="J52" s="2900"/>
      <c r="K52" s="2900"/>
      <c r="L52" s="2900"/>
      <c r="M52" s="2900"/>
      <c r="N52" s="2981"/>
      <c r="O52" s="2898"/>
      <c r="P52" s="2874"/>
      <c r="Q52" s="2874"/>
      <c r="R52" s="2874" t="s">
        <v>115</v>
      </c>
      <c r="S52" s="2874"/>
      <c r="T52" s="2874" t="s">
        <v>116</v>
      </c>
      <c r="U52" s="2874" t="s">
        <v>311</v>
      </c>
      <c r="V52" s="2874"/>
      <c r="W52" s="2874"/>
      <c r="X52" s="2898" t="s">
        <v>312</v>
      </c>
      <c r="Y52" s="2896"/>
      <c r="Z52" s="2900"/>
      <c r="AA52" s="2900"/>
      <c r="AB52" s="2900"/>
      <c r="AC52" s="2900"/>
      <c r="AD52" s="2901"/>
    </row>
    <row r="53" spans="1:30" s="225" customFormat="1" ht="15.95" customHeight="1">
      <c r="A53" s="230"/>
      <c r="B53" s="2944"/>
      <c r="C53" s="2945"/>
      <c r="D53" s="2945"/>
      <c r="E53" s="2982"/>
      <c r="F53" s="2925"/>
      <c r="G53" s="2918"/>
      <c r="H53" s="2945"/>
      <c r="I53" s="2945"/>
      <c r="J53" s="2945"/>
      <c r="K53" s="2945"/>
      <c r="L53" s="2945"/>
      <c r="M53" s="2945"/>
      <c r="N53" s="2982"/>
      <c r="O53" s="2899"/>
      <c r="P53" s="2875"/>
      <c r="Q53" s="2875"/>
      <c r="R53" s="2875"/>
      <c r="S53" s="2875"/>
      <c r="T53" s="2875"/>
      <c r="U53" s="2875"/>
      <c r="V53" s="2875"/>
      <c r="W53" s="2875"/>
      <c r="X53" s="2899"/>
      <c r="Y53" s="2897"/>
      <c r="Z53" s="2902"/>
      <c r="AA53" s="2902"/>
      <c r="AB53" s="2902"/>
      <c r="AC53" s="2902"/>
      <c r="AD53" s="2903"/>
    </row>
    <row r="54" spans="1:30" s="225" customFormat="1" ht="15.95" customHeight="1">
      <c r="A54" s="230"/>
      <c r="B54" s="2944"/>
      <c r="C54" s="2945"/>
      <c r="D54" s="2945"/>
      <c r="E54" s="2982"/>
      <c r="F54" s="2926"/>
      <c r="G54" s="2918"/>
      <c r="H54" s="2945"/>
      <c r="I54" s="2945"/>
      <c r="J54" s="2945"/>
      <c r="K54" s="2945"/>
      <c r="L54" s="2945"/>
      <c r="M54" s="2945"/>
      <c r="N54" s="2982"/>
      <c r="O54" s="2927"/>
      <c r="P54" s="2884" t="s">
        <v>316</v>
      </c>
      <c r="Q54" s="2885"/>
      <c r="R54" s="2886"/>
      <c r="S54" s="2890" t="s">
        <v>352</v>
      </c>
      <c r="T54" s="2848"/>
      <c r="U54" s="2891"/>
      <c r="V54" s="2848"/>
      <c r="W54" s="2848"/>
      <c r="X54" s="2848"/>
      <c r="Y54" s="2848" t="s">
        <v>115</v>
      </c>
      <c r="Z54" s="2848"/>
      <c r="AA54" s="2848" t="s">
        <v>116</v>
      </c>
      <c r="AB54" s="2848"/>
      <c r="AC54" s="2848" t="s">
        <v>117</v>
      </c>
      <c r="AD54" s="2913"/>
    </row>
    <row r="55" spans="1:30" s="225" customFormat="1" ht="15.95" customHeight="1" thickBot="1">
      <c r="A55" s="231"/>
      <c r="B55" s="2983"/>
      <c r="C55" s="2984"/>
      <c r="D55" s="2984"/>
      <c r="E55" s="2985"/>
      <c r="F55" s="251"/>
      <c r="G55" s="2989"/>
      <c r="H55" s="2984"/>
      <c r="I55" s="2984"/>
      <c r="J55" s="2984"/>
      <c r="K55" s="2984"/>
      <c r="L55" s="2984"/>
      <c r="M55" s="2984"/>
      <c r="N55" s="2985"/>
      <c r="O55" s="2928"/>
      <c r="P55" s="2887"/>
      <c r="Q55" s="2888"/>
      <c r="R55" s="2889"/>
      <c r="S55" s="2892"/>
      <c r="T55" s="2849"/>
      <c r="U55" s="2893"/>
      <c r="V55" s="2849"/>
      <c r="W55" s="2849"/>
      <c r="X55" s="2849"/>
      <c r="Y55" s="2849"/>
      <c r="Z55" s="2849"/>
      <c r="AA55" s="2849"/>
      <c r="AB55" s="2849"/>
      <c r="AC55" s="2849"/>
      <c r="AD55" s="2914"/>
    </row>
    <row r="56" spans="1:30" s="225" customFormat="1" ht="35.1" customHeight="1" thickBot="1">
      <c r="A56" s="1230" t="s">
        <v>1448</v>
      </c>
      <c r="B56" s="1215"/>
      <c r="C56" s="1216"/>
      <c r="D56" s="1216"/>
      <c r="E56" s="1216"/>
      <c r="F56" s="1263"/>
      <c r="G56" s="1264"/>
      <c r="H56" s="1264"/>
      <c r="I56" s="1264"/>
      <c r="J56" s="1264"/>
      <c r="K56" s="1264"/>
      <c r="L56" s="1233"/>
      <c r="M56" s="1233"/>
      <c r="N56" s="1233"/>
      <c r="O56" s="1263"/>
      <c r="P56" s="1233"/>
      <c r="Q56" s="1233"/>
      <c r="R56" s="1233"/>
      <c r="S56" s="1232"/>
      <c r="T56" s="1232"/>
      <c r="U56" s="1232"/>
      <c r="V56" s="1233"/>
      <c r="W56" s="1233"/>
      <c r="X56" s="1233"/>
      <c r="Y56" s="1233"/>
      <c r="Z56" s="1233"/>
      <c r="AA56" s="1233"/>
      <c r="AB56" s="1249"/>
      <c r="AC56" s="1233"/>
      <c r="AD56" s="1262"/>
    </row>
    <row r="57" spans="1:30" s="225" customFormat="1" ht="15.95" customHeight="1">
      <c r="A57" s="230"/>
      <c r="B57" s="2943" t="s">
        <v>315</v>
      </c>
      <c r="C57" s="2900"/>
      <c r="D57" s="2900"/>
      <c r="E57" s="2981"/>
      <c r="F57" s="261"/>
      <c r="G57" s="2986" t="s">
        <v>330</v>
      </c>
      <c r="H57" s="2900"/>
      <c r="I57" s="2900"/>
      <c r="J57" s="2900"/>
      <c r="K57" s="2900"/>
      <c r="L57" s="2900"/>
      <c r="M57" s="2900"/>
      <c r="N57" s="2981"/>
      <c r="O57" s="2898"/>
      <c r="P57" s="2874"/>
      <c r="Q57" s="2874"/>
      <c r="R57" s="2874" t="s">
        <v>115</v>
      </c>
      <c r="S57" s="2874"/>
      <c r="T57" s="2874" t="s">
        <v>116</v>
      </c>
      <c r="U57" s="2874" t="s">
        <v>311</v>
      </c>
      <c r="V57" s="2874"/>
      <c r="W57" s="2874"/>
      <c r="X57" s="2898" t="s">
        <v>312</v>
      </c>
      <c r="Y57" s="2896"/>
      <c r="Z57" s="2900"/>
      <c r="AA57" s="2900"/>
      <c r="AB57" s="2900"/>
      <c r="AC57" s="2900"/>
      <c r="AD57" s="2901"/>
    </row>
    <row r="58" spans="1:30" s="225" customFormat="1" ht="15.95" customHeight="1">
      <c r="A58" s="230"/>
      <c r="B58" s="2944"/>
      <c r="C58" s="2945"/>
      <c r="D58" s="2945"/>
      <c r="E58" s="2982"/>
      <c r="F58" s="2925"/>
      <c r="G58" s="2918"/>
      <c r="H58" s="2945"/>
      <c r="I58" s="2945"/>
      <c r="J58" s="2945"/>
      <c r="K58" s="2945"/>
      <c r="L58" s="2945"/>
      <c r="M58" s="2945"/>
      <c r="N58" s="2982"/>
      <c r="O58" s="2899"/>
      <c r="P58" s="2875"/>
      <c r="Q58" s="2875"/>
      <c r="R58" s="2875"/>
      <c r="S58" s="2875"/>
      <c r="T58" s="2875"/>
      <c r="U58" s="2875"/>
      <c r="V58" s="2875"/>
      <c r="W58" s="2875"/>
      <c r="X58" s="2899"/>
      <c r="Y58" s="2897"/>
      <c r="Z58" s="2902"/>
      <c r="AA58" s="2902"/>
      <c r="AB58" s="2902"/>
      <c r="AC58" s="2902"/>
      <c r="AD58" s="2903"/>
    </row>
    <row r="59" spans="1:30" s="225" customFormat="1" ht="15.95" customHeight="1">
      <c r="A59" s="230"/>
      <c r="B59" s="2944"/>
      <c r="C59" s="2945"/>
      <c r="D59" s="2945"/>
      <c r="E59" s="2982"/>
      <c r="F59" s="2926"/>
      <c r="G59" s="2918"/>
      <c r="H59" s="2945"/>
      <c r="I59" s="2945"/>
      <c r="J59" s="2945"/>
      <c r="K59" s="2945"/>
      <c r="L59" s="2945"/>
      <c r="M59" s="2945"/>
      <c r="N59" s="2982"/>
      <c r="O59" s="2927"/>
      <c r="P59" s="2884" t="s">
        <v>316</v>
      </c>
      <c r="Q59" s="2885"/>
      <c r="R59" s="2886"/>
      <c r="S59" s="2890" t="s">
        <v>352</v>
      </c>
      <c r="T59" s="2848"/>
      <c r="U59" s="2891"/>
      <c r="V59" s="2848"/>
      <c r="W59" s="2848"/>
      <c r="X59" s="2848"/>
      <c r="Y59" s="2848" t="s">
        <v>115</v>
      </c>
      <c r="Z59" s="2848"/>
      <c r="AA59" s="2848" t="s">
        <v>116</v>
      </c>
      <c r="AB59" s="2848"/>
      <c r="AC59" s="2848" t="s">
        <v>117</v>
      </c>
      <c r="AD59" s="2913"/>
    </row>
    <row r="60" spans="1:30" s="225" customFormat="1" ht="15.95" customHeight="1" thickBot="1">
      <c r="A60" s="231"/>
      <c r="B60" s="2983"/>
      <c r="C60" s="2984"/>
      <c r="D60" s="2984"/>
      <c r="E60" s="2985"/>
      <c r="F60" s="251"/>
      <c r="G60" s="2989"/>
      <c r="H60" s="2984"/>
      <c r="I60" s="2984"/>
      <c r="J60" s="2984"/>
      <c r="K60" s="2984"/>
      <c r="L60" s="2984"/>
      <c r="M60" s="2984"/>
      <c r="N60" s="2985"/>
      <c r="O60" s="2928"/>
      <c r="P60" s="2887"/>
      <c r="Q60" s="2888"/>
      <c r="R60" s="2889"/>
      <c r="S60" s="2892"/>
      <c r="T60" s="2849"/>
      <c r="U60" s="2893"/>
      <c r="V60" s="2849"/>
      <c r="W60" s="2849"/>
      <c r="X60" s="2849"/>
      <c r="Y60" s="2849"/>
      <c r="Z60" s="2849"/>
      <c r="AA60" s="2849"/>
      <c r="AB60" s="2849"/>
      <c r="AC60" s="2849"/>
      <c r="AD60" s="2914"/>
    </row>
    <row r="61" spans="1:30" ht="35.1" customHeight="1" thickBot="1">
      <c r="A61" s="1230" t="s">
        <v>1447</v>
      </c>
      <c r="B61" s="235"/>
      <c r="C61" s="236"/>
      <c r="D61" s="236"/>
      <c r="E61" s="236"/>
      <c r="F61" s="236"/>
      <c r="G61" s="236"/>
      <c r="H61" s="236"/>
      <c r="I61" s="236"/>
      <c r="J61" s="236"/>
      <c r="K61" s="236"/>
      <c r="L61" s="236"/>
      <c r="M61" s="236"/>
      <c r="N61" s="236"/>
      <c r="O61" s="236"/>
      <c r="P61" s="236"/>
      <c r="Q61" s="236"/>
      <c r="R61" s="236"/>
      <c r="S61" s="262"/>
      <c r="T61" s="262"/>
      <c r="U61" s="262"/>
      <c r="V61" s="236"/>
      <c r="W61" s="236"/>
      <c r="X61" s="236"/>
      <c r="Y61" s="236"/>
      <c r="Z61" s="236"/>
      <c r="AA61" s="236"/>
      <c r="AB61" s="236"/>
      <c r="AC61" s="236"/>
      <c r="AD61" s="237"/>
    </row>
    <row r="62" spans="1:30" ht="35.1" customHeight="1">
      <c r="A62" s="230"/>
      <c r="B62" s="3017" t="s">
        <v>331</v>
      </c>
      <c r="C62" s="3018"/>
      <c r="D62" s="3018"/>
      <c r="E62" s="3018"/>
      <c r="F62" s="3019"/>
      <c r="G62" s="3020"/>
      <c r="H62" s="3020"/>
      <c r="I62" s="3020"/>
      <c r="J62" s="3020"/>
      <c r="K62" s="3020"/>
      <c r="L62" s="3020"/>
      <c r="M62" s="3020"/>
      <c r="N62" s="3020"/>
      <c r="O62" s="3020"/>
      <c r="P62" s="3020"/>
      <c r="Q62" s="3020"/>
      <c r="R62" s="3020"/>
      <c r="S62" s="3020"/>
      <c r="T62" s="3020"/>
      <c r="U62" s="3020"/>
      <c r="V62" s="3020"/>
      <c r="W62" s="3020"/>
      <c r="X62" s="3020"/>
      <c r="Y62" s="3020"/>
      <c r="Z62" s="3020"/>
      <c r="AA62" s="3020"/>
      <c r="AB62" s="3020"/>
      <c r="AC62" s="3020"/>
      <c r="AD62" s="3021"/>
    </row>
    <row r="63" spans="1:30" ht="35.1" customHeight="1">
      <c r="A63" s="230"/>
      <c r="B63" s="3022" t="s">
        <v>332</v>
      </c>
      <c r="C63" s="2966"/>
      <c r="D63" s="2966"/>
      <c r="E63" s="2967"/>
      <c r="F63" s="3023"/>
      <c r="G63" s="3024"/>
      <c r="H63" s="3024"/>
      <c r="I63" s="3024"/>
      <c r="J63" s="3024"/>
      <c r="K63" s="3024"/>
      <c r="L63" s="3024"/>
      <c r="M63" s="3024"/>
      <c r="N63" s="3024"/>
      <c r="O63" s="3024"/>
      <c r="P63" s="3024"/>
      <c r="Q63" s="3024"/>
      <c r="R63" s="3024"/>
      <c r="S63" s="3024"/>
      <c r="T63" s="3024"/>
      <c r="U63" s="3024"/>
      <c r="V63" s="3024"/>
      <c r="W63" s="3024"/>
      <c r="X63" s="3024"/>
      <c r="Y63" s="3024"/>
      <c r="Z63" s="3024"/>
      <c r="AA63" s="3024"/>
      <c r="AB63" s="3024"/>
      <c r="AC63" s="3024"/>
      <c r="AD63" s="3025"/>
    </row>
    <row r="64" spans="1:30" ht="15.95" customHeight="1">
      <c r="A64" s="238"/>
      <c r="B64" s="3026" t="s">
        <v>315</v>
      </c>
      <c r="C64" s="2935"/>
      <c r="D64" s="2935"/>
      <c r="E64" s="3027"/>
      <c r="F64" s="242"/>
      <c r="G64" s="2956" t="s">
        <v>333</v>
      </c>
      <c r="H64" s="2935"/>
      <c r="I64" s="2935"/>
      <c r="J64" s="2935"/>
      <c r="K64" s="2935"/>
      <c r="L64" s="2935"/>
      <c r="M64" s="2935"/>
      <c r="N64" s="3027"/>
      <c r="O64" s="2931"/>
      <c r="P64" s="2929"/>
      <c r="Q64" s="2929"/>
      <c r="R64" s="2929" t="s">
        <v>115</v>
      </c>
      <c r="S64" s="2929"/>
      <c r="T64" s="2929" t="s">
        <v>116</v>
      </c>
      <c r="U64" s="2929" t="s">
        <v>311</v>
      </c>
      <c r="V64" s="2929"/>
      <c r="W64" s="2929"/>
      <c r="X64" s="2931" t="s">
        <v>312</v>
      </c>
      <c r="Y64" s="2932"/>
      <c r="Z64" s="2935"/>
      <c r="AA64" s="2935"/>
      <c r="AB64" s="2935"/>
      <c r="AC64" s="2935"/>
      <c r="AD64" s="2936"/>
    </row>
    <row r="65" spans="1:30" ht="15.95" customHeight="1">
      <c r="A65" s="238"/>
      <c r="B65" s="2855"/>
      <c r="C65" s="2856"/>
      <c r="D65" s="2856"/>
      <c r="E65" s="2857"/>
      <c r="F65" s="2880"/>
      <c r="G65" s="2864"/>
      <c r="H65" s="2856"/>
      <c r="I65" s="2856"/>
      <c r="J65" s="2856"/>
      <c r="K65" s="2856"/>
      <c r="L65" s="2856"/>
      <c r="M65" s="2856"/>
      <c r="N65" s="2857"/>
      <c r="O65" s="2933"/>
      <c r="P65" s="2930"/>
      <c r="Q65" s="2930"/>
      <c r="R65" s="2930"/>
      <c r="S65" s="2930"/>
      <c r="T65" s="2930"/>
      <c r="U65" s="2930"/>
      <c r="V65" s="2930"/>
      <c r="W65" s="2930"/>
      <c r="X65" s="2933"/>
      <c r="Y65" s="2934"/>
      <c r="Z65" s="2937"/>
      <c r="AA65" s="2937"/>
      <c r="AB65" s="2937"/>
      <c r="AC65" s="2937"/>
      <c r="AD65" s="2938"/>
    </row>
    <row r="66" spans="1:30" ht="15.95" customHeight="1">
      <c r="A66" s="238"/>
      <c r="B66" s="2855"/>
      <c r="C66" s="2856"/>
      <c r="D66" s="2856"/>
      <c r="E66" s="2857"/>
      <c r="F66" s="2881"/>
      <c r="G66" s="2864"/>
      <c r="H66" s="2856"/>
      <c r="I66" s="2856"/>
      <c r="J66" s="2856"/>
      <c r="K66" s="2856"/>
      <c r="L66" s="2856"/>
      <c r="M66" s="2856"/>
      <c r="N66" s="2857"/>
      <c r="O66" s="3032"/>
      <c r="P66" s="2884" t="s">
        <v>316</v>
      </c>
      <c r="Q66" s="2885"/>
      <c r="R66" s="2886"/>
      <c r="S66" s="2890" t="s">
        <v>352</v>
      </c>
      <c r="T66" s="2848"/>
      <c r="U66" s="2891"/>
      <c r="V66" s="2929"/>
      <c r="W66" s="2929"/>
      <c r="X66" s="2929"/>
      <c r="Y66" s="2929" t="s">
        <v>115</v>
      </c>
      <c r="Z66" s="2929"/>
      <c r="AA66" s="2929" t="s">
        <v>116</v>
      </c>
      <c r="AB66" s="2929"/>
      <c r="AC66" s="2929" t="s">
        <v>117</v>
      </c>
      <c r="AD66" s="2954"/>
    </row>
    <row r="67" spans="1:30" ht="15.95" customHeight="1" thickBot="1">
      <c r="A67" s="250"/>
      <c r="B67" s="2858"/>
      <c r="C67" s="2859"/>
      <c r="D67" s="2859"/>
      <c r="E67" s="2860"/>
      <c r="F67" s="258"/>
      <c r="G67" s="3028"/>
      <c r="H67" s="2859"/>
      <c r="I67" s="2859"/>
      <c r="J67" s="2859"/>
      <c r="K67" s="2859"/>
      <c r="L67" s="2859"/>
      <c r="M67" s="2859"/>
      <c r="N67" s="2860"/>
      <c r="O67" s="3033"/>
      <c r="P67" s="2887"/>
      <c r="Q67" s="2888"/>
      <c r="R67" s="2889"/>
      <c r="S67" s="2892"/>
      <c r="T67" s="2849"/>
      <c r="U67" s="2893"/>
      <c r="V67" s="3015"/>
      <c r="W67" s="3015"/>
      <c r="X67" s="3015"/>
      <c r="Y67" s="3015"/>
      <c r="Z67" s="3015"/>
      <c r="AA67" s="3015"/>
      <c r="AB67" s="3015"/>
      <c r="AC67" s="3015"/>
      <c r="AD67" s="3016"/>
    </row>
    <row r="68" spans="1:30" s="225" customFormat="1" ht="35.1" customHeight="1" thickBot="1">
      <c r="A68" s="259" t="s">
        <v>1446</v>
      </c>
      <c r="B68" s="1217"/>
      <c r="C68" s="1218"/>
      <c r="D68" s="1218"/>
      <c r="E68" s="1218"/>
      <c r="F68" s="1211"/>
      <c r="G68" s="1231"/>
      <c r="H68" s="1231"/>
      <c r="I68" s="1231"/>
      <c r="J68" s="1231"/>
      <c r="K68" s="1231"/>
      <c r="L68" s="1232"/>
      <c r="M68" s="1232"/>
      <c r="N68" s="1232"/>
      <c r="O68" s="1211"/>
      <c r="P68" s="1232"/>
      <c r="Q68" s="1232"/>
      <c r="R68" s="1232"/>
      <c r="S68" s="1232"/>
      <c r="T68" s="1232"/>
      <c r="U68" s="1232"/>
      <c r="V68" s="1232"/>
      <c r="W68" s="1232"/>
      <c r="X68" s="1232"/>
      <c r="Y68" s="1232"/>
      <c r="Z68" s="1232"/>
      <c r="AA68" s="1232"/>
      <c r="AB68" s="4"/>
      <c r="AC68" s="1232"/>
      <c r="AD68" s="260"/>
    </row>
    <row r="69" spans="1:30" s="225" customFormat="1" ht="12.75" customHeight="1">
      <c r="A69" s="230"/>
      <c r="B69" s="2943" t="s">
        <v>315</v>
      </c>
      <c r="C69" s="2900"/>
      <c r="D69" s="2900"/>
      <c r="E69" s="2981"/>
      <c r="F69" s="261"/>
      <c r="G69" s="2986" t="s">
        <v>661</v>
      </c>
      <c r="H69" s="2900"/>
      <c r="I69" s="2900"/>
      <c r="J69" s="2900"/>
      <c r="K69" s="2900"/>
      <c r="L69" s="2900"/>
      <c r="M69" s="2900"/>
      <c r="N69" s="2981"/>
      <c r="O69" s="2898"/>
      <c r="P69" s="2874"/>
      <c r="Q69" s="2874"/>
      <c r="R69" s="2874" t="s">
        <v>115</v>
      </c>
      <c r="S69" s="2874"/>
      <c r="T69" s="2874" t="s">
        <v>116</v>
      </c>
      <c r="U69" s="2874" t="s">
        <v>311</v>
      </c>
      <c r="V69" s="2874"/>
      <c r="W69" s="2874"/>
      <c r="X69" s="2898" t="s">
        <v>312</v>
      </c>
      <c r="Y69" s="2896"/>
      <c r="Z69" s="2900"/>
      <c r="AA69" s="2900"/>
      <c r="AB69" s="2900"/>
      <c r="AC69" s="2900"/>
      <c r="AD69" s="2901"/>
    </row>
    <row r="70" spans="1:30" s="225" customFormat="1" ht="36" customHeight="1">
      <c r="A70" s="230"/>
      <c r="B70" s="2944"/>
      <c r="C70" s="2945"/>
      <c r="D70" s="2945"/>
      <c r="E70" s="2982"/>
      <c r="F70" s="245"/>
      <c r="G70" s="2918"/>
      <c r="H70" s="2945"/>
      <c r="I70" s="2945"/>
      <c r="J70" s="2945"/>
      <c r="K70" s="2945"/>
      <c r="L70" s="2945"/>
      <c r="M70" s="2945"/>
      <c r="N70" s="2982"/>
      <c r="O70" s="2899"/>
      <c r="P70" s="2875"/>
      <c r="Q70" s="2875"/>
      <c r="R70" s="2875"/>
      <c r="S70" s="2875"/>
      <c r="T70" s="2875"/>
      <c r="U70" s="2875"/>
      <c r="V70" s="2875"/>
      <c r="W70" s="2875"/>
      <c r="X70" s="2899"/>
      <c r="Y70" s="2897"/>
      <c r="Z70" s="2902"/>
      <c r="AA70" s="2902"/>
      <c r="AB70" s="2902"/>
      <c r="AC70" s="2902"/>
      <c r="AD70" s="2903"/>
    </row>
    <row r="71" spans="1:30" s="225" customFormat="1" ht="36" customHeight="1" thickBot="1">
      <c r="A71" s="231"/>
      <c r="B71" s="2983"/>
      <c r="C71" s="2984"/>
      <c r="D71" s="2984"/>
      <c r="E71" s="2985"/>
      <c r="F71" s="251"/>
      <c r="G71" s="2989"/>
      <c r="H71" s="2984"/>
      <c r="I71" s="2984"/>
      <c r="J71" s="2984"/>
      <c r="K71" s="2984"/>
      <c r="L71" s="2984"/>
      <c r="M71" s="2984"/>
      <c r="N71" s="2985"/>
      <c r="O71" s="1226"/>
      <c r="P71" s="2887"/>
      <c r="Q71" s="2888"/>
      <c r="R71" s="2889"/>
      <c r="S71" s="2892"/>
      <c r="T71" s="2849"/>
      <c r="U71" s="2893"/>
      <c r="V71" s="2849"/>
      <c r="W71" s="2849"/>
      <c r="X71" s="1227"/>
      <c r="Y71" s="1227"/>
      <c r="Z71" s="1227"/>
      <c r="AA71" s="1227"/>
      <c r="AB71" s="1227"/>
      <c r="AC71" s="1227"/>
      <c r="AD71" s="1229"/>
    </row>
    <row r="72" spans="1:30" ht="34.5" customHeight="1" thickBot="1">
      <c r="A72" s="3029" t="s">
        <v>1445</v>
      </c>
      <c r="B72" s="3030"/>
      <c r="C72" s="3030"/>
      <c r="D72" s="3030"/>
      <c r="E72" s="3030"/>
      <c r="F72" s="3030"/>
      <c r="G72" s="3030"/>
      <c r="H72" s="3030"/>
      <c r="I72" s="3030"/>
      <c r="J72" s="3030"/>
      <c r="K72" s="3030"/>
      <c r="L72" s="3030"/>
      <c r="M72" s="3030"/>
      <c r="N72" s="3030"/>
      <c r="O72" s="3030"/>
      <c r="P72" s="1231"/>
      <c r="Q72" s="1231"/>
      <c r="R72" s="1231"/>
      <c r="S72" s="1232"/>
      <c r="T72" s="1232"/>
      <c r="U72" s="1232"/>
      <c r="V72" s="1232"/>
      <c r="W72" s="1232"/>
      <c r="X72" s="1232"/>
      <c r="Y72" s="1232"/>
      <c r="Z72" s="1232"/>
      <c r="AA72" s="1232"/>
      <c r="AB72" s="1232"/>
      <c r="AC72" s="1232"/>
      <c r="AD72" s="1234"/>
    </row>
    <row r="73" spans="1:30" ht="18" customHeight="1">
      <c r="A73" s="230"/>
      <c r="B73" s="2943" t="s">
        <v>315</v>
      </c>
      <c r="C73" s="2900"/>
      <c r="D73" s="2900"/>
      <c r="E73" s="2981"/>
      <c r="F73" s="261"/>
      <c r="G73" s="2986" t="s">
        <v>1444</v>
      </c>
      <c r="H73" s="3008"/>
      <c r="I73" s="3008"/>
      <c r="J73" s="3008"/>
      <c r="K73" s="3008"/>
      <c r="L73" s="3008"/>
      <c r="M73" s="3008"/>
      <c r="N73" s="3031"/>
      <c r="O73" s="2898"/>
      <c r="P73" s="2874"/>
      <c r="Q73" s="2874"/>
      <c r="R73" s="2874" t="s">
        <v>115</v>
      </c>
      <c r="S73" s="2874"/>
      <c r="T73" s="2874" t="s">
        <v>116</v>
      </c>
      <c r="U73" s="2874" t="s">
        <v>311</v>
      </c>
      <c r="V73" s="2874"/>
      <c r="W73" s="2874"/>
      <c r="X73" s="2898" t="s">
        <v>312</v>
      </c>
      <c r="Y73" s="2896"/>
      <c r="Z73" s="2900"/>
      <c r="AA73" s="2900"/>
      <c r="AB73" s="2900"/>
      <c r="AC73" s="2900"/>
      <c r="AD73" s="2901"/>
    </row>
    <row r="74" spans="1:30" ht="18" customHeight="1">
      <c r="A74" s="230"/>
      <c r="B74" s="2944"/>
      <c r="C74" s="2945"/>
      <c r="D74" s="2945"/>
      <c r="E74" s="2982"/>
      <c r="F74" s="2925"/>
      <c r="G74" s="2918"/>
      <c r="H74" s="2919"/>
      <c r="I74" s="2919"/>
      <c r="J74" s="2919"/>
      <c r="K74" s="2919"/>
      <c r="L74" s="2919"/>
      <c r="M74" s="2919"/>
      <c r="N74" s="2920"/>
      <c r="O74" s="2899"/>
      <c r="P74" s="2875"/>
      <c r="Q74" s="2875"/>
      <c r="R74" s="2875"/>
      <c r="S74" s="2875"/>
      <c r="T74" s="2875"/>
      <c r="U74" s="2875"/>
      <c r="V74" s="2875"/>
      <c r="W74" s="2875"/>
      <c r="X74" s="2899"/>
      <c r="Y74" s="2897"/>
      <c r="Z74" s="2902"/>
      <c r="AA74" s="2902"/>
      <c r="AB74" s="2902"/>
      <c r="AC74" s="2902"/>
      <c r="AD74" s="2903"/>
    </row>
    <row r="75" spans="1:30" ht="18" customHeight="1">
      <c r="A75" s="230"/>
      <c r="B75" s="2944"/>
      <c r="C75" s="2945"/>
      <c r="D75" s="2945"/>
      <c r="E75" s="2982"/>
      <c r="F75" s="2926"/>
      <c r="G75" s="2918"/>
      <c r="H75" s="2919"/>
      <c r="I75" s="2919"/>
      <c r="J75" s="2919"/>
      <c r="K75" s="2919"/>
      <c r="L75" s="2919"/>
      <c r="M75" s="2919"/>
      <c r="N75" s="2920"/>
      <c r="O75" s="2927"/>
      <c r="P75" s="2884" t="s">
        <v>316</v>
      </c>
      <c r="Q75" s="2885"/>
      <c r="R75" s="2886"/>
      <c r="S75" s="2890" t="s">
        <v>352</v>
      </c>
      <c r="T75" s="2848"/>
      <c r="U75" s="2891"/>
      <c r="V75" s="2848"/>
      <c r="W75" s="2848"/>
      <c r="X75" s="2848"/>
      <c r="Y75" s="2848" t="s">
        <v>115</v>
      </c>
      <c r="Z75" s="2848"/>
      <c r="AA75" s="2848" t="s">
        <v>116</v>
      </c>
      <c r="AB75" s="2848"/>
      <c r="AC75" s="2848" t="s">
        <v>117</v>
      </c>
      <c r="AD75" s="2913"/>
    </row>
    <row r="76" spans="1:30" ht="18" customHeight="1">
      <c r="A76" s="230"/>
      <c r="B76" s="2944"/>
      <c r="C76" s="2945"/>
      <c r="D76" s="2945"/>
      <c r="E76" s="2982"/>
      <c r="F76" s="315"/>
      <c r="G76" s="2918"/>
      <c r="H76" s="2919"/>
      <c r="I76" s="2919"/>
      <c r="J76" s="2919"/>
      <c r="K76" s="2919"/>
      <c r="L76" s="2919"/>
      <c r="M76" s="2919"/>
      <c r="N76" s="2920"/>
      <c r="O76" s="2980"/>
      <c r="P76" s="2990"/>
      <c r="Q76" s="2991"/>
      <c r="R76" s="2992"/>
      <c r="S76" s="2993"/>
      <c r="T76" s="2904"/>
      <c r="U76" s="2994"/>
      <c r="V76" s="2904"/>
      <c r="W76" s="2904"/>
      <c r="X76" s="2904"/>
      <c r="Y76" s="2904"/>
      <c r="Z76" s="2904"/>
      <c r="AA76" s="2904"/>
      <c r="AB76" s="2904"/>
      <c r="AC76" s="2904"/>
      <c r="AD76" s="2924"/>
    </row>
    <row r="77" spans="1:30" ht="18" customHeight="1">
      <c r="A77" s="230"/>
      <c r="B77" s="2944"/>
      <c r="C77" s="2945"/>
      <c r="D77" s="2945"/>
      <c r="E77" s="2982"/>
      <c r="F77" s="244"/>
      <c r="G77" s="2915" t="s">
        <v>1443</v>
      </c>
      <c r="H77" s="2916"/>
      <c r="I77" s="2916"/>
      <c r="J77" s="2916"/>
      <c r="K77" s="2916"/>
      <c r="L77" s="2916"/>
      <c r="M77" s="2916"/>
      <c r="N77" s="2917"/>
      <c r="O77" s="2890"/>
      <c r="P77" s="2848"/>
      <c r="Q77" s="2848"/>
      <c r="R77" s="2848" t="s">
        <v>115</v>
      </c>
      <c r="S77" s="2848"/>
      <c r="T77" s="2848" t="s">
        <v>116</v>
      </c>
      <c r="U77" s="2848" t="s">
        <v>311</v>
      </c>
      <c r="V77" s="2848"/>
      <c r="W77" s="2848"/>
      <c r="X77" s="2890" t="s">
        <v>312</v>
      </c>
      <c r="Y77" s="2891"/>
      <c r="Z77" s="2911"/>
      <c r="AA77" s="2911"/>
      <c r="AB77" s="2911"/>
      <c r="AC77" s="2911"/>
      <c r="AD77" s="2912"/>
    </row>
    <row r="78" spans="1:30" ht="18" customHeight="1">
      <c r="A78" s="230"/>
      <c r="B78" s="2944"/>
      <c r="C78" s="2945"/>
      <c r="D78" s="2945"/>
      <c r="E78" s="2982"/>
      <c r="F78" s="2925"/>
      <c r="G78" s="2918"/>
      <c r="H78" s="2919"/>
      <c r="I78" s="2919"/>
      <c r="J78" s="2919"/>
      <c r="K78" s="2919"/>
      <c r="L78" s="2919"/>
      <c r="M78" s="2919"/>
      <c r="N78" s="2920"/>
      <c r="O78" s="2899"/>
      <c r="P78" s="2875"/>
      <c r="Q78" s="2875"/>
      <c r="R78" s="2875"/>
      <c r="S78" s="2875"/>
      <c r="T78" s="2875"/>
      <c r="U78" s="2875"/>
      <c r="V78" s="2875"/>
      <c r="W78" s="2875"/>
      <c r="X78" s="2899"/>
      <c r="Y78" s="2897"/>
      <c r="Z78" s="2902"/>
      <c r="AA78" s="2902"/>
      <c r="AB78" s="2902"/>
      <c r="AC78" s="2902"/>
      <c r="AD78" s="2903"/>
    </row>
    <row r="79" spans="1:30" ht="18" customHeight="1">
      <c r="A79" s="230"/>
      <c r="B79" s="2944"/>
      <c r="C79" s="2945"/>
      <c r="D79" s="2945"/>
      <c r="E79" s="2982"/>
      <c r="F79" s="2926"/>
      <c r="G79" s="2918"/>
      <c r="H79" s="2919"/>
      <c r="I79" s="2919"/>
      <c r="J79" s="2919"/>
      <c r="K79" s="2919"/>
      <c r="L79" s="2919"/>
      <c r="M79" s="2919"/>
      <c r="N79" s="2920"/>
      <c r="O79" s="2927"/>
      <c r="P79" s="2884" t="s">
        <v>316</v>
      </c>
      <c r="Q79" s="2885"/>
      <c r="R79" s="2886"/>
      <c r="S79" s="2890" t="s">
        <v>352</v>
      </c>
      <c r="T79" s="2848"/>
      <c r="U79" s="2891"/>
      <c r="V79" s="2848"/>
      <c r="W79" s="2848"/>
      <c r="X79" s="2848"/>
      <c r="Y79" s="2848" t="s">
        <v>115</v>
      </c>
      <c r="Z79" s="2848"/>
      <c r="AA79" s="2848" t="s">
        <v>116</v>
      </c>
      <c r="AB79" s="2848"/>
      <c r="AC79" s="2848" t="s">
        <v>117</v>
      </c>
      <c r="AD79" s="2913"/>
    </row>
    <row r="80" spans="1:30" ht="18" customHeight="1" thickBot="1">
      <c r="A80" s="230"/>
      <c r="B80" s="2983"/>
      <c r="C80" s="2984"/>
      <c r="D80" s="2984"/>
      <c r="E80" s="2985"/>
      <c r="F80" s="251"/>
      <c r="G80" s="2921"/>
      <c r="H80" s="2922"/>
      <c r="I80" s="2922"/>
      <c r="J80" s="2922"/>
      <c r="K80" s="2922"/>
      <c r="L80" s="2922"/>
      <c r="M80" s="2922"/>
      <c r="N80" s="2923"/>
      <c r="O80" s="2928"/>
      <c r="P80" s="2887"/>
      <c r="Q80" s="2888"/>
      <c r="R80" s="2889"/>
      <c r="S80" s="2892"/>
      <c r="T80" s="2849"/>
      <c r="U80" s="2893"/>
      <c r="V80" s="2849"/>
      <c r="W80" s="2849"/>
      <c r="X80" s="2849"/>
      <c r="Y80" s="2849"/>
      <c r="Z80" s="2849"/>
      <c r="AA80" s="2849"/>
      <c r="AB80" s="2849"/>
      <c r="AC80" s="2849"/>
      <c r="AD80" s="2914"/>
    </row>
    <row r="81" spans="1:30" s="225" customFormat="1" ht="35.1" customHeight="1" thickBot="1">
      <c r="A81" s="1250" t="s">
        <v>1442</v>
      </c>
      <c r="B81" s="1261"/>
      <c r="C81" s="1260"/>
      <c r="D81" s="1260"/>
      <c r="E81" s="1260"/>
      <c r="F81" s="1259"/>
      <c r="G81" s="1258"/>
      <c r="H81" s="1258"/>
      <c r="I81" s="1258"/>
      <c r="J81" s="1258"/>
      <c r="K81" s="1258"/>
      <c r="L81" s="1257"/>
      <c r="M81" s="1257"/>
      <c r="N81" s="1257"/>
      <c r="O81" s="1257"/>
      <c r="P81" s="1257"/>
      <c r="Q81" s="1257"/>
      <c r="R81" s="1257"/>
      <c r="S81" s="1257"/>
      <c r="T81" s="1257"/>
      <c r="U81" s="1257"/>
      <c r="V81" s="1257"/>
      <c r="W81" s="1257"/>
      <c r="X81" s="1257"/>
      <c r="Y81" s="1257"/>
      <c r="Z81" s="1257"/>
      <c r="AA81" s="1257"/>
      <c r="AB81" s="1257"/>
      <c r="AC81" s="1257"/>
      <c r="AD81" s="1256"/>
    </row>
    <row r="82" spans="1:30" s="225" customFormat="1" ht="41.25" customHeight="1">
      <c r="A82" s="424"/>
      <c r="B82" s="2944" t="s">
        <v>315</v>
      </c>
      <c r="C82" s="2945"/>
      <c r="D82" s="2945"/>
      <c r="E82" s="2982"/>
      <c r="F82" s="315"/>
      <c r="G82" s="2918" t="s">
        <v>1691</v>
      </c>
      <c r="H82" s="2919"/>
      <c r="I82" s="2920"/>
      <c r="J82" s="3038" t="s">
        <v>561</v>
      </c>
      <c r="K82" s="2918"/>
      <c r="L82" s="2919"/>
      <c r="M82" s="2919"/>
      <c r="N82" s="2920"/>
      <c r="O82" s="2875"/>
      <c r="P82" s="2875"/>
      <c r="Q82" s="1223"/>
      <c r="R82" s="1223" t="s">
        <v>115</v>
      </c>
      <c r="S82" s="1223"/>
      <c r="T82" s="1223" t="s">
        <v>116</v>
      </c>
      <c r="U82" s="2875" t="s">
        <v>311</v>
      </c>
      <c r="V82" s="2875"/>
      <c r="W82" s="2897"/>
      <c r="X82" s="3034" t="s">
        <v>312</v>
      </c>
      <c r="Y82" s="3034"/>
      <c r="Z82" s="3035"/>
      <c r="AA82" s="3035"/>
      <c r="AB82" s="3035"/>
      <c r="AC82" s="3035"/>
      <c r="AD82" s="3036"/>
    </row>
    <row r="83" spans="1:30" s="225" customFormat="1" ht="41.25" customHeight="1">
      <c r="A83" s="424"/>
      <c r="B83" s="2944"/>
      <c r="C83" s="2945"/>
      <c r="D83" s="2945"/>
      <c r="E83" s="2982"/>
      <c r="F83" s="244"/>
      <c r="G83" s="2918"/>
      <c r="H83" s="2919"/>
      <c r="I83" s="2920"/>
      <c r="J83" s="3038"/>
      <c r="K83" s="2975"/>
      <c r="L83" s="2976"/>
      <c r="M83" s="2976"/>
      <c r="N83" s="2977"/>
      <c r="O83" s="1253"/>
      <c r="P83" s="2884" t="s">
        <v>566</v>
      </c>
      <c r="Q83" s="2848"/>
      <c r="R83" s="2891"/>
      <c r="S83" s="2890" t="s">
        <v>352</v>
      </c>
      <c r="T83" s="2848"/>
      <c r="U83" s="2891"/>
      <c r="V83" s="2890"/>
      <c r="W83" s="2848"/>
      <c r="X83" s="1222"/>
      <c r="Y83" s="1222" t="s">
        <v>115</v>
      </c>
      <c r="Z83" s="1222"/>
      <c r="AA83" s="1222" t="s">
        <v>116</v>
      </c>
      <c r="AB83" s="1222"/>
      <c r="AC83" s="1222" t="s">
        <v>567</v>
      </c>
      <c r="AD83" s="1228"/>
    </row>
    <row r="84" spans="1:30" s="225" customFormat="1" ht="41.25" customHeight="1">
      <c r="A84" s="424"/>
      <c r="B84" s="2944"/>
      <c r="C84" s="2945"/>
      <c r="D84" s="2945"/>
      <c r="E84" s="2982"/>
      <c r="F84" s="2925" t="s">
        <v>775</v>
      </c>
      <c r="G84" s="2918"/>
      <c r="H84" s="2919"/>
      <c r="I84" s="2920"/>
      <c r="J84" s="3038"/>
      <c r="K84" s="2915"/>
      <c r="L84" s="2916"/>
      <c r="M84" s="2916"/>
      <c r="N84" s="2917"/>
      <c r="O84" s="2963"/>
      <c r="P84" s="2963"/>
      <c r="Q84" s="1225"/>
      <c r="R84" s="1225" t="s">
        <v>115</v>
      </c>
      <c r="S84" s="1225"/>
      <c r="T84" s="1225" t="s">
        <v>116</v>
      </c>
      <c r="U84" s="2963" t="s">
        <v>311</v>
      </c>
      <c r="V84" s="2963"/>
      <c r="W84" s="2964"/>
      <c r="X84" s="2905" t="s">
        <v>312</v>
      </c>
      <c r="Y84" s="2905"/>
      <c r="Z84" s="2906"/>
      <c r="AA84" s="2906"/>
      <c r="AB84" s="2906"/>
      <c r="AC84" s="2906"/>
      <c r="AD84" s="2907"/>
    </row>
    <row r="85" spans="1:30" s="225" customFormat="1" ht="41.25" customHeight="1">
      <c r="A85" s="424"/>
      <c r="B85" s="2944"/>
      <c r="C85" s="2945"/>
      <c r="D85" s="2945"/>
      <c r="E85" s="2982"/>
      <c r="F85" s="2926"/>
      <c r="G85" s="2918"/>
      <c r="H85" s="2919"/>
      <c r="I85" s="2920"/>
      <c r="J85" s="3038"/>
      <c r="K85" s="2975"/>
      <c r="L85" s="2976"/>
      <c r="M85" s="2976"/>
      <c r="N85" s="2977"/>
      <c r="O85" s="1253"/>
      <c r="P85" s="2884" t="s">
        <v>566</v>
      </c>
      <c r="Q85" s="2848"/>
      <c r="R85" s="2891"/>
      <c r="S85" s="2890" t="s">
        <v>352</v>
      </c>
      <c r="T85" s="2848"/>
      <c r="U85" s="2891"/>
      <c r="V85" s="2890"/>
      <c r="W85" s="2848"/>
      <c r="X85" s="1222"/>
      <c r="Y85" s="1222" t="s">
        <v>115</v>
      </c>
      <c r="Z85" s="1222"/>
      <c r="AA85" s="1222" t="s">
        <v>116</v>
      </c>
      <c r="AB85" s="1222"/>
      <c r="AC85" s="1222" t="s">
        <v>567</v>
      </c>
      <c r="AD85" s="1228"/>
    </row>
    <row r="86" spans="1:30" s="225" customFormat="1" ht="41.25" customHeight="1">
      <c r="A86" s="424"/>
      <c r="B86" s="2944"/>
      <c r="C86" s="2945"/>
      <c r="D86" s="2945"/>
      <c r="E86" s="2982"/>
      <c r="F86" s="244"/>
      <c r="G86" s="2918"/>
      <c r="H86" s="2919"/>
      <c r="I86" s="2920"/>
      <c r="J86" s="3038"/>
      <c r="K86" s="3037"/>
      <c r="L86" s="2911"/>
      <c r="M86" s="2911"/>
      <c r="N86" s="2988"/>
      <c r="O86" s="2968"/>
      <c r="P86" s="2963"/>
      <c r="Q86" s="1225"/>
      <c r="R86" s="1225" t="s">
        <v>115</v>
      </c>
      <c r="S86" s="1225"/>
      <c r="T86" s="1225" t="s">
        <v>116</v>
      </c>
      <c r="U86" s="2963" t="s">
        <v>311</v>
      </c>
      <c r="V86" s="2963"/>
      <c r="W86" s="2964"/>
      <c r="X86" s="2905" t="s">
        <v>312</v>
      </c>
      <c r="Y86" s="2905"/>
      <c r="Z86" s="2906"/>
      <c r="AA86" s="2906"/>
      <c r="AB86" s="2906"/>
      <c r="AC86" s="2906"/>
      <c r="AD86" s="2907"/>
    </row>
    <row r="87" spans="1:30" s="225" customFormat="1" ht="41.25" customHeight="1" thickBot="1">
      <c r="A87" s="1255"/>
      <c r="B87" s="2983"/>
      <c r="C87" s="2984"/>
      <c r="D87" s="2984"/>
      <c r="E87" s="2985"/>
      <c r="F87" s="1254"/>
      <c r="G87" s="2921"/>
      <c r="H87" s="2922"/>
      <c r="I87" s="2923"/>
      <c r="J87" s="3039"/>
      <c r="K87" s="2989"/>
      <c r="L87" s="2984"/>
      <c r="M87" s="2984"/>
      <c r="N87" s="2985"/>
      <c r="O87" s="1253"/>
      <c r="P87" s="3040" t="s">
        <v>566</v>
      </c>
      <c r="Q87" s="3041"/>
      <c r="R87" s="3042"/>
      <c r="S87" s="2995" t="s">
        <v>352</v>
      </c>
      <c r="T87" s="2997"/>
      <c r="U87" s="2996"/>
      <c r="V87" s="2995"/>
      <c r="W87" s="2997"/>
      <c r="X87" s="1222"/>
      <c r="Y87" s="1222" t="s">
        <v>115</v>
      </c>
      <c r="Z87" s="1222"/>
      <c r="AA87" s="1222" t="s">
        <v>116</v>
      </c>
      <c r="AB87" s="1222"/>
      <c r="AC87" s="1222" t="s">
        <v>567</v>
      </c>
      <c r="AD87" s="1228"/>
    </row>
    <row r="88" spans="1:30" s="225" customFormat="1" ht="35.1" customHeight="1" thickBot="1">
      <c r="A88" s="825" t="s">
        <v>1441</v>
      </c>
      <c r="B88" s="1216"/>
      <c r="C88" s="1216"/>
      <c r="D88" s="1216"/>
      <c r="E88" s="1216"/>
      <c r="F88" s="1249"/>
      <c r="G88" s="1236"/>
      <c r="H88" s="1236"/>
      <c r="I88" s="1236"/>
      <c r="J88" s="1248"/>
      <c r="K88" s="1236"/>
      <c r="L88" s="1236"/>
      <c r="M88" s="1236"/>
      <c r="N88" s="1236"/>
      <c r="O88" s="1236"/>
      <c r="P88" s="1233"/>
      <c r="Q88" s="1233"/>
      <c r="R88" s="1233"/>
      <c r="S88" s="1233"/>
      <c r="T88" s="1233"/>
      <c r="U88" s="1233"/>
      <c r="V88" s="1233"/>
      <c r="W88" s="1233"/>
      <c r="X88" s="1233"/>
      <c r="Y88" s="1233"/>
      <c r="Z88" s="1233"/>
      <c r="AA88" s="1233"/>
      <c r="AB88" s="1233"/>
      <c r="AC88" s="1216"/>
      <c r="AD88" s="1235"/>
    </row>
    <row r="89" spans="1:30" s="225" customFormat="1" ht="18" customHeight="1">
      <c r="A89" s="259"/>
      <c r="B89" s="2943" t="s">
        <v>315</v>
      </c>
      <c r="C89" s="2900"/>
      <c r="D89" s="2900"/>
      <c r="E89" s="2981"/>
      <c r="F89" s="261"/>
      <c r="G89" s="3043" t="s">
        <v>1310</v>
      </c>
      <c r="H89" s="3043"/>
      <c r="I89" s="3043"/>
      <c r="J89" s="3046" t="s">
        <v>195</v>
      </c>
      <c r="K89" s="3049"/>
      <c r="L89" s="3050"/>
      <c r="M89" s="3050"/>
      <c r="N89" s="3051"/>
      <c r="O89" s="2898"/>
      <c r="P89" s="2874"/>
      <c r="Q89" s="2874"/>
      <c r="R89" s="2874" t="s">
        <v>115</v>
      </c>
      <c r="S89" s="2874"/>
      <c r="T89" s="2874" t="s">
        <v>116</v>
      </c>
      <c r="U89" s="2874" t="s">
        <v>311</v>
      </c>
      <c r="V89" s="2874"/>
      <c r="W89" s="2896"/>
      <c r="X89" s="2898" t="s">
        <v>312</v>
      </c>
      <c r="Y89" s="2896"/>
      <c r="Z89" s="2900"/>
      <c r="AA89" s="2900"/>
      <c r="AB89" s="2900"/>
      <c r="AC89" s="2900"/>
      <c r="AD89" s="2901"/>
    </row>
    <row r="90" spans="1:30" s="225" customFormat="1" ht="18" customHeight="1">
      <c r="A90" s="259"/>
      <c r="B90" s="2944"/>
      <c r="C90" s="2945"/>
      <c r="D90" s="2945"/>
      <c r="E90" s="2982"/>
      <c r="F90" s="2925"/>
      <c r="G90" s="3044"/>
      <c r="H90" s="3044"/>
      <c r="I90" s="3044"/>
      <c r="J90" s="3047"/>
      <c r="K90" s="3052"/>
      <c r="L90" s="3053"/>
      <c r="M90" s="3053"/>
      <c r="N90" s="3054"/>
      <c r="O90" s="2899"/>
      <c r="P90" s="2875"/>
      <c r="Q90" s="2875"/>
      <c r="R90" s="2875"/>
      <c r="S90" s="2875"/>
      <c r="T90" s="2875"/>
      <c r="U90" s="2875"/>
      <c r="V90" s="2875"/>
      <c r="W90" s="2897"/>
      <c r="X90" s="2899"/>
      <c r="Y90" s="2897"/>
      <c r="Z90" s="2902"/>
      <c r="AA90" s="2902"/>
      <c r="AB90" s="2902"/>
      <c r="AC90" s="2902"/>
      <c r="AD90" s="2903"/>
    </row>
    <row r="91" spans="1:30" s="225" customFormat="1" ht="18" customHeight="1">
      <c r="A91" s="259"/>
      <c r="B91" s="2944"/>
      <c r="C91" s="2945"/>
      <c r="D91" s="2945"/>
      <c r="E91" s="2982"/>
      <c r="F91" s="3058"/>
      <c r="G91" s="3044"/>
      <c r="H91" s="3044"/>
      <c r="I91" s="3044"/>
      <c r="J91" s="3047"/>
      <c r="K91" s="3052"/>
      <c r="L91" s="3053"/>
      <c r="M91" s="3053"/>
      <c r="N91" s="3054"/>
      <c r="O91" s="2925"/>
      <c r="P91" s="2884" t="s">
        <v>316</v>
      </c>
      <c r="Q91" s="2885"/>
      <c r="R91" s="2886"/>
      <c r="S91" s="2890" t="s">
        <v>352</v>
      </c>
      <c r="T91" s="2848"/>
      <c r="U91" s="2891"/>
      <c r="V91" s="2890"/>
      <c r="W91" s="2848"/>
      <c r="X91" s="2848"/>
      <c r="Y91" s="2848" t="s">
        <v>115</v>
      </c>
      <c r="Z91" s="2848"/>
      <c r="AA91" s="2848" t="s">
        <v>116</v>
      </c>
      <c r="AB91" s="2848"/>
      <c r="AC91" s="2848" t="s">
        <v>117</v>
      </c>
      <c r="AD91" s="2913"/>
    </row>
    <row r="92" spans="1:30" s="225" customFormat="1" ht="18" customHeight="1">
      <c r="A92" s="259"/>
      <c r="B92" s="2944"/>
      <c r="C92" s="2945"/>
      <c r="D92" s="2945"/>
      <c r="E92" s="2982"/>
      <c r="F92" s="3058"/>
      <c r="G92" s="3044"/>
      <c r="H92" s="3044"/>
      <c r="I92" s="3044"/>
      <c r="J92" s="3047"/>
      <c r="K92" s="3052"/>
      <c r="L92" s="3053"/>
      <c r="M92" s="3053"/>
      <c r="N92" s="3054"/>
      <c r="O92" s="3058"/>
      <c r="P92" s="2990"/>
      <c r="Q92" s="2991"/>
      <c r="R92" s="2992"/>
      <c r="S92" s="2993"/>
      <c r="T92" s="2904"/>
      <c r="U92" s="2994"/>
      <c r="V92" s="2993"/>
      <c r="W92" s="2904"/>
      <c r="X92" s="2904"/>
      <c r="Y92" s="2904"/>
      <c r="Z92" s="2904"/>
      <c r="AA92" s="2904"/>
      <c r="AB92" s="2904"/>
      <c r="AC92" s="2904"/>
      <c r="AD92" s="2924"/>
    </row>
    <row r="93" spans="1:30" s="225" customFormat="1" ht="18" customHeight="1">
      <c r="A93" s="259"/>
      <c r="B93" s="2944"/>
      <c r="C93" s="2945"/>
      <c r="D93" s="2945"/>
      <c r="E93" s="2982"/>
      <c r="F93" s="2926"/>
      <c r="G93" s="3044"/>
      <c r="H93" s="3044"/>
      <c r="I93" s="3044"/>
      <c r="J93" s="3047"/>
      <c r="K93" s="3052"/>
      <c r="L93" s="3053"/>
      <c r="M93" s="3053"/>
      <c r="N93" s="3054"/>
      <c r="O93" s="3058"/>
      <c r="P93" s="2990"/>
      <c r="Q93" s="2991"/>
      <c r="R93" s="2992"/>
      <c r="S93" s="2993"/>
      <c r="T93" s="2904"/>
      <c r="U93" s="2994"/>
      <c r="V93" s="2993"/>
      <c r="W93" s="2904"/>
      <c r="X93" s="2904"/>
      <c r="Y93" s="2904"/>
      <c r="Z93" s="2904"/>
      <c r="AA93" s="2904"/>
      <c r="AB93" s="2904"/>
      <c r="AC93" s="2904"/>
      <c r="AD93" s="2924"/>
    </row>
    <row r="94" spans="1:30" s="225" customFormat="1" ht="18" customHeight="1">
      <c r="A94" s="259"/>
      <c r="B94" s="2944"/>
      <c r="C94" s="2945"/>
      <c r="D94" s="2945"/>
      <c r="E94" s="2982"/>
      <c r="F94" s="1252"/>
      <c r="G94" s="3044"/>
      <c r="H94" s="3044"/>
      <c r="I94" s="3044"/>
      <c r="J94" s="3047"/>
      <c r="K94" s="3052"/>
      <c r="L94" s="3053"/>
      <c r="M94" s="3053"/>
      <c r="N94" s="3054"/>
      <c r="O94" s="3058"/>
      <c r="P94" s="2990"/>
      <c r="Q94" s="2991"/>
      <c r="R94" s="2992"/>
      <c r="S94" s="2993"/>
      <c r="T94" s="2904"/>
      <c r="U94" s="2994"/>
      <c r="V94" s="2993"/>
      <c r="W94" s="2904"/>
      <c r="X94" s="2904"/>
      <c r="Y94" s="2904"/>
      <c r="Z94" s="2904"/>
      <c r="AA94" s="2904"/>
      <c r="AB94" s="2904"/>
      <c r="AC94" s="2904"/>
      <c r="AD94" s="2924"/>
    </row>
    <row r="95" spans="1:30" s="225" customFormat="1" ht="18" customHeight="1" thickBot="1">
      <c r="A95" s="1251"/>
      <c r="B95" s="2983"/>
      <c r="C95" s="2984"/>
      <c r="D95" s="2984"/>
      <c r="E95" s="2985"/>
      <c r="F95" s="251"/>
      <c r="G95" s="3045"/>
      <c r="H95" s="3045"/>
      <c r="I95" s="3045"/>
      <c r="J95" s="3048"/>
      <c r="K95" s="3055"/>
      <c r="L95" s="3056"/>
      <c r="M95" s="3056"/>
      <c r="N95" s="3057"/>
      <c r="O95" s="3059"/>
      <c r="P95" s="2887"/>
      <c r="Q95" s="2888"/>
      <c r="R95" s="2889"/>
      <c r="S95" s="2892"/>
      <c r="T95" s="2849"/>
      <c r="U95" s="2893"/>
      <c r="V95" s="2892"/>
      <c r="W95" s="2849"/>
      <c r="X95" s="2849"/>
      <c r="Y95" s="2849"/>
      <c r="Z95" s="2849"/>
      <c r="AA95" s="2849"/>
      <c r="AB95" s="2849"/>
      <c r="AC95" s="2849"/>
      <c r="AD95" s="2914"/>
    </row>
    <row r="96" spans="1:30" s="225" customFormat="1" ht="35.1" customHeight="1" thickBot="1">
      <c r="A96" s="1250" t="s">
        <v>1440</v>
      </c>
      <c r="B96" s="1216"/>
      <c r="C96" s="1216"/>
      <c r="D96" s="1216"/>
      <c r="E96" s="1216"/>
      <c r="F96" s="1249"/>
      <c r="G96" s="1236"/>
      <c r="H96" s="1236"/>
      <c r="I96" s="1236"/>
      <c r="J96" s="1248"/>
      <c r="K96" s="1236"/>
      <c r="L96" s="1236"/>
      <c r="M96" s="1236"/>
      <c r="N96" s="1236"/>
      <c r="O96" s="1236"/>
      <c r="P96" s="1233"/>
      <c r="Q96" s="1233"/>
      <c r="R96" s="1233"/>
      <c r="S96" s="1233"/>
      <c r="T96" s="1233"/>
      <c r="U96" s="1233"/>
      <c r="V96" s="1233"/>
      <c r="W96" s="1233"/>
      <c r="X96" s="1233"/>
      <c r="Y96" s="1233"/>
      <c r="Z96" s="1233"/>
      <c r="AA96" s="1233"/>
      <c r="AB96" s="1233"/>
      <c r="AC96" s="1216"/>
      <c r="AD96" s="1235"/>
    </row>
    <row r="97" spans="1:30" s="225" customFormat="1" ht="15.75" customHeight="1">
      <c r="A97" s="259"/>
      <c r="B97" s="2943" t="s">
        <v>315</v>
      </c>
      <c r="C97" s="2900"/>
      <c r="D97" s="2900"/>
      <c r="E97" s="2981"/>
      <c r="F97" s="261"/>
      <c r="G97" s="2986" t="s">
        <v>1439</v>
      </c>
      <c r="H97" s="3008"/>
      <c r="I97" s="3008"/>
      <c r="J97" s="3008"/>
      <c r="K97" s="3008"/>
      <c r="L97" s="3008"/>
      <c r="M97" s="3008"/>
      <c r="N97" s="3031"/>
      <c r="O97" s="2898"/>
      <c r="P97" s="2874"/>
      <c r="Q97" s="2874"/>
      <c r="R97" s="2874" t="s">
        <v>115</v>
      </c>
      <c r="S97" s="2874"/>
      <c r="T97" s="2874" t="s">
        <v>116</v>
      </c>
      <c r="U97" s="2874" t="s">
        <v>311</v>
      </c>
      <c r="V97" s="2874"/>
      <c r="W97" s="2874"/>
      <c r="X97" s="2898" t="s">
        <v>312</v>
      </c>
      <c r="Y97" s="2896"/>
      <c r="Z97" s="2900"/>
      <c r="AA97" s="2900"/>
      <c r="AB97" s="2900"/>
      <c r="AC97" s="2900"/>
      <c r="AD97" s="2901"/>
    </row>
    <row r="98" spans="1:30" s="225" customFormat="1" ht="18" customHeight="1">
      <c r="A98" s="259"/>
      <c r="B98" s="2944"/>
      <c r="C98" s="2945"/>
      <c r="D98" s="2945"/>
      <c r="E98" s="2982"/>
      <c r="F98" s="2925"/>
      <c r="G98" s="2918"/>
      <c r="H98" s="2919"/>
      <c r="I98" s="2919"/>
      <c r="J98" s="2919"/>
      <c r="K98" s="2919"/>
      <c r="L98" s="2919"/>
      <c r="M98" s="2919"/>
      <c r="N98" s="2920"/>
      <c r="O98" s="2899"/>
      <c r="P98" s="2875"/>
      <c r="Q98" s="2875"/>
      <c r="R98" s="2875"/>
      <c r="S98" s="2875"/>
      <c r="T98" s="2875"/>
      <c r="U98" s="2875"/>
      <c r="V98" s="2875"/>
      <c r="W98" s="2875"/>
      <c r="X98" s="2899"/>
      <c r="Y98" s="2897"/>
      <c r="Z98" s="2902"/>
      <c r="AA98" s="2902"/>
      <c r="AB98" s="2902"/>
      <c r="AC98" s="2902"/>
      <c r="AD98" s="2903"/>
    </row>
    <row r="99" spans="1:30" s="225" customFormat="1" ht="15.75" customHeight="1">
      <c r="A99" s="259"/>
      <c r="B99" s="2944"/>
      <c r="C99" s="2945"/>
      <c r="D99" s="2945"/>
      <c r="E99" s="2982"/>
      <c r="F99" s="2926"/>
      <c r="G99" s="2918"/>
      <c r="H99" s="2919"/>
      <c r="I99" s="2919"/>
      <c r="J99" s="2919"/>
      <c r="K99" s="2919"/>
      <c r="L99" s="2919"/>
      <c r="M99" s="2919"/>
      <c r="N99" s="2920"/>
      <c r="O99" s="2927"/>
      <c r="P99" s="2884" t="s">
        <v>316</v>
      </c>
      <c r="Q99" s="2885"/>
      <c r="R99" s="2886"/>
      <c r="S99" s="2890" t="s">
        <v>352</v>
      </c>
      <c r="T99" s="2848"/>
      <c r="U99" s="2891"/>
      <c r="V99" s="2848"/>
      <c r="W99" s="2848"/>
      <c r="X99" s="2848"/>
      <c r="Y99" s="2848" t="s">
        <v>115</v>
      </c>
      <c r="Z99" s="2848"/>
      <c r="AA99" s="2848" t="s">
        <v>116</v>
      </c>
      <c r="AB99" s="2848"/>
      <c r="AC99" s="2848" t="s">
        <v>117</v>
      </c>
      <c r="AD99" s="2913"/>
    </row>
    <row r="100" spans="1:30" s="225" customFormat="1" ht="18" customHeight="1" thickBot="1">
      <c r="A100" s="1251"/>
      <c r="B100" s="2983"/>
      <c r="C100" s="2984"/>
      <c r="D100" s="2984"/>
      <c r="E100" s="2985"/>
      <c r="F100" s="251"/>
      <c r="G100" s="2921"/>
      <c r="H100" s="2922"/>
      <c r="I100" s="2922"/>
      <c r="J100" s="2922"/>
      <c r="K100" s="2922"/>
      <c r="L100" s="2922"/>
      <c r="M100" s="2922"/>
      <c r="N100" s="2923"/>
      <c r="O100" s="2928"/>
      <c r="P100" s="2887"/>
      <c r="Q100" s="2888"/>
      <c r="R100" s="2889"/>
      <c r="S100" s="2892"/>
      <c r="T100" s="2849"/>
      <c r="U100" s="2893"/>
      <c r="V100" s="2849"/>
      <c r="W100" s="2849"/>
      <c r="X100" s="2849"/>
      <c r="Y100" s="2849"/>
      <c r="Z100" s="2849"/>
      <c r="AA100" s="2849"/>
      <c r="AB100" s="2849"/>
      <c r="AC100" s="2849"/>
      <c r="AD100" s="2914"/>
    </row>
    <row r="101" spans="1:30" s="225" customFormat="1" ht="35.1" customHeight="1" thickBot="1">
      <c r="A101" s="1250" t="s">
        <v>1438</v>
      </c>
      <c r="B101" s="1216"/>
      <c r="C101" s="1216"/>
      <c r="D101" s="1216"/>
      <c r="E101" s="1216"/>
      <c r="F101" s="1249"/>
      <c r="G101" s="1236"/>
      <c r="H101" s="1236"/>
      <c r="I101" s="1236"/>
      <c r="J101" s="1248"/>
      <c r="K101" s="1236"/>
      <c r="L101" s="1236"/>
      <c r="M101" s="1236"/>
      <c r="N101" s="1236"/>
      <c r="O101" s="1236"/>
      <c r="P101" s="1233"/>
      <c r="Q101" s="1233"/>
      <c r="R101" s="1233"/>
      <c r="S101" s="1233"/>
      <c r="T101" s="1233"/>
      <c r="U101" s="1233"/>
      <c r="V101" s="1233"/>
      <c r="W101" s="1233"/>
      <c r="X101" s="1233"/>
      <c r="Y101" s="1233"/>
      <c r="Z101" s="1233"/>
      <c r="AA101" s="1233"/>
      <c r="AB101" s="1233"/>
      <c r="AC101" s="1216"/>
      <c r="AD101" s="1235"/>
    </row>
    <row r="102" spans="1:30" s="225" customFormat="1" ht="18" customHeight="1">
      <c r="A102" s="230"/>
      <c r="B102" s="2943" t="s">
        <v>315</v>
      </c>
      <c r="C102" s="2900"/>
      <c r="D102" s="2900"/>
      <c r="E102" s="2981"/>
      <c r="F102" s="261"/>
      <c r="G102" s="2986" t="s">
        <v>13</v>
      </c>
      <c r="H102" s="3008"/>
      <c r="I102" s="3008"/>
      <c r="J102" s="3008"/>
      <c r="K102" s="3008"/>
      <c r="L102" s="3008"/>
      <c r="M102" s="3008"/>
      <c r="N102" s="3031"/>
      <c r="O102" s="2898"/>
      <c r="P102" s="2874"/>
      <c r="Q102" s="2874"/>
      <c r="R102" s="2874" t="s">
        <v>115</v>
      </c>
      <c r="S102" s="2874"/>
      <c r="T102" s="2874" t="s">
        <v>116</v>
      </c>
      <c r="U102" s="2874" t="s">
        <v>311</v>
      </c>
      <c r="V102" s="2874"/>
      <c r="W102" s="2896"/>
      <c r="X102" s="2898" t="s">
        <v>312</v>
      </c>
      <c r="Y102" s="2896"/>
      <c r="Z102" s="3009"/>
      <c r="AA102" s="2900"/>
      <c r="AB102" s="2900"/>
      <c r="AC102" s="2900"/>
      <c r="AD102" s="2901"/>
    </row>
    <row r="103" spans="1:30" s="225" customFormat="1" ht="18" customHeight="1">
      <c r="A103" s="230"/>
      <c r="B103" s="2944"/>
      <c r="C103" s="2945"/>
      <c r="D103" s="2945"/>
      <c r="E103" s="2982"/>
      <c r="F103" s="2925"/>
      <c r="G103" s="2918"/>
      <c r="H103" s="2919"/>
      <c r="I103" s="2919"/>
      <c r="J103" s="2919"/>
      <c r="K103" s="2919"/>
      <c r="L103" s="2919"/>
      <c r="M103" s="2919"/>
      <c r="N103" s="2920"/>
      <c r="O103" s="2899"/>
      <c r="P103" s="2875"/>
      <c r="Q103" s="2875"/>
      <c r="R103" s="2875"/>
      <c r="S103" s="2875"/>
      <c r="T103" s="2875"/>
      <c r="U103" s="2875"/>
      <c r="V103" s="2875"/>
      <c r="W103" s="2897"/>
      <c r="X103" s="2899"/>
      <c r="Y103" s="2897"/>
      <c r="Z103" s="3010"/>
      <c r="AA103" s="2902"/>
      <c r="AB103" s="2902"/>
      <c r="AC103" s="2902"/>
      <c r="AD103" s="2903"/>
    </row>
    <row r="104" spans="1:30" s="225" customFormat="1" ht="18" customHeight="1">
      <c r="A104" s="230"/>
      <c r="B104" s="2944"/>
      <c r="C104" s="2945"/>
      <c r="D104" s="2945"/>
      <c r="E104" s="2982"/>
      <c r="F104" s="2926"/>
      <c r="G104" s="2918"/>
      <c r="H104" s="2919"/>
      <c r="I104" s="2919"/>
      <c r="J104" s="2919"/>
      <c r="K104" s="2919"/>
      <c r="L104" s="2919"/>
      <c r="M104" s="2919"/>
      <c r="N104" s="2920"/>
      <c r="O104" s="2925"/>
      <c r="P104" s="2884" t="s">
        <v>316</v>
      </c>
      <c r="Q104" s="2885"/>
      <c r="R104" s="2886"/>
      <c r="S104" s="2890" t="s">
        <v>352</v>
      </c>
      <c r="T104" s="2848"/>
      <c r="U104" s="2891"/>
      <c r="V104" s="2890"/>
      <c r="W104" s="2848"/>
      <c r="X104" s="2848"/>
      <c r="Y104" s="2848" t="s">
        <v>115</v>
      </c>
      <c r="Z104" s="2848"/>
      <c r="AA104" s="2848" t="s">
        <v>116</v>
      </c>
      <c r="AB104" s="2848"/>
      <c r="AC104" s="2848" t="s">
        <v>117</v>
      </c>
      <c r="AD104" s="2913"/>
    </row>
    <row r="105" spans="1:30" s="225" customFormat="1" ht="18" customHeight="1" thickBot="1">
      <c r="A105" s="1247"/>
      <c r="B105" s="2983"/>
      <c r="C105" s="2984"/>
      <c r="D105" s="2984"/>
      <c r="E105" s="2985"/>
      <c r="F105" s="251"/>
      <c r="G105" s="2921"/>
      <c r="H105" s="2922"/>
      <c r="I105" s="2922"/>
      <c r="J105" s="2922"/>
      <c r="K105" s="2922"/>
      <c r="L105" s="2922"/>
      <c r="M105" s="2922"/>
      <c r="N105" s="2923"/>
      <c r="O105" s="3059"/>
      <c r="P105" s="2887"/>
      <c r="Q105" s="2888"/>
      <c r="R105" s="2889"/>
      <c r="S105" s="2892"/>
      <c r="T105" s="2849"/>
      <c r="U105" s="2893"/>
      <c r="V105" s="2892"/>
      <c r="W105" s="2849"/>
      <c r="X105" s="2849"/>
      <c r="Y105" s="2849"/>
      <c r="Z105" s="2849"/>
      <c r="AA105" s="2849"/>
      <c r="AB105" s="2849"/>
      <c r="AC105" s="2849"/>
      <c r="AD105" s="2914"/>
    </row>
    <row r="106" spans="1:30" s="225" customFormat="1" ht="35.1" customHeight="1" thickBot="1">
      <c r="A106" s="826" t="s">
        <v>1437</v>
      </c>
      <c r="B106" s="1213"/>
      <c r="C106" s="1213"/>
      <c r="D106" s="1213"/>
      <c r="E106" s="1213"/>
      <c r="F106" s="997"/>
      <c r="G106" s="1214"/>
      <c r="H106" s="1214"/>
      <c r="I106" s="1214"/>
      <c r="J106" s="998"/>
      <c r="K106" s="1214"/>
      <c r="L106" s="1214"/>
      <c r="M106" s="1214"/>
      <c r="N106" s="1214"/>
      <c r="O106" s="1236"/>
      <c r="P106" s="1233"/>
      <c r="Q106" s="1233"/>
      <c r="R106" s="1233"/>
      <c r="S106" s="1233"/>
      <c r="T106" s="1233"/>
      <c r="U106" s="1233"/>
      <c r="V106" s="1233"/>
      <c r="W106" s="1233"/>
      <c r="X106" s="1233"/>
      <c r="Y106" s="1233"/>
      <c r="Z106" s="1233"/>
      <c r="AA106" s="1233"/>
      <c r="AB106" s="1233"/>
      <c r="AC106" s="1216"/>
      <c r="AD106" s="1235"/>
    </row>
    <row r="107" spans="1:30" s="225" customFormat="1" ht="18" customHeight="1">
      <c r="A107" s="999"/>
      <c r="B107" s="2852" t="s">
        <v>315</v>
      </c>
      <c r="C107" s="2853"/>
      <c r="D107" s="2853"/>
      <c r="E107" s="2854"/>
      <c r="F107" s="1000"/>
      <c r="G107" s="2861" t="s">
        <v>974</v>
      </c>
      <c r="H107" s="2862"/>
      <c r="I107" s="2862"/>
      <c r="J107" s="2862"/>
      <c r="K107" s="2862"/>
      <c r="L107" s="2862"/>
      <c r="M107" s="2862"/>
      <c r="N107" s="2863"/>
      <c r="O107" s="2898"/>
      <c r="P107" s="2874"/>
      <c r="Q107" s="2874"/>
      <c r="R107" s="2874" t="s">
        <v>115</v>
      </c>
      <c r="S107" s="2874"/>
      <c r="T107" s="2874" t="s">
        <v>116</v>
      </c>
      <c r="U107" s="2874" t="s">
        <v>311</v>
      </c>
      <c r="V107" s="2874"/>
      <c r="W107" s="2896"/>
      <c r="X107" s="2898" t="s">
        <v>312</v>
      </c>
      <c r="Y107" s="2896"/>
      <c r="Z107" s="2900"/>
      <c r="AA107" s="2900"/>
      <c r="AB107" s="2900"/>
      <c r="AC107" s="2900"/>
      <c r="AD107" s="2901"/>
    </row>
    <row r="108" spans="1:30" s="225" customFormat="1" ht="17.25">
      <c r="A108" s="999"/>
      <c r="B108" s="2855"/>
      <c r="C108" s="2856"/>
      <c r="D108" s="2856"/>
      <c r="E108" s="2857"/>
      <c r="F108" s="2880"/>
      <c r="G108" s="2864"/>
      <c r="H108" s="2865"/>
      <c r="I108" s="2865"/>
      <c r="J108" s="2865"/>
      <c r="K108" s="2865"/>
      <c r="L108" s="2865"/>
      <c r="M108" s="2865"/>
      <c r="N108" s="2866"/>
      <c r="O108" s="2899"/>
      <c r="P108" s="2875"/>
      <c r="Q108" s="2875"/>
      <c r="R108" s="2875"/>
      <c r="S108" s="2875"/>
      <c r="T108" s="2875"/>
      <c r="U108" s="2875"/>
      <c r="V108" s="2875"/>
      <c r="W108" s="2897"/>
      <c r="X108" s="2899"/>
      <c r="Y108" s="2897"/>
      <c r="Z108" s="2902"/>
      <c r="AA108" s="2902"/>
      <c r="AB108" s="2902"/>
      <c r="AC108" s="2902"/>
      <c r="AD108" s="2903"/>
    </row>
    <row r="109" spans="1:30" s="225" customFormat="1" ht="17.25">
      <c r="A109" s="999"/>
      <c r="B109" s="2855"/>
      <c r="C109" s="2856"/>
      <c r="D109" s="2856"/>
      <c r="E109" s="2857"/>
      <c r="F109" s="2881"/>
      <c r="G109" s="2864"/>
      <c r="H109" s="2865"/>
      <c r="I109" s="2865"/>
      <c r="J109" s="2865"/>
      <c r="K109" s="2865"/>
      <c r="L109" s="2865"/>
      <c r="M109" s="2865"/>
      <c r="N109" s="2866"/>
      <c r="O109" s="2925"/>
      <c r="P109" s="2884" t="s">
        <v>316</v>
      </c>
      <c r="Q109" s="2885"/>
      <c r="R109" s="2886"/>
      <c r="S109" s="2890" t="s">
        <v>352</v>
      </c>
      <c r="T109" s="2848"/>
      <c r="U109" s="2891"/>
      <c r="V109" s="2890"/>
      <c r="W109" s="2848"/>
      <c r="X109" s="2848"/>
      <c r="Y109" s="2848" t="s">
        <v>115</v>
      </c>
      <c r="Z109" s="2848"/>
      <c r="AA109" s="2848" t="s">
        <v>116</v>
      </c>
      <c r="AB109" s="2848"/>
      <c r="AC109" s="2848" t="s">
        <v>117</v>
      </c>
      <c r="AD109" s="2913"/>
    </row>
    <row r="110" spans="1:30" s="225" customFormat="1" ht="18" thickBot="1">
      <c r="A110" s="1001"/>
      <c r="B110" s="2858"/>
      <c r="C110" s="2859"/>
      <c r="D110" s="2859"/>
      <c r="E110" s="2860"/>
      <c r="F110" s="258"/>
      <c r="G110" s="2867"/>
      <c r="H110" s="2868"/>
      <c r="I110" s="2868"/>
      <c r="J110" s="2868"/>
      <c r="K110" s="2868"/>
      <c r="L110" s="2868"/>
      <c r="M110" s="2868"/>
      <c r="N110" s="2869"/>
      <c r="O110" s="3059"/>
      <c r="P110" s="2887"/>
      <c r="Q110" s="2888"/>
      <c r="R110" s="2889"/>
      <c r="S110" s="2892"/>
      <c r="T110" s="2849"/>
      <c r="U110" s="2893"/>
      <c r="V110" s="2892"/>
      <c r="W110" s="2849"/>
      <c r="X110" s="2849"/>
      <c r="Y110" s="2849"/>
      <c r="Z110" s="2849"/>
      <c r="AA110" s="2849"/>
      <c r="AB110" s="2849"/>
      <c r="AC110" s="2849"/>
      <c r="AD110" s="2914"/>
    </row>
    <row r="111" spans="1:30" s="225" customFormat="1" ht="35.1" customHeight="1" thickBot="1">
      <c r="A111" s="825" t="s">
        <v>1436</v>
      </c>
      <c r="B111" s="1213"/>
      <c r="C111" s="1213"/>
      <c r="D111" s="1213"/>
      <c r="E111" s="1213"/>
      <c r="F111" s="997"/>
      <c r="G111" s="1214"/>
      <c r="H111" s="1214"/>
      <c r="I111" s="1214"/>
      <c r="J111" s="998"/>
      <c r="K111" s="1214"/>
      <c r="L111" s="1214"/>
      <c r="M111" s="1214"/>
      <c r="N111" s="1214"/>
      <c r="O111" s="1246"/>
      <c r="P111" s="1245"/>
      <c r="Q111" s="1245"/>
      <c r="R111" s="1245"/>
      <c r="S111" s="1245"/>
      <c r="T111" s="1245"/>
      <c r="U111" s="1245"/>
      <c r="V111" s="1245"/>
      <c r="W111" s="1245"/>
      <c r="X111" s="1245"/>
      <c r="Y111" s="1245"/>
      <c r="Z111" s="1245"/>
      <c r="AA111" s="1245"/>
      <c r="AB111" s="1245"/>
      <c r="AC111" s="1244"/>
      <c r="AD111" s="1243"/>
    </row>
    <row r="112" spans="1:30" s="225" customFormat="1" ht="18" customHeight="1">
      <c r="A112" s="999"/>
      <c r="B112" s="2852" t="s">
        <v>315</v>
      </c>
      <c r="C112" s="2853"/>
      <c r="D112" s="2853"/>
      <c r="E112" s="2854"/>
      <c r="F112" s="1000"/>
      <c r="G112" s="2861" t="s">
        <v>637</v>
      </c>
      <c r="H112" s="2862"/>
      <c r="I112" s="2863"/>
      <c r="J112" s="3060" t="s">
        <v>195</v>
      </c>
      <c r="K112" s="2861"/>
      <c r="L112" s="2862"/>
      <c r="M112" s="2862"/>
      <c r="N112" s="2863"/>
      <c r="O112" s="2898"/>
      <c r="P112" s="2874"/>
      <c r="Q112" s="2874"/>
      <c r="R112" s="2874" t="s">
        <v>115</v>
      </c>
      <c r="S112" s="2874"/>
      <c r="T112" s="2874" t="s">
        <v>116</v>
      </c>
      <c r="U112" s="2874" t="s">
        <v>311</v>
      </c>
      <c r="V112" s="2874"/>
      <c r="W112" s="2896"/>
      <c r="X112" s="2898" t="s">
        <v>312</v>
      </c>
      <c r="Y112" s="2896"/>
      <c r="Z112" s="3009"/>
      <c r="AA112" s="2900"/>
      <c r="AB112" s="2900"/>
      <c r="AC112" s="2900"/>
      <c r="AD112" s="2901"/>
    </row>
    <row r="113" spans="1:30" s="225" customFormat="1" ht="18" customHeight="1">
      <c r="A113" s="999"/>
      <c r="B113" s="2855"/>
      <c r="C113" s="2856"/>
      <c r="D113" s="2856"/>
      <c r="E113" s="2857"/>
      <c r="F113" s="2880"/>
      <c r="G113" s="2864"/>
      <c r="H113" s="2865"/>
      <c r="I113" s="2866"/>
      <c r="J113" s="3061"/>
      <c r="K113" s="2864"/>
      <c r="L113" s="2865"/>
      <c r="M113" s="2865"/>
      <c r="N113" s="2866"/>
      <c r="O113" s="2899"/>
      <c r="P113" s="2875"/>
      <c r="Q113" s="2875"/>
      <c r="R113" s="2875"/>
      <c r="S113" s="2875"/>
      <c r="T113" s="2875"/>
      <c r="U113" s="2875"/>
      <c r="V113" s="2875"/>
      <c r="W113" s="2897"/>
      <c r="X113" s="2899"/>
      <c r="Y113" s="2897"/>
      <c r="Z113" s="3010"/>
      <c r="AA113" s="2902"/>
      <c r="AB113" s="2902"/>
      <c r="AC113" s="2902"/>
      <c r="AD113" s="2903"/>
    </row>
    <row r="114" spans="1:30" s="225" customFormat="1" ht="18" customHeight="1">
      <c r="A114" s="999"/>
      <c r="B114" s="2855"/>
      <c r="C114" s="2856"/>
      <c r="D114" s="2856"/>
      <c r="E114" s="2857"/>
      <c r="F114" s="2881"/>
      <c r="G114" s="2864"/>
      <c r="H114" s="2865"/>
      <c r="I114" s="2866"/>
      <c r="J114" s="3061"/>
      <c r="K114" s="2864"/>
      <c r="L114" s="2865"/>
      <c r="M114" s="2865"/>
      <c r="N114" s="2866"/>
      <c r="O114" s="2925"/>
      <c r="P114" s="2884" t="s">
        <v>316</v>
      </c>
      <c r="Q114" s="2885"/>
      <c r="R114" s="2886"/>
      <c r="S114" s="2890" t="s">
        <v>352</v>
      </c>
      <c r="T114" s="2848"/>
      <c r="U114" s="2891"/>
      <c r="V114" s="2890"/>
      <c r="W114" s="2848"/>
      <c r="X114" s="2848"/>
      <c r="Y114" s="2848" t="s">
        <v>115</v>
      </c>
      <c r="Z114" s="2848"/>
      <c r="AA114" s="2848" t="s">
        <v>116</v>
      </c>
      <c r="AB114" s="2848"/>
      <c r="AC114" s="2848" t="s">
        <v>117</v>
      </c>
      <c r="AD114" s="2913"/>
    </row>
    <row r="115" spans="1:30" s="225" customFormat="1" ht="18" customHeight="1" thickBot="1">
      <c r="A115" s="1001"/>
      <c r="B115" s="2858"/>
      <c r="C115" s="2859"/>
      <c r="D115" s="2859"/>
      <c r="E115" s="2860"/>
      <c r="F115" s="258"/>
      <c r="G115" s="2867"/>
      <c r="H115" s="2868"/>
      <c r="I115" s="2869"/>
      <c r="J115" s="3062"/>
      <c r="K115" s="2867"/>
      <c r="L115" s="2868"/>
      <c r="M115" s="2868"/>
      <c r="N115" s="2869"/>
      <c r="O115" s="3059"/>
      <c r="P115" s="2887"/>
      <c r="Q115" s="2888"/>
      <c r="R115" s="2889"/>
      <c r="S115" s="2892"/>
      <c r="T115" s="2849"/>
      <c r="U115" s="2893"/>
      <c r="V115" s="2892"/>
      <c r="W115" s="2849"/>
      <c r="X115" s="2849"/>
      <c r="Y115" s="2849"/>
      <c r="Z115" s="2849"/>
      <c r="AA115" s="2849"/>
      <c r="AB115" s="2849"/>
      <c r="AC115" s="2849"/>
      <c r="AD115" s="2914"/>
    </row>
    <row r="116" spans="1:30" s="225" customFormat="1" ht="35.1" customHeight="1" thickBot="1">
      <c r="A116" s="825" t="s">
        <v>1435</v>
      </c>
      <c r="B116" s="1213"/>
      <c r="C116" s="1213"/>
      <c r="D116" s="1213"/>
      <c r="E116" s="1213"/>
      <c r="F116" s="997"/>
      <c r="G116" s="1214"/>
      <c r="H116" s="1214"/>
      <c r="I116" s="1214"/>
      <c r="J116" s="998"/>
      <c r="K116" s="1214"/>
      <c r="L116" s="1214"/>
      <c r="M116" s="1214"/>
      <c r="N116" s="1214"/>
      <c r="O116" s="1236"/>
      <c r="P116" s="1233"/>
      <c r="Q116" s="1233"/>
      <c r="R116" s="1233"/>
      <c r="S116" s="1233"/>
      <c r="T116" s="1233"/>
      <c r="U116" s="1233"/>
      <c r="V116" s="1233"/>
      <c r="W116" s="1233"/>
      <c r="X116" s="1233"/>
      <c r="Y116" s="1233"/>
      <c r="Z116" s="1233"/>
      <c r="AA116" s="1233"/>
      <c r="AB116" s="1233"/>
      <c r="AC116" s="1216"/>
      <c r="AD116" s="1235"/>
    </row>
    <row r="117" spans="1:30" s="225" customFormat="1" ht="18" customHeight="1">
      <c r="A117" s="999"/>
      <c r="B117" s="2852" t="s">
        <v>315</v>
      </c>
      <c r="C117" s="2853"/>
      <c r="D117" s="2853"/>
      <c r="E117" s="2854"/>
      <c r="F117" s="1000"/>
      <c r="G117" s="2861" t="s">
        <v>1357</v>
      </c>
      <c r="H117" s="2862"/>
      <c r="I117" s="2862"/>
      <c r="J117" s="2862"/>
      <c r="K117" s="2862"/>
      <c r="L117" s="2862"/>
      <c r="M117" s="2862"/>
      <c r="N117" s="2863"/>
      <c r="O117" s="2898"/>
      <c r="P117" s="2874"/>
      <c r="Q117" s="2874"/>
      <c r="R117" s="2874" t="s">
        <v>115</v>
      </c>
      <c r="S117" s="2874"/>
      <c r="T117" s="2874" t="s">
        <v>116</v>
      </c>
      <c r="U117" s="2874" t="s">
        <v>311</v>
      </c>
      <c r="V117" s="2874"/>
      <c r="W117" s="2896"/>
      <c r="X117" s="2898" t="s">
        <v>312</v>
      </c>
      <c r="Y117" s="2896"/>
      <c r="Z117" s="2900"/>
      <c r="AA117" s="2900"/>
      <c r="AB117" s="2900"/>
      <c r="AC117" s="2900"/>
      <c r="AD117" s="2901"/>
    </row>
    <row r="118" spans="1:30" s="225" customFormat="1" ht="17.25">
      <c r="A118" s="999"/>
      <c r="B118" s="2855"/>
      <c r="C118" s="2856"/>
      <c r="D118" s="2856"/>
      <c r="E118" s="2857"/>
      <c r="F118" s="2880"/>
      <c r="G118" s="2864"/>
      <c r="H118" s="2865"/>
      <c r="I118" s="2865"/>
      <c r="J118" s="2865"/>
      <c r="K118" s="2865"/>
      <c r="L118" s="2865"/>
      <c r="M118" s="2865"/>
      <c r="N118" s="2866"/>
      <c r="O118" s="2899"/>
      <c r="P118" s="2875"/>
      <c r="Q118" s="2875"/>
      <c r="R118" s="2875"/>
      <c r="S118" s="2875"/>
      <c r="T118" s="2875"/>
      <c r="U118" s="2875"/>
      <c r="V118" s="2875"/>
      <c r="W118" s="2897"/>
      <c r="X118" s="2899"/>
      <c r="Y118" s="2897"/>
      <c r="Z118" s="2902"/>
      <c r="AA118" s="2902"/>
      <c r="AB118" s="2902"/>
      <c r="AC118" s="2902"/>
      <c r="AD118" s="2903"/>
    </row>
    <row r="119" spans="1:30" s="225" customFormat="1" ht="17.25">
      <c r="A119" s="999"/>
      <c r="B119" s="2855"/>
      <c r="C119" s="2856"/>
      <c r="D119" s="2856"/>
      <c r="E119" s="2857"/>
      <c r="F119" s="2881"/>
      <c r="G119" s="2864"/>
      <c r="H119" s="2865"/>
      <c r="I119" s="2865"/>
      <c r="J119" s="2865"/>
      <c r="K119" s="2865"/>
      <c r="L119" s="2865"/>
      <c r="M119" s="2865"/>
      <c r="N119" s="2866"/>
      <c r="O119" s="2925"/>
      <c r="P119" s="2884" t="s">
        <v>316</v>
      </c>
      <c r="Q119" s="2885"/>
      <c r="R119" s="2886"/>
      <c r="S119" s="2890" t="s">
        <v>352</v>
      </c>
      <c r="T119" s="2848"/>
      <c r="U119" s="2891"/>
      <c r="V119" s="2890"/>
      <c r="W119" s="2848"/>
      <c r="X119" s="2848"/>
      <c r="Y119" s="2848" t="s">
        <v>115</v>
      </c>
      <c r="Z119" s="2848"/>
      <c r="AA119" s="2848" t="s">
        <v>116</v>
      </c>
      <c r="AB119" s="2848"/>
      <c r="AC119" s="2848" t="s">
        <v>117</v>
      </c>
      <c r="AD119" s="2913"/>
    </row>
    <row r="120" spans="1:30" s="225" customFormat="1" ht="18" thickBot="1">
      <c r="A120" s="1001"/>
      <c r="B120" s="2858"/>
      <c r="C120" s="2859"/>
      <c r="D120" s="2859"/>
      <c r="E120" s="2860"/>
      <c r="F120" s="258"/>
      <c r="G120" s="2867"/>
      <c r="H120" s="2868"/>
      <c r="I120" s="2868"/>
      <c r="J120" s="2868"/>
      <c r="K120" s="2868"/>
      <c r="L120" s="2868"/>
      <c r="M120" s="2868"/>
      <c r="N120" s="2869"/>
      <c r="O120" s="3059"/>
      <c r="P120" s="2887"/>
      <c r="Q120" s="2888"/>
      <c r="R120" s="2889"/>
      <c r="S120" s="2892"/>
      <c r="T120" s="2849"/>
      <c r="U120" s="2893"/>
      <c r="V120" s="2892"/>
      <c r="W120" s="2849"/>
      <c r="X120" s="2849"/>
      <c r="Y120" s="2849"/>
      <c r="Z120" s="2849"/>
      <c r="AA120" s="2849"/>
      <c r="AB120" s="2849"/>
      <c r="AC120" s="2849"/>
      <c r="AD120" s="2914"/>
    </row>
    <row r="121" spans="1:30" ht="35.1" customHeight="1" thickBot="1">
      <c r="A121" s="825" t="s">
        <v>1449</v>
      </c>
      <c r="B121" s="1213"/>
      <c r="C121" s="1213"/>
      <c r="D121" s="1213"/>
      <c r="E121" s="1213"/>
      <c r="F121" s="997"/>
      <c r="G121" s="1214"/>
      <c r="H121" s="1214"/>
      <c r="I121" s="1214"/>
      <c r="J121" s="998"/>
      <c r="K121" s="1214"/>
      <c r="L121" s="1214"/>
      <c r="M121" s="1214"/>
      <c r="N121" s="1214"/>
      <c r="O121" s="1242"/>
      <c r="P121" s="1241"/>
      <c r="Q121" s="1241"/>
      <c r="R121" s="1241"/>
      <c r="S121" s="1241"/>
      <c r="T121" s="1241"/>
      <c r="U121" s="1241"/>
      <c r="V121" s="1241"/>
      <c r="W121" s="1241"/>
      <c r="X121" s="1241"/>
      <c r="Y121" s="1241"/>
      <c r="Z121" s="1241"/>
      <c r="AA121" s="1241"/>
      <c r="AB121" s="1241"/>
      <c r="AC121" s="1240"/>
      <c r="AD121" s="1239"/>
    </row>
    <row r="122" spans="1:30" s="225" customFormat="1" ht="33.75" customHeight="1">
      <c r="A122" s="999"/>
      <c r="B122" s="2852" t="s">
        <v>315</v>
      </c>
      <c r="C122" s="2853"/>
      <c r="D122" s="2853"/>
      <c r="E122" s="2854"/>
      <c r="F122" s="1000"/>
      <c r="G122" s="2861" t="s">
        <v>1395</v>
      </c>
      <c r="H122" s="2862"/>
      <c r="I122" s="2862"/>
      <c r="J122" s="2862"/>
      <c r="K122" s="2862"/>
      <c r="L122" s="2862"/>
      <c r="M122" s="2862"/>
      <c r="N122" s="2863"/>
      <c r="O122" s="2870"/>
      <c r="P122" s="2871"/>
      <c r="Q122" s="2871"/>
      <c r="R122" s="2874" t="s">
        <v>115</v>
      </c>
      <c r="S122" s="2871"/>
      <c r="T122" s="2874" t="s">
        <v>116</v>
      </c>
      <c r="U122" s="2874" t="s">
        <v>311</v>
      </c>
      <c r="V122" s="2874"/>
      <c r="W122" s="2896"/>
      <c r="X122" s="2898" t="s">
        <v>312</v>
      </c>
      <c r="Y122" s="2896"/>
      <c r="Z122" s="2876"/>
      <c r="AA122" s="2876"/>
      <c r="AB122" s="2876"/>
      <c r="AC122" s="2876"/>
      <c r="AD122" s="2877"/>
    </row>
    <row r="123" spans="1:30" s="225" customFormat="1" ht="33.75" customHeight="1">
      <c r="A123" s="999"/>
      <c r="B123" s="2855"/>
      <c r="C123" s="2856"/>
      <c r="D123" s="2856"/>
      <c r="E123" s="2857"/>
      <c r="F123" s="2880"/>
      <c r="G123" s="2864"/>
      <c r="H123" s="2865"/>
      <c r="I123" s="2865"/>
      <c r="J123" s="2865"/>
      <c r="K123" s="2865"/>
      <c r="L123" s="2865"/>
      <c r="M123" s="2865"/>
      <c r="N123" s="2866"/>
      <c r="O123" s="2872"/>
      <c r="P123" s="2873"/>
      <c r="Q123" s="2873"/>
      <c r="R123" s="2875"/>
      <c r="S123" s="2873"/>
      <c r="T123" s="2875"/>
      <c r="U123" s="2875"/>
      <c r="V123" s="2875"/>
      <c r="W123" s="2897"/>
      <c r="X123" s="2899"/>
      <c r="Y123" s="2897"/>
      <c r="Z123" s="2878"/>
      <c r="AA123" s="2878"/>
      <c r="AB123" s="2878"/>
      <c r="AC123" s="2878"/>
      <c r="AD123" s="2879"/>
    </row>
    <row r="124" spans="1:30" s="225" customFormat="1" ht="33.75" customHeight="1">
      <c r="A124" s="999"/>
      <c r="B124" s="2855"/>
      <c r="C124" s="2856"/>
      <c r="D124" s="2856"/>
      <c r="E124" s="2857"/>
      <c r="F124" s="2881"/>
      <c r="G124" s="2864"/>
      <c r="H124" s="2865"/>
      <c r="I124" s="2865"/>
      <c r="J124" s="2865"/>
      <c r="K124" s="2865"/>
      <c r="L124" s="2865"/>
      <c r="M124" s="2865"/>
      <c r="N124" s="2866"/>
      <c r="O124" s="2882"/>
      <c r="P124" s="2884" t="s">
        <v>316</v>
      </c>
      <c r="Q124" s="2885"/>
      <c r="R124" s="2886"/>
      <c r="S124" s="2890" t="s">
        <v>352</v>
      </c>
      <c r="T124" s="2848"/>
      <c r="U124" s="2891"/>
      <c r="V124" s="2894"/>
      <c r="W124" s="2846"/>
      <c r="X124" s="2846"/>
      <c r="Y124" s="2848" t="s">
        <v>115</v>
      </c>
      <c r="Z124" s="2846"/>
      <c r="AA124" s="2848" t="s">
        <v>116</v>
      </c>
      <c r="AB124" s="2846"/>
      <c r="AC124" s="2848" t="s">
        <v>117</v>
      </c>
      <c r="AD124" s="2850"/>
    </row>
    <row r="125" spans="1:30" s="225" customFormat="1" ht="33.75" customHeight="1" thickBot="1">
      <c r="A125" s="1001"/>
      <c r="B125" s="2858"/>
      <c r="C125" s="2859"/>
      <c r="D125" s="2859"/>
      <c r="E125" s="2860"/>
      <c r="F125" s="258"/>
      <c r="G125" s="2867"/>
      <c r="H125" s="2868"/>
      <c r="I125" s="2868"/>
      <c r="J125" s="2868"/>
      <c r="K125" s="2868"/>
      <c r="L125" s="2868"/>
      <c r="M125" s="2868"/>
      <c r="N125" s="2869"/>
      <c r="O125" s="2883"/>
      <c r="P125" s="2887"/>
      <c r="Q125" s="2888"/>
      <c r="R125" s="2889"/>
      <c r="S125" s="2892"/>
      <c r="T125" s="2849"/>
      <c r="U125" s="2893"/>
      <c r="V125" s="2895"/>
      <c r="W125" s="2847"/>
      <c r="X125" s="2847"/>
      <c r="Y125" s="2849"/>
      <c r="Z125" s="2847"/>
      <c r="AA125" s="2849"/>
      <c r="AB125" s="2847"/>
      <c r="AC125" s="2849"/>
      <c r="AD125" s="2851"/>
    </row>
    <row r="126" spans="1:30" s="526" customFormat="1" ht="35.1" customHeight="1">
      <c r="A126" s="5" t="s">
        <v>334</v>
      </c>
      <c r="B126" s="224"/>
      <c r="C126" s="224"/>
      <c r="D126" s="224"/>
      <c r="E126" s="224"/>
      <c r="F126" s="224"/>
      <c r="G126" s="224"/>
      <c r="H126" s="224"/>
      <c r="I126" s="224"/>
      <c r="J126" s="224"/>
      <c r="K126" s="224"/>
      <c r="L126" s="224"/>
      <c r="M126" s="224"/>
      <c r="N126" s="224"/>
      <c r="O126" s="224"/>
      <c r="P126" s="224"/>
      <c r="Q126" s="224"/>
      <c r="R126" s="224"/>
      <c r="S126" s="224"/>
      <c r="T126" s="224"/>
      <c r="U126" s="224"/>
      <c r="V126" s="224"/>
      <c r="W126" s="224"/>
      <c r="X126" s="224"/>
      <c r="Y126" s="224"/>
      <c r="Z126" s="224"/>
      <c r="AA126" s="224"/>
      <c r="AB126" s="224"/>
      <c r="AC126" s="224"/>
      <c r="AD126" s="224"/>
    </row>
    <row r="127" spans="1:30" s="526" customFormat="1" ht="18" customHeight="1">
      <c r="A127" s="263" t="s">
        <v>335</v>
      </c>
      <c r="B127" s="224"/>
      <c r="C127" s="224"/>
      <c r="D127" s="224"/>
      <c r="E127" s="224"/>
      <c r="F127" s="224"/>
      <c r="G127" s="224"/>
      <c r="H127" s="224"/>
      <c r="I127" s="224"/>
      <c r="J127" s="224"/>
      <c r="K127" s="224"/>
      <c r="L127" s="224"/>
      <c r="M127" s="224"/>
      <c r="N127" s="224"/>
      <c r="O127" s="224"/>
      <c r="P127" s="224"/>
      <c r="Q127" s="224"/>
      <c r="R127" s="224"/>
      <c r="S127" s="224"/>
      <c r="T127" s="224"/>
      <c r="U127" s="224"/>
      <c r="V127" s="224"/>
      <c r="W127" s="224"/>
      <c r="X127" s="224"/>
      <c r="Y127" s="224"/>
      <c r="Z127" s="224"/>
      <c r="AA127" s="224"/>
      <c r="AB127" s="224"/>
      <c r="AC127" s="224"/>
      <c r="AD127" s="224"/>
    </row>
    <row r="128" spans="1:30" s="526" customFormat="1">
      <c r="A128" s="224"/>
      <c r="B128" s="224"/>
      <c r="C128" s="224"/>
      <c r="D128" s="224"/>
      <c r="E128" s="224"/>
      <c r="F128" s="224"/>
      <c r="G128" s="224"/>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row>
    <row r="129" spans="1:30" s="526" customFormat="1" ht="17.25" customHeight="1">
      <c r="A129" s="224"/>
      <c r="B129" s="224"/>
      <c r="C129" s="224"/>
      <c r="D129" s="224"/>
      <c r="E129" s="224"/>
      <c r="F129" s="224"/>
      <c r="G129" s="224"/>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4"/>
    </row>
    <row r="130" spans="1:30" s="526" customFormat="1">
      <c r="A130" s="224"/>
      <c r="B130" s="224"/>
      <c r="C130" s="224"/>
      <c r="D130" s="224"/>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4"/>
      <c r="AA130" s="224"/>
      <c r="AB130" s="224"/>
      <c r="AC130" s="224"/>
      <c r="AD130" s="224"/>
    </row>
    <row r="131" spans="1:30" s="526" customFormat="1" ht="38.25" customHeight="1">
      <c r="A131" s="224"/>
      <c r="B131" s="224"/>
      <c r="C131" s="224"/>
      <c r="D131" s="224"/>
      <c r="E131" s="224"/>
      <c r="F131" s="224"/>
      <c r="G131" s="224"/>
      <c r="H131" s="224"/>
      <c r="I131" s="224"/>
      <c r="J131" s="224"/>
      <c r="K131" s="224"/>
      <c r="L131" s="224"/>
      <c r="M131" s="224"/>
      <c r="N131" s="224"/>
      <c r="O131" s="224"/>
      <c r="P131" s="224"/>
      <c r="Q131" s="224"/>
      <c r="R131" s="224"/>
      <c r="S131" s="224"/>
      <c r="T131" s="224"/>
      <c r="U131" s="224"/>
      <c r="V131" s="224"/>
      <c r="W131" s="224"/>
      <c r="X131" s="224"/>
      <c r="Y131" s="224"/>
      <c r="Z131" s="224"/>
      <c r="AA131" s="224"/>
      <c r="AB131" s="224"/>
      <c r="AC131" s="224"/>
      <c r="AD131" s="224"/>
    </row>
    <row r="132" spans="1:30" s="526" customFormat="1" ht="40.5" customHeight="1">
      <c r="A132" s="224"/>
      <c r="B132" s="224"/>
      <c r="C132" s="224"/>
      <c r="D132" s="224"/>
      <c r="E132" s="224"/>
      <c r="F132" s="224"/>
      <c r="G132" s="224"/>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c r="AD132" s="224"/>
    </row>
    <row r="133" spans="1:30" s="526" customFormat="1" ht="40.5" customHeight="1">
      <c r="A133" s="224"/>
      <c r="B133" s="224"/>
      <c r="C133" s="224"/>
      <c r="D133" s="224"/>
      <c r="E133" s="224"/>
      <c r="F133" s="224"/>
      <c r="G133" s="224"/>
      <c r="H133" s="224"/>
      <c r="I133" s="224"/>
      <c r="J133" s="224"/>
      <c r="K133" s="224"/>
      <c r="L133" s="224"/>
      <c r="M133" s="224"/>
      <c r="N133" s="224"/>
      <c r="O133" s="224"/>
      <c r="P133" s="224"/>
      <c r="Q133" s="224"/>
      <c r="R133" s="224"/>
      <c r="S133" s="224"/>
      <c r="T133" s="224"/>
      <c r="U133" s="224"/>
      <c r="V133" s="224"/>
      <c r="W133" s="224"/>
      <c r="X133" s="224"/>
      <c r="Y133" s="224"/>
      <c r="Z133" s="224"/>
      <c r="AA133" s="224"/>
      <c r="AB133" s="224"/>
      <c r="AC133" s="224"/>
      <c r="AD133" s="224"/>
    </row>
    <row r="134" spans="1:30" s="526" customFormat="1" ht="40.5" customHeight="1">
      <c r="A134" s="224"/>
      <c r="B134" s="224"/>
      <c r="C134" s="224"/>
      <c r="D134" s="224"/>
      <c r="E134" s="224"/>
      <c r="F134" s="224"/>
      <c r="G134" s="224"/>
      <c r="H134" s="224"/>
      <c r="I134" s="224"/>
      <c r="J134" s="224"/>
      <c r="K134" s="224"/>
      <c r="L134" s="224"/>
      <c r="M134" s="224"/>
      <c r="N134" s="224"/>
      <c r="O134" s="224"/>
      <c r="P134" s="224"/>
      <c r="Q134" s="224"/>
      <c r="R134" s="224"/>
      <c r="S134" s="224"/>
      <c r="T134" s="224"/>
      <c r="U134" s="224"/>
      <c r="V134" s="224"/>
      <c r="W134" s="224"/>
      <c r="X134" s="224"/>
      <c r="Y134" s="224"/>
      <c r="Z134" s="224"/>
      <c r="AA134" s="224"/>
      <c r="AB134" s="224"/>
      <c r="AC134" s="224"/>
      <c r="AD134" s="224"/>
    </row>
    <row r="135" spans="1:30" s="526" customFormat="1" ht="40.5" customHeight="1">
      <c r="A135" s="224"/>
      <c r="B135" s="224"/>
      <c r="C135" s="224"/>
      <c r="D135" s="224"/>
      <c r="E135" s="224"/>
      <c r="F135" s="224"/>
      <c r="G135" s="224"/>
      <c r="H135" s="224"/>
      <c r="I135" s="224"/>
      <c r="J135" s="224"/>
      <c r="K135" s="224"/>
      <c r="L135" s="224"/>
      <c r="M135" s="224"/>
      <c r="N135" s="224"/>
      <c r="O135" s="224"/>
      <c r="P135" s="224"/>
      <c r="Q135" s="224"/>
      <c r="R135" s="224"/>
      <c r="S135" s="224"/>
      <c r="T135" s="224"/>
      <c r="U135" s="224"/>
      <c r="V135" s="224"/>
      <c r="W135" s="224"/>
      <c r="X135" s="224"/>
      <c r="Y135" s="224"/>
      <c r="Z135" s="224"/>
      <c r="AA135" s="224"/>
      <c r="AB135" s="224"/>
      <c r="AC135" s="224"/>
      <c r="AD135" s="224"/>
    </row>
  </sheetData>
  <mergeCells count="504">
    <mergeCell ref="AB114:AB115"/>
    <mergeCell ref="AC114:AC115"/>
    <mergeCell ref="AD114:AD115"/>
    <mergeCell ref="B117:E120"/>
    <mergeCell ref="G117:N120"/>
    <mergeCell ref="O117:P118"/>
    <mergeCell ref="Q117:Q118"/>
    <mergeCell ref="R117:R118"/>
    <mergeCell ref="S117:S118"/>
    <mergeCell ref="T117:T118"/>
    <mergeCell ref="Z119:Z120"/>
    <mergeCell ref="AA119:AA120"/>
    <mergeCell ref="AB119:AB120"/>
    <mergeCell ref="AC119:AC120"/>
    <mergeCell ref="AD119:AD120"/>
    <mergeCell ref="U117:W118"/>
    <mergeCell ref="X117:Y118"/>
    <mergeCell ref="Z117:AD118"/>
    <mergeCell ref="F118:F119"/>
    <mergeCell ref="O119:O120"/>
    <mergeCell ref="P119:R120"/>
    <mergeCell ref="S119:U120"/>
    <mergeCell ref="V119:W120"/>
    <mergeCell ref="X119:X120"/>
    <mergeCell ref="Y114:Y115"/>
    <mergeCell ref="Z114:Z115"/>
    <mergeCell ref="AA114:AA115"/>
    <mergeCell ref="Q112:Q113"/>
    <mergeCell ref="R112:R113"/>
    <mergeCell ref="S112:S113"/>
    <mergeCell ref="T112:T113"/>
    <mergeCell ref="U112:W113"/>
    <mergeCell ref="X112:Y113"/>
    <mergeCell ref="X114:X115"/>
    <mergeCell ref="Y119:Y120"/>
    <mergeCell ref="AD109:AD110"/>
    <mergeCell ref="G107:N110"/>
    <mergeCell ref="B112:E115"/>
    <mergeCell ref="G112:I115"/>
    <mergeCell ref="J112:J115"/>
    <mergeCell ref="K112:N115"/>
    <mergeCell ref="O112:P113"/>
    <mergeCell ref="X107:Y108"/>
    <mergeCell ref="Z107:AD108"/>
    <mergeCell ref="F108:F109"/>
    <mergeCell ref="O109:O110"/>
    <mergeCell ref="P109:R110"/>
    <mergeCell ref="S109:U110"/>
    <mergeCell ref="V109:W110"/>
    <mergeCell ref="X109:X110"/>
    <mergeCell ref="Y109:Y110"/>
    <mergeCell ref="Z109:Z110"/>
    <mergeCell ref="Z112:AD113"/>
    <mergeCell ref="F113:F114"/>
    <mergeCell ref="O114:O115"/>
    <mergeCell ref="P114:R115"/>
    <mergeCell ref="S114:U115"/>
    <mergeCell ref="V114:W115"/>
    <mergeCell ref="B107:E110"/>
    <mergeCell ref="O107:P108"/>
    <mergeCell ref="Q107:Q108"/>
    <mergeCell ref="R107:R108"/>
    <mergeCell ref="S107:S108"/>
    <mergeCell ref="T107:T108"/>
    <mergeCell ref="U107:W108"/>
    <mergeCell ref="AA109:AA110"/>
    <mergeCell ref="AB109:AB110"/>
    <mergeCell ref="B97:E100"/>
    <mergeCell ref="G97:N100"/>
    <mergeCell ref="O97:P98"/>
    <mergeCell ref="Q97:Q98"/>
    <mergeCell ref="R97:R98"/>
    <mergeCell ref="S97:S98"/>
    <mergeCell ref="T97:T98"/>
    <mergeCell ref="Z102:AD103"/>
    <mergeCell ref="F103:F104"/>
    <mergeCell ref="O104:O105"/>
    <mergeCell ref="P104:R105"/>
    <mergeCell ref="S104:U105"/>
    <mergeCell ref="V104:W105"/>
    <mergeCell ref="X104:X105"/>
    <mergeCell ref="Y104:Y105"/>
    <mergeCell ref="Z104:Z105"/>
    <mergeCell ref="AA104:AA105"/>
    <mergeCell ref="AB104:AB105"/>
    <mergeCell ref="AC104:AC105"/>
    <mergeCell ref="AD104:AD105"/>
    <mergeCell ref="F98:F99"/>
    <mergeCell ref="O99:O100"/>
    <mergeCell ref="P99:R100"/>
    <mergeCell ref="S99:U100"/>
    <mergeCell ref="V99:W100"/>
    <mergeCell ref="AC91:AC95"/>
    <mergeCell ref="AD91:AD95"/>
    <mergeCell ref="Z97:AD98"/>
    <mergeCell ref="B102:E105"/>
    <mergeCell ref="G102:N105"/>
    <mergeCell ref="O102:P103"/>
    <mergeCell ref="Q102:Q103"/>
    <mergeCell ref="R102:R103"/>
    <mergeCell ref="S102:S103"/>
    <mergeCell ref="T102:T103"/>
    <mergeCell ref="U102:W103"/>
    <mergeCell ref="X102:Y103"/>
    <mergeCell ref="Y99:Y100"/>
    <mergeCell ref="Z99:Z100"/>
    <mergeCell ref="AA99:AA100"/>
    <mergeCell ref="AB99:AB100"/>
    <mergeCell ref="AC99:AC100"/>
    <mergeCell ref="AD99:AD100"/>
    <mergeCell ref="X99:X100"/>
    <mergeCell ref="O91:O95"/>
    <mergeCell ref="P91:R95"/>
    <mergeCell ref="S91:U95"/>
    <mergeCell ref="V91:W95"/>
    <mergeCell ref="X91:X95"/>
    <mergeCell ref="AB91:AB95"/>
    <mergeCell ref="Z91:Z95"/>
    <mergeCell ref="AA91:AA95"/>
    <mergeCell ref="B89:E95"/>
    <mergeCell ref="O89:P90"/>
    <mergeCell ref="Q89:Q90"/>
    <mergeCell ref="R89:R90"/>
    <mergeCell ref="S89:S90"/>
    <mergeCell ref="Y91:Y95"/>
    <mergeCell ref="T89:T90"/>
    <mergeCell ref="U89:W90"/>
    <mergeCell ref="X89:Y90"/>
    <mergeCell ref="Z89:AD90"/>
    <mergeCell ref="G89:I95"/>
    <mergeCell ref="J89:J95"/>
    <mergeCell ref="K89:N95"/>
    <mergeCell ref="F90:F93"/>
    <mergeCell ref="B82:E87"/>
    <mergeCell ref="F84:F85"/>
    <mergeCell ref="K84:N85"/>
    <mergeCell ref="V85:W85"/>
    <mergeCell ref="G82:I87"/>
    <mergeCell ref="X82:Y82"/>
    <mergeCell ref="Z82:AD82"/>
    <mergeCell ref="P83:R83"/>
    <mergeCell ref="S83:U83"/>
    <mergeCell ref="V83:W83"/>
    <mergeCell ref="K86:N87"/>
    <mergeCell ref="O86:P86"/>
    <mergeCell ref="U86:W86"/>
    <mergeCell ref="J82:J87"/>
    <mergeCell ref="K82:N83"/>
    <mergeCell ref="O82:P82"/>
    <mergeCell ref="U82:W82"/>
    <mergeCell ref="S87:U87"/>
    <mergeCell ref="V87:W87"/>
    <mergeCell ref="X86:Y86"/>
    <mergeCell ref="Z86:AD86"/>
    <mergeCell ref="P87:R87"/>
    <mergeCell ref="O84:P84"/>
    <mergeCell ref="U84:W84"/>
    <mergeCell ref="F74:F75"/>
    <mergeCell ref="O75:O76"/>
    <mergeCell ref="P75:R76"/>
    <mergeCell ref="S75:U76"/>
    <mergeCell ref="V75:W76"/>
    <mergeCell ref="X75:X76"/>
    <mergeCell ref="Y75:Y76"/>
    <mergeCell ref="Z75:Z76"/>
    <mergeCell ref="AA75:AA76"/>
    <mergeCell ref="S64:S65"/>
    <mergeCell ref="A72:O72"/>
    <mergeCell ref="Y66:Y67"/>
    <mergeCell ref="Z66:Z67"/>
    <mergeCell ref="AA66:AA67"/>
    <mergeCell ref="B73:E80"/>
    <mergeCell ref="G73:N76"/>
    <mergeCell ref="O73:P74"/>
    <mergeCell ref="Q73:Q74"/>
    <mergeCell ref="R73:R74"/>
    <mergeCell ref="S73:S74"/>
    <mergeCell ref="F65:F66"/>
    <mergeCell ref="O66:O67"/>
    <mergeCell ref="P66:R67"/>
    <mergeCell ref="S66:U67"/>
    <mergeCell ref="V66:W67"/>
    <mergeCell ref="X66:X67"/>
    <mergeCell ref="Y79:Y80"/>
    <mergeCell ref="Z79:Z80"/>
    <mergeCell ref="AA79:AA80"/>
    <mergeCell ref="B69:E71"/>
    <mergeCell ref="G69:N71"/>
    <mergeCell ref="O69:P70"/>
    <mergeCell ref="Q69:Q70"/>
    <mergeCell ref="X57:Y58"/>
    <mergeCell ref="Z57:AD58"/>
    <mergeCell ref="B57:E60"/>
    <mergeCell ref="G57:N60"/>
    <mergeCell ref="O57:P58"/>
    <mergeCell ref="Q57:Q58"/>
    <mergeCell ref="R57:R58"/>
    <mergeCell ref="S57:S58"/>
    <mergeCell ref="AB66:AB67"/>
    <mergeCell ref="AC66:AC67"/>
    <mergeCell ref="AD66:AD67"/>
    <mergeCell ref="T64:T65"/>
    <mergeCell ref="U64:W65"/>
    <mergeCell ref="X64:Y65"/>
    <mergeCell ref="Z64:AD65"/>
    <mergeCell ref="B62:E62"/>
    <mergeCell ref="F62:AD62"/>
    <mergeCell ref="B63:E63"/>
    <mergeCell ref="F63:AD63"/>
    <mergeCell ref="B64:E67"/>
    <mergeCell ref="G64:N67"/>
    <mergeCell ref="O64:P65"/>
    <mergeCell ref="Q64:Q65"/>
    <mergeCell ref="R64:R65"/>
    <mergeCell ref="Z52:AD53"/>
    <mergeCell ref="F58:F59"/>
    <mergeCell ref="O59:O60"/>
    <mergeCell ref="P59:R60"/>
    <mergeCell ref="S59:U60"/>
    <mergeCell ref="V59:W60"/>
    <mergeCell ref="X59:X60"/>
    <mergeCell ref="Y59:Y60"/>
    <mergeCell ref="Z59:Z60"/>
    <mergeCell ref="AA59:AA60"/>
    <mergeCell ref="Y54:Y55"/>
    <mergeCell ref="Z54:Z55"/>
    <mergeCell ref="AA54:AA55"/>
    <mergeCell ref="AB54:AB55"/>
    <mergeCell ref="AC54:AC55"/>
    <mergeCell ref="AD54:AD55"/>
    <mergeCell ref="V54:W55"/>
    <mergeCell ref="X54:X55"/>
    <mergeCell ref="X52:Y53"/>
    <mergeCell ref="AB59:AB60"/>
    <mergeCell ref="AC59:AC60"/>
    <mergeCell ref="AD59:AD60"/>
    <mergeCell ref="T57:T58"/>
    <mergeCell ref="U57:W58"/>
    <mergeCell ref="B52:E55"/>
    <mergeCell ref="G52:N55"/>
    <mergeCell ref="O52:P53"/>
    <mergeCell ref="Q52:Q53"/>
    <mergeCell ref="R52:R53"/>
    <mergeCell ref="S52:S53"/>
    <mergeCell ref="F53:F54"/>
    <mergeCell ref="O54:O55"/>
    <mergeCell ref="P54:R55"/>
    <mergeCell ref="S54:U55"/>
    <mergeCell ref="T52:T53"/>
    <mergeCell ref="U52:W53"/>
    <mergeCell ref="B44:E50"/>
    <mergeCell ref="F44:F45"/>
    <mergeCell ref="G44:N45"/>
    <mergeCell ref="O44:P45"/>
    <mergeCell ref="Q44:Q45"/>
    <mergeCell ref="R44:R45"/>
    <mergeCell ref="S44:S45"/>
    <mergeCell ref="T44:T45"/>
    <mergeCell ref="Z44:AD45"/>
    <mergeCell ref="G46:I47"/>
    <mergeCell ref="J46:Q47"/>
    <mergeCell ref="R46:T47"/>
    <mergeCell ref="U46:AD47"/>
    <mergeCell ref="F48:F49"/>
    <mergeCell ref="G48:N49"/>
    <mergeCell ref="O48:P49"/>
    <mergeCell ref="Q48:Q49"/>
    <mergeCell ref="R48:R49"/>
    <mergeCell ref="S48:S49"/>
    <mergeCell ref="T48:T49"/>
    <mergeCell ref="U48:W49"/>
    <mergeCell ref="X48:Y49"/>
    <mergeCell ref="X44:Y45"/>
    <mergeCell ref="U44:W45"/>
    <mergeCell ref="Z48:AD49"/>
    <mergeCell ref="I50:J50"/>
    <mergeCell ref="K50:M50"/>
    <mergeCell ref="U50:V50"/>
    <mergeCell ref="AB41:AB42"/>
    <mergeCell ref="AC41:AC42"/>
    <mergeCell ref="AD41:AD42"/>
    <mergeCell ref="X41:X42"/>
    <mergeCell ref="Y41:Y42"/>
    <mergeCell ref="Z41:Z42"/>
    <mergeCell ref="AA41:AA42"/>
    <mergeCell ref="X35:Y36"/>
    <mergeCell ref="Z35:AD36"/>
    <mergeCell ref="S39:S40"/>
    <mergeCell ref="T39:T40"/>
    <mergeCell ref="U39:W40"/>
    <mergeCell ref="X39:Y40"/>
    <mergeCell ref="Y37:Y38"/>
    <mergeCell ref="Z37:Z38"/>
    <mergeCell ref="Z39:AD40"/>
    <mergeCell ref="V37:W38"/>
    <mergeCell ref="X37:X38"/>
    <mergeCell ref="AA37:AA38"/>
    <mergeCell ref="AB37:AB38"/>
    <mergeCell ref="AC37:AC38"/>
    <mergeCell ref="AD37:AD38"/>
    <mergeCell ref="B35:E42"/>
    <mergeCell ref="G35:N38"/>
    <mergeCell ref="O35:P36"/>
    <mergeCell ref="Q35:Q36"/>
    <mergeCell ref="R35:R36"/>
    <mergeCell ref="S35:S36"/>
    <mergeCell ref="G39:N42"/>
    <mergeCell ref="O39:P40"/>
    <mergeCell ref="Q39:Q40"/>
    <mergeCell ref="R39:R40"/>
    <mergeCell ref="F36:F37"/>
    <mergeCell ref="O37:O38"/>
    <mergeCell ref="P37:R38"/>
    <mergeCell ref="S37:U38"/>
    <mergeCell ref="F40:F41"/>
    <mergeCell ref="O41:O42"/>
    <mergeCell ref="P41:R42"/>
    <mergeCell ref="S41:U42"/>
    <mergeCell ref="T35:T36"/>
    <mergeCell ref="U35:W36"/>
    <mergeCell ref="V41:W42"/>
    <mergeCell ref="X30:Y31"/>
    <mergeCell ref="Z30:AD31"/>
    <mergeCell ref="C31:C32"/>
    <mergeCell ref="O32:O33"/>
    <mergeCell ref="P32:R33"/>
    <mergeCell ref="S32:U33"/>
    <mergeCell ref="V32:W33"/>
    <mergeCell ref="X32:X33"/>
    <mergeCell ref="Y32:Y33"/>
    <mergeCell ref="Z32:Z33"/>
    <mergeCell ref="AA32:AA33"/>
    <mergeCell ref="AB32:AB33"/>
    <mergeCell ref="AC32:AC33"/>
    <mergeCell ref="AD32:AD33"/>
    <mergeCell ref="A34:Q34"/>
    <mergeCell ref="P28:R28"/>
    <mergeCell ref="S28:U28"/>
    <mergeCell ref="V28:W28"/>
    <mergeCell ref="E29:N29"/>
    <mergeCell ref="D30:N33"/>
    <mergeCell ref="O30:P31"/>
    <mergeCell ref="Q30:Q31"/>
    <mergeCell ref="R30:R31"/>
    <mergeCell ref="S30:S31"/>
    <mergeCell ref="T30:T31"/>
    <mergeCell ref="U30:W31"/>
    <mergeCell ref="Z25:Z26"/>
    <mergeCell ref="AA25:AA26"/>
    <mergeCell ref="AB25:AB26"/>
    <mergeCell ref="AC25:AC26"/>
    <mergeCell ref="AD25:AD26"/>
    <mergeCell ref="D27:N28"/>
    <mergeCell ref="O27:P27"/>
    <mergeCell ref="U27:W27"/>
    <mergeCell ref="X27:Y27"/>
    <mergeCell ref="Z27:AD27"/>
    <mergeCell ref="D23:N26"/>
    <mergeCell ref="O23:P24"/>
    <mergeCell ref="Q23:Q24"/>
    <mergeCell ref="R23:R24"/>
    <mergeCell ref="S23:S24"/>
    <mergeCell ref="T23:T24"/>
    <mergeCell ref="U23:W24"/>
    <mergeCell ref="X23:Y24"/>
    <mergeCell ref="Z23:AD24"/>
    <mergeCell ref="C24:C25"/>
    <mergeCell ref="O25:O26"/>
    <mergeCell ref="P25:R26"/>
    <mergeCell ref="S25:U26"/>
    <mergeCell ref="V25:W26"/>
    <mergeCell ref="X25:X26"/>
    <mergeCell ref="Y25:Y26"/>
    <mergeCell ref="X17:Y18"/>
    <mergeCell ref="Z17:AD18"/>
    <mergeCell ref="AB19:AB20"/>
    <mergeCell ref="AC19:AC20"/>
    <mergeCell ref="AD19:AD20"/>
    <mergeCell ref="B21:E21"/>
    <mergeCell ref="G21:M21"/>
    <mergeCell ref="O21:U21"/>
    <mergeCell ref="V21:W21"/>
    <mergeCell ref="X21:AD21"/>
    <mergeCell ref="X19:X20"/>
    <mergeCell ref="Y19:Y20"/>
    <mergeCell ref="Z19:Z20"/>
    <mergeCell ref="AA19:AA20"/>
    <mergeCell ref="D17:N20"/>
    <mergeCell ref="O17:P18"/>
    <mergeCell ref="Q17:Q18"/>
    <mergeCell ref="R17:R18"/>
    <mergeCell ref="S17:S18"/>
    <mergeCell ref="T17:T18"/>
    <mergeCell ref="P15:R15"/>
    <mergeCell ref="S15:U15"/>
    <mergeCell ref="V15:W15"/>
    <mergeCell ref="E16:N16"/>
    <mergeCell ref="C18:C19"/>
    <mergeCell ref="O19:O20"/>
    <mergeCell ref="P19:R20"/>
    <mergeCell ref="S19:U20"/>
    <mergeCell ref="V19:W20"/>
    <mergeCell ref="U17:W18"/>
    <mergeCell ref="D14:N15"/>
    <mergeCell ref="O14:P14"/>
    <mergeCell ref="U14:W14"/>
    <mergeCell ref="X14:Y14"/>
    <mergeCell ref="Z14:AD14"/>
    <mergeCell ref="X12:X13"/>
    <mergeCell ref="Y12:Y13"/>
    <mergeCell ref="D10:N13"/>
    <mergeCell ref="O10:P11"/>
    <mergeCell ref="Q10:Q11"/>
    <mergeCell ref="R10:R11"/>
    <mergeCell ref="S10:S11"/>
    <mergeCell ref="T10:T11"/>
    <mergeCell ref="V4:W4"/>
    <mergeCell ref="X4:AD4"/>
    <mergeCell ref="U10:W11"/>
    <mergeCell ref="X10:Y11"/>
    <mergeCell ref="Z10:AD11"/>
    <mergeCell ref="C11:C12"/>
    <mergeCell ref="O12:O13"/>
    <mergeCell ref="P12:R13"/>
    <mergeCell ref="S12:U13"/>
    <mergeCell ref="V12:W13"/>
    <mergeCell ref="B7:E8"/>
    <mergeCell ref="F7:J7"/>
    <mergeCell ref="K7:AD7"/>
    <mergeCell ref="F8:J8"/>
    <mergeCell ref="K8:AD8"/>
    <mergeCell ref="Z12:Z13"/>
    <mergeCell ref="AA12:AA13"/>
    <mergeCell ref="AB12:AB13"/>
    <mergeCell ref="AC12:AC13"/>
    <mergeCell ref="AD12:AD13"/>
    <mergeCell ref="A2:AD2"/>
    <mergeCell ref="A4:D4"/>
    <mergeCell ref="E4:K4"/>
    <mergeCell ref="L4:O4"/>
    <mergeCell ref="P4:U4"/>
    <mergeCell ref="U77:W78"/>
    <mergeCell ref="X77:Y78"/>
    <mergeCell ref="Z77:AD78"/>
    <mergeCell ref="AB79:AB80"/>
    <mergeCell ref="AC79:AC80"/>
    <mergeCell ref="AD79:AD80"/>
    <mergeCell ref="G77:N80"/>
    <mergeCell ref="O77:P78"/>
    <mergeCell ref="Q77:Q78"/>
    <mergeCell ref="R77:R78"/>
    <mergeCell ref="S77:S78"/>
    <mergeCell ref="T77:T78"/>
    <mergeCell ref="AD75:AD76"/>
    <mergeCell ref="F78:F79"/>
    <mergeCell ref="O79:O80"/>
    <mergeCell ref="P79:R80"/>
    <mergeCell ref="S79:U80"/>
    <mergeCell ref="V79:W80"/>
    <mergeCell ref="X79:X80"/>
    <mergeCell ref="S69:S70"/>
    <mergeCell ref="U122:W123"/>
    <mergeCell ref="X122:Y123"/>
    <mergeCell ref="Z69:AD70"/>
    <mergeCell ref="P71:R71"/>
    <mergeCell ref="S71:U71"/>
    <mergeCell ref="V71:W71"/>
    <mergeCell ref="T69:T70"/>
    <mergeCell ref="U69:W70"/>
    <mergeCell ref="X69:Y70"/>
    <mergeCell ref="AC75:AC76"/>
    <mergeCell ref="R69:R70"/>
    <mergeCell ref="T73:T74"/>
    <mergeCell ref="U73:W74"/>
    <mergeCell ref="X73:Y74"/>
    <mergeCell ref="Z73:AD74"/>
    <mergeCell ref="AB75:AB76"/>
    <mergeCell ref="S85:U85"/>
    <mergeCell ref="X84:Y84"/>
    <mergeCell ref="Z84:AD84"/>
    <mergeCell ref="P85:R85"/>
    <mergeCell ref="U97:W98"/>
    <mergeCell ref="X97:Y98"/>
    <mergeCell ref="AC109:AC110"/>
    <mergeCell ref="AB124:AB125"/>
    <mergeCell ref="AC124:AC125"/>
    <mergeCell ref="AD124:AD125"/>
    <mergeCell ref="B122:E125"/>
    <mergeCell ref="G122:N125"/>
    <mergeCell ref="O122:P123"/>
    <mergeCell ref="Q122:Q123"/>
    <mergeCell ref="R122:R123"/>
    <mergeCell ref="S122:S123"/>
    <mergeCell ref="T122:T123"/>
    <mergeCell ref="Z122:AD123"/>
    <mergeCell ref="F123:F124"/>
    <mergeCell ref="O124:O125"/>
    <mergeCell ref="P124:R125"/>
    <mergeCell ref="S124:U125"/>
    <mergeCell ref="V124:W125"/>
    <mergeCell ref="X124:X125"/>
    <mergeCell ref="Y124:Y125"/>
    <mergeCell ref="Z124:Z125"/>
    <mergeCell ref="AA124:AA125"/>
  </mergeCells>
  <phoneticPr fontId="12"/>
  <conditionalFormatting sqref="W29 W16:X16 C11:C12 C15 C18:C19 Q10:Q11 S10:S11 O12:O13 O15 O19:O20 Q14 S14 X12:X13 Z12:Z13 AB12:AB13 X15 Q17:Q18 S17:S18 X19:X20 Z19:Z20 AB19:AB20 O16:P16 R16 T16 Z15:Z16 AB15:AB16 X21:AD21 C24:C25 C28 C31:C32 Q23:Q24 S23:S24 Z59:Z60 O25:O26 O28 O32:O33 Q27 S27 X25:X26 Z25:Z26 AB25:AB26 S64:S65 R29 T29 X28:X29 Z28:Z29 AB28:AB29 Q30:Q31 S30:S31 Q64:Q65 X32:X33 Z32:Z33 AB32:AB33 O29:P29 X59:X60 F65:F66 F53:F54 Q52:Q53 S52:S53 F62:AD63 O54:O55 X54:X55 Z54:Z55 AB54:AB55 F58:F59 Q57:Q58 S57:S58 AB59:AB60 O59:O60 Z66:Z67 X66:X67 AB66:AB67 O66:O67 R50 Q86 Z86 X86 AB86 S86 K86 O86 O71 X71 Z71 AB71">
    <cfRule type="cellIs" dxfId="114" priority="97" stopIfTrue="1" operator="equal">
      <formula>""</formula>
    </cfRule>
  </conditionalFormatting>
  <conditionalFormatting sqref="F21 N21">
    <cfRule type="cellIs" dxfId="113" priority="96" stopIfTrue="1" operator="equal">
      <formula>IF($F$21:$N$21,"✓")</formula>
    </cfRule>
  </conditionalFormatting>
  <conditionalFormatting sqref="U46:AD47 N50 AA50 Y50 W50 P50 J46:R47">
    <cfRule type="cellIs" dxfId="112" priority="95" stopIfTrue="1" operator="equal">
      <formula>""</formula>
    </cfRule>
  </conditionalFormatting>
  <conditionalFormatting sqref="Q44:S44">
    <cfRule type="cellIs" dxfId="111" priority="93" stopIfTrue="1" operator="equal">
      <formula>""</formula>
    </cfRule>
  </conditionalFormatting>
  <conditionalFormatting sqref="U48 O48 Q48:S48 X48 Z48">
    <cfRule type="cellIs" dxfId="110" priority="91" stopIfTrue="1" operator="equal">
      <formula>""</formula>
    </cfRule>
  </conditionalFormatting>
  <conditionalFormatting sqref="F44">
    <cfRule type="cellIs" dxfId="109" priority="94" stopIfTrue="1" operator="equal">
      <formula>""</formula>
    </cfRule>
  </conditionalFormatting>
  <conditionalFormatting sqref="F48">
    <cfRule type="cellIs" dxfId="108" priority="92" stopIfTrue="1" operator="equal">
      <formula>""</formula>
    </cfRule>
  </conditionalFormatting>
  <conditionalFormatting sqref="F103:F104 Q102:Q103 S102:S103 O104:O105 X104:X105 Z104:Z105 AB104:AB105">
    <cfRule type="cellIs" dxfId="107" priority="88" stopIfTrue="1" operator="equal">
      <formula>""</formula>
    </cfRule>
  </conditionalFormatting>
  <conditionalFormatting sqref="F78:F79 Q77:Q78 S77:S78 O79:O80 X79:X80 Z79:Z80 AB79:AB80">
    <cfRule type="cellIs" dxfId="106" priority="89" stopIfTrue="1" operator="equal">
      <formula>""</formula>
    </cfRule>
  </conditionalFormatting>
  <conditionalFormatting sqref="F36:F37 Q35:Q36 S35:S36 O37:O38 X37:X38 Z37:Z38 AB37:AB38">
    <cfRule type="cellIs" dxfId="105" priority="90" stopIfTrue="1" operator="equal">
      <formula>""</formula>
    </cfRule>
  </conditionalFormatting>
  <conditionalFormatting sqref="Q82 S82 K82 AB82 X82 Z82 O82">
    <cfRule type="cellIs" dxfId="104" priority="87" stopIfTrue="1" operator="equal">
      <formula>""</formula>
    </cfRule>
  </conditionalFormatting>
  <conditionalFormatting sqref="F98:F99 Q97:Q98 S97:S98 O99:O100 X99:X100 Z99:Z100 AB99:AB100">
    <cfRule type="cellIs" dxfId="103" priority="85" stopIfTrue="1" operator="equal">
      <formula>""</formula>
    </cfRule>
  </conditionalFormatting>
  <conditionalFormatting sqref="Q84 S84 K84 AB84 X84 Z84 O84">
    <cfRule type="cellIs" dxfId="102" priority="86" stopIfTrue="1" operator="equal">
      <formula>""</formula>
    </cfRule>
  </conditionalFormatting>
  <conditionalFormatting sqref="F40:F41 Q39:Q40 S39:S40 O41:O42 X41:X42 Z41:Z42 AB41:AB42">
    <cfRule type="cellIs" dxfId="101" priority="84" stopIfTrue="1" operator="equal">
      <formula>""</formula>
    </cfRule>
  </conditionalFormatting>
  <conditionalFormatting sqref="S87 AB87 X87 Z87">
    <cfRule type="cellIs" dxfId="100" priority="83" stopIfTrue="1" operator="equal">
      <formula>""</formula>
    </cfRule>
  </conditionalFormatting>
  <conditionalFormatting sqref="O87">
    <cfRule type="cellIs" dxfId="99" priority="82" stopIfTrue="1" operator="equal">
      <formula>""</formula>
    </cfRule>
  </conditionalFormatting>
  <conditionalFormatting sqref="O83">
    <cfRule type="cellIs" dxfId="98" priority="80" stopIfTrue="1" operator="equal">
      <formula>""</formula>
    </cfRule>
  </conditionalFormatting>
  <conditionalFormatting sqref="O85">
    <cfRule type="cellIs" dxfId="97" priority="78" stopIfTrue="1" operator="equal">
      <formula>""</formula>
    </cfRule>
  </conditionalFormatting>
  <conditionalFormatting sqref="S83 AB83 X83 Z83">
    <cfRule type="cellIs" dxfId="96" priority="81" stopIfTrue="1" operator="equal">
      <formula>""</formula>
    </cfRule>
  </conditionalFormatting>
  <conditionalFormatting sqref="S85 AB85 X85 Z85">
    <cfRule type="cellIs" dxfId="95" priority="79" stopIfTrue="1" operator="equal">
      <formula>""</formula>
    </cfRule>
  </conditionalFormatting>
  <conditionalFormatting sqref="F84">
    <cfRule type="cellIs" dxfId="94" priority="77" stopIfTrue="1" operator="equal">
      <formula>""</formula>
    </cfRule>
  </conditionalFormatting>
  <conditionalFormatting sqref="F74:F75 Q73:Q74 S73:S74 O75:O76 X75:X76 Z75:Z76 AB75:AB76">
    <cfRule type="cellIs" dxfId="93" priority="76" stopIfTrue="1" operator="equal">
      <formula>""</formula>
    </cfRule>
  </conditionalFormatting>
  <conditionalFormatting sqref="Z73:AD74 V71:W71">
    <cfRule type="cellIs" dxfId="92" priority="75" operator="equal">
      <formula>""</formula>
    </cfRule>
  </conditionalFormatting>
  <conditionalFormatting sqref="Z57:AD58">
    <cfRule type="cellIs" dxfId="91" priority="74" operator="equal">
      <formula>""</formula>
    </cfRule>
  </conditionalFormatting>
  <conditionalFormatting sqref="Z52:AD53">
    <cfRule type="cellIs" dxfId="90" priority="73" operator="equal">
      <formula>""</formula>
    </cfRule>
  </conditionalFormatting>
  <conditionalFormatting sqref="Z44:AD45">
    <cfRule type="cellIs" dxfId="89" priority="72" operator="equal">
      <formula>""</formula>
    </cfRule>
  </conditionalFormatting>
  <conditionalFormatting sqref="Z35:AD36">
    <cfRule type="cellIs" dxfId="88" priority="71" operator="equal">
      <formula>""</formula>
    </cfRule>
  </conditionalFormatting>
  <conditionalFormatting sqref="Z27:AD27">
    <cfRule type="cellIs" dxfId="87" priority="70" operator="equal">
      <formula>""</formula>
    </cfRule>
  </conditionalFormatting>
  <conditionalFormatting sqref="Z23:AD24">
    <cfRule type="cellIs" dxfId="86" priority="69" operator="equal">
      <formula>""</formula>
    </cfRule>
  </conditionalFormatting>
  <conditionalFormatting sqref="Z14:AD14">
    <cfRule type="cellIs" dxfId="85" priority="68" operator="equal">
      <formula>""</formula>
    </cfRule>
  </conditionalFormatting>
  <conditionalFormatting sqref="Z10:AD11">
    <cfRule type="cellIs" dxfId="84" priority="67" operator="equal">
      <formula>""</formula>
    </cfRule>
  </conditionalFormatting>
  <conditionalFormatting sqref="F113:F114 Q112:Q113 S112:S113 O114:O115 X114:X115 Z114:Z115 AB114:AB115">
    <cfRule type="cellIs" dxfId="83" priority="66" stopIfTrue="1" operator="equal">
      <formula>""</formula>
    </cfRule>
  </conditionalFormatting>
  <conditionalFormatting sqref="F118:F119 Q117:Q118 S117:S118 O119:O120 X119:X120 Z119:Z120 AB119:AB120">
    <cfRule type="cellIs" dxfId="82" priority="65" stopIfTrue="1" operator="equal">
      <formula>""</formula>
    </cfRule>
  </conditionalFormatting>
  <conditionalFormatting sqref="K112">
    <cfRule type="cellIs" dxfId="81" priority="64" stopIfTrue="1" operator="equal">
      <formula>""</formula>
    </cfRule>
  </conditionalFormatting>
  <conditionalFormatting sqref="Z97:AD98">
    <cfRule type="cellIs" dxfId="80" priority="63" operator="equal">
      <formula>""</formula>
    </cfRule>
  </conditionalFormatting>
  <conditionalFormatting sqref="Z102:AD103">
    <cfRule type="cellIs" dxfId="79" priority="62" operator="equal">
      <formula>""</formula>
    </cfRule>
  </conditionalFormatting>
  <conditionalFormatting sqref="Z112:AD113">
    <cfRule type="cellIs" dxfId="78" priority="61" operator="equal">
      <formula>""</formula>
    </cfRule>
  </conditionalFormatting>
  <conditionalFormatting sqref="Z117:AD118">
    <cfRule type="cellIs" dxfId="77" priority="60" operator="equal">
      <formula>""</formula>
    </cfRule>
  </conditionalFormatting>
  <conditionalFormatting sqref="F90 Q89:Q90 S89:S90 O91:O95 X91:X95 Z91:Z95 AB91:AB95">
    <cfRule type="cellIs" dxfId="76" priority="59" stopIfTrue="1" operator="equal">
      <formula>""</formula>
    </cfRule>
  </conditionalFormatting>
  <conditionalFormatting sqref="Z89:AD90">
    <cfRule type="cellIs" dxfId="75" priority="58" operator="equal">
      <formula>""</formula>
    </cfRule>
  </conditionalFormatting>
  <conditionalFormatting sqref="F108:F109 Q107:Q108 S107:S108 O109:O110 X109:X110 Z109:Z110 AB109:AB110">
    <cfRule type="cellIs" dxfId="74" priority="57" stopIfTrue="1" operator="equal">
      <formula>""</formula>
    </cfRule>
  </conditionalFormatting>
  <conditionalFormatting sqref="Z107:AD108">
    <cfRule type="cellIs" dxfId="73" priority="56" operator="equal">
      <formula>""</formula>
    </cfRule>
  </conditionalFormatting>
  <conditionalFormatting sqref="K89">
    <cfRule type="cellIs" dxfId="72" priority="55" stopIfTrue="1" operator="equal">
      <formula>""</formula>
    </cfRule>
  </conditionalFormatting>
  <conditionalFormatting sqref="O10:P11">
    <cfRule type="cellIs" dxfId="71" priority="54" operator="equal">
      <formula>""</formula>
    </cfRule>
  </conditionalFormatting>
  <conditionalFormatting sqref="V12:W13">
    <cfRule type="cellIs" dxfId="70" priority="53" operator="equal">
      <formula>""</formula>
    </cfRule>
  </conditionalFormatting>
  <conditionalFormatting sqref="O14:P14">
    <cfRule type="cellIs" dxfId="69" priority="52" operator="equal">
      <formula>""</formula>
    </cfRule>
  </conditionalFormatting>
  <conditionalFormatting sqref="V15:W15">
    <cfRule type="cellIs" dxfId="68" priority="51" operator="equal">
      <formula>""</formula>
    </cfRule>
  </conditionalFormatting>
  <conditionalFormatting sqref="O17:P18">
    <cfRule type="cellIs" dxfId="67" priority="50" operator="equal">
      <formula>""</formula>
    </cfRule>
  </conditionalFormatting>
  <conditionalFormatting sqref="V19:W20">
    <cfRule type="cellIs" dxfId="66" priority="49" operator="equal">
      <formula>""</formula>
    </cfRule>
  </conditionalFormatting>
  <conditionalFormatting sqref="O23:P24">
    <cfRule type="cellIs" dxfId="65" priority="48" operator="equal">
      <formula>""</formula>
    </cfRule>
  </conditionalFormatting>
  <conditionalFormatting sqref="V25:W26">
    <cfRule type="cellIs" dxfId="64" priority="47" operator="equal">
      <formula>""</formula>
    </cfRule>
  </conditionalFormatting>
  <conditionalFormatting sqref="O27:P27">
    <cfRule type="cellIs" dxfId="63" priority="46" operator="equal">
      <formula>""</formula>
    </cfRule>
  </conditionalFormatting>
  <conditionalFormatting sqref="V28:W28">
    <cfRule type="cellIs" dxfId="62" priority="45" operator="equal">
      <formula>""</formula>
    </cfRule>
  </conditionalFormatting>
  <conditionalFormatting sqref="O30:P31">
    <cfRule type="cellIs" dxfId="61" priority="44" operator="equal">
      <formula>""</formula>
    </cfRule>
  </conditionalFormatting>
  <conditionalFormatting sqref="V32:W33">
    <cfRule type="cellIs" dxfId="60" priority="43" operator="equal">
      <formula>""</formula>
    </cfRule>
  </conditionalFormatting>
  <conditionalFormatting sqref="O35:P36">
    <cfRule type="cellIs" dxfId="59" priority="42" operator="equal">
      <formula>""</formula>
    </cfRule>
  </conditionalFormatting>
  <conditionalFormatting sqref="V37:W38">
    <cfRule type="cellIs" dxfId="58" priority="41" operator="equal">
      <formula>""</formula>
    </cfRule>
  </conditionalFormatting>
  <conditionalFormatting sqref="O39:P40">
    <cfRule type="cellIs" dxfId="57" priority="40" operator="equal">
      <formula>""</formula>
    </cfRule>
  </conditionalFormatting>
  <conditionalFormatting sqref="V41:W42">
    <cfRule type="cellIs" dxfId="56" priority="39" operator="equal">
      <formula>""</formula>
    </cfRule>
  </conditionalFormatting>
  <conditionalFormatting sqref="O44:P45">
    <cfRule type="cellIs" dxfId="55" priority="38" operator="equal">
      <formula>""</formula>
    </cfRule>
  </conditionalFormatting>
  <conditionalFormatting sqref="O48:P49">
    <cfRule type="cellIs" dxfId="54" priority="37" operator="equal">
      <formula>""</formula>
    </cfRule>
  </conditionalFormatting>
  <conditionalFormatting sqref="K50:M50">
    <cfRule type="cellIs" dxfId="53" priority="36" operator="equal">
      <formula>""</formula>
    </cfRule>
  </conditionalFormatting>
  <conditionalFormatting sqref="U50:V50">
    <cfRule type="cellIs" dxfId="52" priority="35" operator="equal">
      <formula>""</formula>
    </cfRule>
  </conditionalFormatting>
  <conditionalFormatting sqref="O52:P53">
    <cfRule type="cellIs" dxfId="51" priority="34" operator="equal">
      <formula>""</formula>
    </cfRule>
  </conditionalFormatting>
  <conditionalFormatting sqref="V54:W55">
    <cfRule type="cellIs" dxfId="50" priority="33" operator="equal">
      <formula>""</formula>
    </cfRule>
  </conditionalFormatting>
  <conditionalFormatting sqref="O57:P58">
    <cfRule type="cellIs" dxfId="49" priority="32" operator="equal">
      <formula>""</formula>
    </cfRule>
  </conditionalFormatting>
  <conditionalFormatting sqref="V59:W60">
    <cfRule type="cellIs" dxfId="48" priority="31" operator="equal">
      <formula>""</formula>
    </cfRule>
  </conditionalFormatting>
  <conditionalFormatting sqref="O64:P65">
    <cfRule type="cellIs" dxfId="47" priority="30" operator="equal">
      <formula>""</formula>
    </cfRule>
  </conditionalFormatting>
  <conditionalFormatting sqref="V66:W67">
    <cfRule type="cellIs" dxfId="46" priority="29" operator="equal">
      <formula>""</formula>
    </cfRule>
  </conditionalFormatting>
  <conditionalFormatting sqref="V75:W76">
    <cfRule type="cellIs" dxfId="45" priority="28" operator="equal">
      <formula>""</formula>
    </cfRule>
  </conditionalFormatting>
  <conditionalFormatting sqref="O73:P74">
    <cfRule type="cellIs" dxfId="44" priority="27" operator="equal">
      <formula>""</formula>
    </cfRule>
  </conditionalFormatting>
  <conditionalFormatting sqref="O77:P78">
    <cfRule type="cellIs" dxfId="43" priority="26" operator="equal">
      <formula>""</formula>
    </cfRule>
  </conditionalFormatting>
  <conditionalFormatting sqref="V79:W80">
    <cfRule type="cellIs" dxfId="42" priority="25" operator="equal">
      <formula>""</formula>
    </cfRule>
  </conditionalFormatting>
  <conditionalFormatting sqref="V83:W83">
    <cfRule type="cellIs" dxfId="41" priority="24" operator="equal">
      <formula>""</formula>
    </cfRule>
  </conditionalFormatting>
  <conditionalFormatting sqref="V85:W85">
    <cfRule type="cellIs" dxfId="40" priority="23" operator="equal">
      <formula>""</formula>
    </cfRule>
  </conditionalFormatting>
  <conditionalFormatting sqref="V87:W87">
    <cfRule type="cellIs" dxfId="39" priority="22" operator="equal">
      <formula>""</formula>
    </cfRule>
  </conditionalFormatting>
  <conditionalFormatting sqref="O89:P90">
    <cfRule type="cellIs" dxfId="38" priority="21" operator="equal">
      <formula>""</formula>
    </cfRule>
  </conditionalFormatting>
  <conditionalFormatting sqref="V91:W95">
    <cfRule type="cellIs" dxfId="37" priority="20" operator="equal">
      <formula>""</formula>
    </cfRule>
  </conditionalFormatting>
  <conditionalFormatting sqref="O97:P98">
    <cfRule type="cellIs" dxfId="36" priority="19" operator="equal">
      <formula>""</formula>
    </cfRule>
  </conditionalFormatting>
  <conditionalFormatting sqref="V99:W100">
    <cfRule type="cellIs" dxfId="35" priority="18" operator="equal">
      <formula>""</formula>
    </cfRule>
  </conditionalFormatting>
  <conditionalFormatting sqref="O102:P103">
    <cfRule type="cellIs" dxfId="34" priority="17" operator="equal">
      <formula>""</formula>
    </cfRule>
  </conditionalFormatting>
  <conditionalFormatting sqref="V104:W105">
    <cfRule type="cellIs" dxfId="33" priority="16" operator="equal">
      <formula>""</formula>
    </cfRule>
  </conditionalFormatting>
  <conditionalFormatting sqref="O107:P108">
    <cfRule type="cellIs" dxfId="32" priority="15" operator="equal">
      <formula>""</formula>
    </cfRule>
  </conditionalFormatting>
  <conditionalFormatting sqref="V109:W110">
    <cfRule type="cellIs" dxfId="31" priority="14" operator="equal">
      <formula>""</formula>
    </cfRule>
  </conditionalFormatting>
  <conditionalFormatting sqref="O112:P113">
    <cfRule type="cellIs" dxfId="30" priority="13" operator="equal">
      <formula>""</formula>
    </cfRule>
  </conditionalFormatting>
  <conditionalFormatting sqref="V114:W115">
    <cfRule type="cellIs" dxfId="29" priority="12" operator="equal">
      <formula>""</formula>
    </cfRule>
  </conditionalFormatting>
  <conditionalFormatting sqref="O117:P118">
    <cfRule type="cellIs" dxfId="28" priority="11" operator="equal">
      <formula>""</formula>
    </cfRule>
  </conditionalFormatting>
  <conditionalFormatting sqref="V119:W120">
    <cfRule type="cellIs" dxfId="27" priority="10" operator="equal">
      <formula>""</formula>
    </cfRule>
  </conditionalFormatting>
  <conditionalFormatting sqref="F70 Q69:Q70 S69:S70">
    <cfRule type="cellIs" dxfId="26" priority="9" stopIfTrue="1" operator="equal">
      <formula>""</formula>
    </cfRule>
  </conditionalFormatting>
  <conditionalFormatting sqref="Z69:AD70">
    <cfRule type="cellIs" dxfId="25" priority="8" operator="equal">
      <formula>""</formula>
    </cfRule>
  </conditionalFormatting>
  <conditionalFormatting sqref="O69:P70">
    <cfRule type="cellIs" dxfId="24" priority="7" operator="equal">
      <formula>""</formula>
    </cfRule>
  </conditionalFormatting>
  <conditionalFormatting sqref="Z30:AD31">
    <cfRule type="cellIs" dxfId="23" priority="6" operator="equal">
      <formula>""</formula>
    </cfRule>
  </conditionalFormatting>
  <conditionalFormatting sqref="Z39:AD40">
    <cfRule type="cellIs" dxfId="22" priority="5" operator="equal">
      <formula>""</formula>
    </cfRule>
  </conditionalFormatting>
  <conditionalFormatting sqref="Z122:AD123">
    <cfRule type="cellIs" dxfId="21" priority="3" operator="equal">
      <formula>""</formula>
    </cfRule>
  </conditionalFormatting>
  <conditionalFormatting sqref="F123:F124 Q122:Q123 S122:S123 O124:O125 X124:X125 Z124:Z125 AB124:AB125">
    <cfRule type="cellIs" dxfId="20" priority="4" stopIfTrue="1" operator="equal">
      <formula>""</formula>
    </cfRule>
  </conditionalFormatting>
  <conditionalFormatting sqref="O122:P123">
    <cfRule type="cellIs" dxfId="19" priority="2" operator="equal">
      <formula>""</formula>
    </cfRule>
  </conditionalFormatting>
  <conditionalFormatting sqref="V124:W125">
    <cfRule type="cellIs" dxfId="18" priority="1" operator="equal">
      <formula>""</formula>
    </cfRule>
  </conditionalFormatting>
  <dataValidations count="5">
    <dataValidation type="list" allowBlank="1" showInputMessage="1" showErrorMessage="1" sqref="K50:M50">
      <formula1>"令和"</formula1>
    </dataValidation>
    <dataValidation type="list" allowBlank="1" showInputMessage="1" showErrorMessage="1" sqref="W29 O16 W16 O29">
      <formula1>"令和,平成, 昭和"</formula1>
    </dataValidation>
    <dataValidation type="list" showInputMessage="1" showErrorMessage="1" sqref="O10:P11 V12:W13 O14:P14">
      <formula1>"令和,平成"</formula1>
    </dataValidation>
    <dataValidation type="list" allowBlank="1" showInputMessage="1" showErrorMessage="1" sqref="V15:W15 O17:P18 V19:W20 O23:P24 V25:W26 O27:P27 V28:W28 O30:P31 V32:W33 O35:P36 V37:W38 O39:P40 V41:W42 O44:P45 O48:P49 V71:W71 U50:V50 O52:P53 V54:W55 O57:P58 V59:W60 O64:P65 V75:W76 O73:P74 O77:P78 V79:W80 O82:P82 V83:W83 O84:P84 V85:W85 O86:P86 V87:W87 O89:P90 V91:W95 O97:P98 V99:W100 O102:P103 V104:W105 O107:P108 V109:W110 O112:P113 V114:W115 O117:P118 V119:W120 V66:W67 O69:P70 V124:W125 O122:P123">
      <formula1>"令和,平成"</formula1>
    </dataValidation>
    <dataValidation type="list" allowBlank="1" showInputMessage="1" showErrorMessage="1" sqref="F36 C31:C32 C28 C24:C25 C11:C12 C15 C18:C19 O59:O60 F58:F59 F65:F66 N21 O12:O13 O15 O19:O20 O25:O26 O28 F53 O54:O55 F21 F48 F44 O32:O33 O79:O80 O41:O42 F103 F90 F84 F78 O99:O100 F98 O37:O38 F40 O83 O85 O75:O76 F74 O114:O115 F113 O109:O110 F118 O87 O91:O95 O104:O105 F108 O119:O120 O66:O67 F70 O71 O124:O125 F123">
      <formula1>"✓"</formula1>
    </dataValidation>
  </dataValidations>
  <printOptions horizontalCentered="1"/>
  <pageMargins left="0.62992125984251968" right="0.62992125984251968" top="0.39370078740157483" bottom="0.39370078740157483" header="0" footer="0.19685039370078741"/>
  <pageSetup paperSize="9" scale="45" fitToHeight="0" orientation="portrait" r:id="rId1"/>
  <headerFooter scaleWithDoc="0">
    <oddFooter>&amp;R令和７年４月１日以降に申請する訓練科から適用</oddFooter>
  </headerFooter>
  <rowBreaks count="1" manualBreakCount="1">
    <brk id="80" max="29" man="1"/>
  </rowBreaks>
  <colBreaks count="1" manualBreakCount="1">
    <brk id="31" max="87" man="1"/>
  </colBreaks>
  <drawing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31"/>
  <sheetViews>
    <sheetView view="pageBreakPreview" zoomScaleNormal="100" zoomScaleSheetLayoutView="100" workbookViewId="0">
      <selection activeCell="D11" sqref="D11:J11"/>
    </sheetView>
  </sheetViews>
  <sheetFormatPr defaultRowHeight="13.5"/>
  <cols>
    <col min="1" max="2" width="14.875" style="897" customWidth="1"/>
    <col min="3" max="3" width="3.375" style="897" customWidth="1"/>
    <col min="4" max="9" width="11.875" style="897" customWidth="1"/>
    <col min="10" max="10" width="15.125" style="897" customWidth="1"/>
    <col min="11" max="11" width="2.25" style="897" customWidth="1"/>
    <col min="12" max="16384" width="9" style="897"/>
  </cols>
  <sheetData>
    <row r="1" spans="1:11">
      <c r="A1" s="1009"/>
      <c r="B1" s="1009"/>
      <c r="C1" s="1010"/>
      <c r="D1" s="1010"/>
      <c r="E1" s="1010"/>
      <c r="F1" s="1010"/>
      <c r="G1" s="1011"/>
      <c r="H1" s="1011"/>
      <c r="I1" s="1011"/>
      <c r="J1" s="3071" t="s">
        <v>1114</v>
      </c>
      <c r="K1" s="3072"/>
    </row>
    <row r="2" spans="1:11" ht="7.5" customHeight="1">
      <c r="A2" s="1011"/>
      <c r="B2" s="1011"/>
      <c r="C2" s="1011"/>
      <c r="D2" s="1011"/>
      <c r="E2" s="1011"/>
      <c r="F2" s="1011"/>
      <c r="G2" s="1011"/>
      <c r="H2" s="1011"/>
      <c r="I2" s="1011"/>
      <c r="J2" s="1011"/>
      <c r="K2" s="1011"/>
    </row>
    <row r="3" spans="1:11" ht="44.25" customHeight="1">
      <c r="A3" s="3073" t="s">
        <v>1301</v>
      </c>
      <c r="B3" s="3073"/>
      <c r="C3" s="3074"/>
      <c r="D3" s="3074"/>
      <c r="E3" s="3074"/>
      <c r="F3" s="3074"/>
      <c r="G3" s="3074"/>
      <c r="H3" s="3074"/>
      <c r="I3" s="3074"/>
      <c r="J3" s="3074"/>
      <c r="K3" s="1012"/>
    </row>
    <row r="4" spans="1:11" ht="86.25" customHeight="1">
      <c r="A4" s="3075" t="s">
        <v>1406</v>
      </c>
      <c r="B4" s="3075"/>
      <c r="C4" s="3075"/>
      <c r="D4" s="3075"/>
      <c r="E4" s="3075"/>
      <c r="F4" s="3075"/>
      <c r="G4" s="3075"/>
      <c r="H4" s="3075"/>
      <c r="I4" s="3075"/>
      <c r="J4" s="3075"/>
      <c r="K4" s="3075"/>
    </row>
    <row r="5" spans="1:11" ht="107.25" customHeight="1">
      <c r="A5" s="3075" t="s">
        <v>1313</v>
      </c>
      <c r="B5" s="3075"/>
      <c r="C5" s="3075"/>
      <c r="D5" s="3075"/>
      <c r="E5" s="3075"/>
      <c r="F5" s="3075"/>
      <c r="G5" s="3075"/>
      <c r="H5" s="3075"/>
      <c r="I5" s="3075"/>
      <c r="J5" s="3075"/>
      <c r="K5" s="3075"/>
    </row>
    <row r="6" spans="1:11" ht="45" customHeight="1">
      <c r="A6" s="1013" t="s">
        <v>1302</v>
      </c>
      <c r="B6" s="1013" t="s">
        <v>1303</v>
      </c>
      <c r="C6" s="3076" t="s">
        <v>1304</v>
      </c>
      <c r="D6" s="3076"/>
      <c r="E6" s="3076"/>
      <c r="F6" s="3076"/>
      <c r="G6" s="3076"/>
      <c r="H6" s="3076"/>
      <c r="I6" s="3076"/>
      <c r="J6" s="3076"/>
      <c r="K6" s="3076"/>
    </row>
    <row r="7" spans="1:11" ht="55.5" customHeight="1">
      <c r="A7" s="1012"/>
      <c r="B7" s="1012"/>
      <c r="C7" s="1014"/>
      <c r="D7" s="3063" t="s">
        <v>1587</v>
      </c>
      <c r="E7" s="3064"/>
      <c r="F7" s="3064"/>
      <c r="G7" s="3064"/>
      <c r="H7" s="3064"/>
      <c r="I7" s="3064"/>
      <c r="J7" s="3065"/>
      <c r="K7" s="1014"/>
    </row>
    <row r="8" spans="1:11" ht="119.25" customHeight="1">
      <c r="A8" s="1015"/>
      <c r="B8" s="1015"/>
      <c r="C8" s="1016"/>
      <c r="D8" s="3067" t="s">
        <v>1588</v>
      </c>
      <c r="E8" s="3068"/>
      <c r="F8" s="3068"/>
      <c r="G8" s="3068"/>
      <c r="H8" s="3068"/>
      <c r="I8" s="3068"/>
      <c r="J8" s="3068"/>
      <c r="K8" s="1016"/>
    </row>
    <row r="9" spans="1:11" ht="63.75" customHeight="1">
      <c r="A9" s="1015"/>
      <c r="B9" s="1015"/>
      <c r="C9" s="1016"/>
      <c r="D9" s="3063" t="s">
        <v>1586</v>
      </c>
      <c r="E9" s="3064"/>
      <c r="F9" s="3064"/>
      <c r="G9" s="3064"/>
      <c r="H9" s="3064"/>
      <c r="I9" s="3064"/>
      <c r="J9" s="3065"/>
      <c r="K9" s="1016"/>
    </row>
    <row r="10" spans="1:11" ht="50.25" customHeight="1">
      <c r="A10" s="1015"/>
      <c r="B10" s="1015"/>
      <c r="C10" s="1016"/>
      <c r="D10" s="3066" t="s">
        <v>1631</v>
      </c>
      <c r="E10" s="3066"/>
      <c r="F10" s="3066"/>
      <c r="G10" s="3066"/>
      <c r="H10" s="3066"/>
      <c r="I10" s="3066"/>
      <c r="J10" s="3066"/>
      <c r="K10" s="1016"/>
    </row>
    <row r="11" spans="1:11" ht="55.5" customHeight="1">
      <c r="A11" s="1015"/>
      <c r="B11" s="1015"/>
      <c r="C11" s="1016"/>
      <c r="D11" s="3063" t="s">
        <v>1115</v>
      </c>
      <c r="E11" s="3064"/>
      <c r="F11" s="3064"/>
      <c r="G11" s="3064"/>
      <c r="H11" s="3064"/>
      <c r="I11" s="3064"/>
      <c r="J11" s="3065"/>
      <c r="K11" s="1012"/>
    </row>
    <row r="12" spans="1:11" ht="93" customHeight="1">
      <c r="A12" s="1015"/>
      <c r="B12" s="1015"/>
      <c r="C12" s="1016"/>
      <c r="D12" s="3070" t="s">
        <v>1663</v>
      </c>
      <c r="E12" s="3070"/>
      <c r="F12" s="3070"/>
      <c r="G12" s="3070"/>
      <c r="H12" s="3070"/>
      <c r="I12" s="3070"/>
      <c r="J12" s="3070"/>
      <c r="K12" s="1363"/>
    </row>
    <row r="13" spans="1:11" ht="55.5" customHeight="1">
      <c r="A13" s="1015"/>
      <c r="B13" s="1015"/>
      <c r="C13" s="1016"/>
      <c r="D13" s="3063" t="s">
        <v>1307</v>
      </c>
      <c r="E13" s="3064"/>
      <c r="F13" s="3064"/>
      <c r="G13" s="3064"/>
      <c r="H13" s="3064"/>
      <c r="I13" s="3064"/>
      <c r="J13" s="3065"/>
      <c r="K13" s="1012"/>
    </row>
    <row r="14" spans="1:11" ht="75" customHeight="1">
      <c r="A14" s="1015"/>
      <c r="B14" s="1015"/>
      <c r="C14" s="1016"/>
      <c r="D14" s="3069" t="s">
        <v>1305</v>
      </c>
      <c r="E14" s="3069"/>
      <c r="F14" s="3069"/>
      <c r="G14" s="3069"/>
      <c r="H14" s="3069"/>
      <c r="I14" s="3069"/>
      <c r="J14" s="3069"/>
      <c r="K14" s="1036"/>
    </row>
    <row r="15" spans="1:11" ht="56.25" customHeight="1">
      <c r="A15" s="1015"/>
      <c r="B15" s="1015"/>
      <c r="C15" s="1016"/>
      <c r="D15" s="3063" t="s">
        <v>1308</v>
      </c>
      <c r="E15" s="3064"/>
      <c r="F15" s="3064"/>
      <c r="G15" s="3064"/>
      <c r="H15" s="3064"/>
      <c r="I15" s="3064"/>
      <c r="J15" s="3065"/>
      <c r="K15" s="1012"/>
    </row>
    <row r="16" spans="1:11" ht="56.25" customHeight="1">
      <c r="A16" s="1015"/>
      <c r="B16" s="1015"/>
      <c r="C16" s="1016"/>
      <c r="D16" s="3066" t="s">
        <v>1306</v>
      </c>
      <c r="E16" s="3066"/>
      <c r="F16" s="3066"/>
      <c r="G16" s="3066"/>
      <c r="H16" s="3066"/>
      <c r="I16" s="3066"/>
      <c r="J16" s="3066"/>
      <c r="K16" s="3066"/>
    </row>
    <row r="17" spans="1:11" ht="6" customHeight="1">
      <c r="A17" s="1017"/>
      <c r="B17" s="1017"/>
      <c r="C17" s="1017"/>
      <c r="D17" s="1018"/>
      <c r="E17" s="1018"/>
      <c r="F17" s="1018"/>
      <c r="G17" s="1018"/>
      <c r="H17" s="1018"/>
      <c r="I17" s="1018"/>
      <c r="J17" s="1018"/>
      <c r="K17" s="1019"/>
    </row>
    <row r="18" spans="1:11" ht="52.5" customHeight="1">
      <c r="A18" s="1020" t="s">
        <v>1407</v>
      </c>
      <c r="B18" s="1020" t="s">
        <v>1408</v>
      </c>
      <c r="C18" s="1012"/>
      <c r="D18" s="1012"/>
      <c r="E18" s="1012"/>
      <c r="F18" s="1012"/>
      <c r="G18" s="1012"/>
      <c r="H18" s="1012"/>
      <c r="I18" s="1012"/>
      <c r="J18" s="1012"/>
      <c r="K18" s="1012"/>
    </row>
    <row r="19" spans="1:11" ht="61.5" customHeight="1">
      <c r="A19" s="1021"/>
      <c r="B19" s="1021"/>
      <c r="C19" s="1012"/>
      <c r="D19" s="1012"/>
      <c r="E19" s="1012"/>
      <c r="F19" s="1012"/>
      <c r="G19" s="1012"/>
      <c r="H19" s="1012"/>
      <c r="I19" s="1012"/>
      <c r="J19" s="1012"/>
      <c r="K19" s="1012"/>
    </row>
    <row r="20" spans="1:11" ht="19.5" customHeight="1">
      <c r="A20" s="1002" t="s">
        <v>1589</v>
      </c>
      <c r="F20" s="900"/>
    </row>
    <row r="21" spans="1:11" ht="19.5" customHeight="1"/>
    <row r="22" spans="1:11" ht="19.5" customHeight="1"/>
    <row r="24" spans="1:11" ht="18.75" customHeight="1"/>
    <row r="26" spans="1:11" ht="19.5" customHeight="1"/>
    <row r="27" spans="1:11" ht="18.75" customHeight="1"/>
    <row r="29" spans="1:11">
      <c r="D29" s="901"/>
    </row>
    <row r="30" spans="1:11" ht="14.25">
      <c r="D30" s="902"/>
    </row>
    <row r="31" spans="1:11">
      <c r="D31" s="903"/>
    </row>
  </sheetData>
  <mergeCells count="15">
    <mergeCell ref="D7:J7"/>
    <mergeCell ref="J1:K1"/>
    <mergeCell ref="A3:J3"/>
    <mergeCell ref="A4:K4"/>
    <mergeCell ref="A5:K5"/>
    <mergeCell ref="C6:K6"/>
    <mergeCell ref="D13:J13"/>
    <mergeCell ref="D15:J15"/>
    <mergeCell ref="D16:K16"/>
    <mergeCell ref="D8:J8"/>
    <mergeCell ref="D9:J9"/>
    <mergeCell ref="D10:J10"/>
    <mergeCell ref="D11:J11"/>
    <mergeCell ref="D14:J14"/>
    <mergeCell ref="D12:J12"/>
  </mergeCells>
  <phoneticPr fontId="12"/>
  <printOptions horizontalCentered="1"/>
  <pageMargins left="0.62992125984251968" right="0.62992125984251968" top="0.39370078740157483" bottom="0.39370078740157483" header="0" footer="0.19685039370078741"/>
  <pageSetup paperSize="9" scale="74" orientation="portrait" r:id="rId1"/>
  <headerFooter scaleWithDoc="0">
    <oddFooter>&amp;R令和７年４月１日以降に申請する訓練科から適用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2210" r:id="rId4" name="Check Box 2">
              <controlPr defaultSize="0" autoFill="0" autoLine="0" autoPict="0">
                <anchor moveWithCells="1">
                  <from>
                    <xdr:col>1</xdr:col>
                    <xdr:colOff>381000</xdr:colOff>
                    <xdr:row>9</xdr:row>
                    <xdr:rowOff>200025</xdr:rowOff>
                  </from>
                  <to>
                    <xdr:col>1</xdr:col>
                    <xdr:colOff>733425</xdr:colOff>
                    <xdr:row>9</xdr:row>
                    <xdr:rowOff>514350</xdr:rowOff>
                  </to>
                </anchor>
              </controlPr>
            </control>
          </mc:Choice>
        </mc:AlternateContent>
        <mc:AlternateContent xmlns:mc="http://schemas.openxmlformats.org/markup-compatibility/2006">
          <mc:Choice Requires="x14">
            <control shapeId="222211" r:id="rId5" name="Check Box 3">
              <controlPr defaultSize="0" autoFill="0" autoLine="0" autoPict="0">
                <anchor moveWithCells="1">
                  <from>
                    <xdr:col>1</xdr:col>
                    <xdr:colOff>409575</xdr:colOff>
                    <xdr:row>11</xdr:row>
                    <xdr:rowOff>190500</xdr:rowOff>
                  </from>
                  <to>
                    <xdr:col>1</xdr:col>
                    <xdr:colOff>762000</xdr:colOff>
                    <xdr:row>11</xdr:row>
                    <xdr:rowOff>504825</xdr:rowOff>
                  </to>
                </anchor>
              </controlPr>
            </control>
          </mc:Choice>
        </mc:AlternateContent>
        <mc:AlternateContent xmlns:mc="http://schemas.openxmlformats.org/markup-compatibility/2006">
          <mc:Choice Requires="x14">
            <control shapeId="222212" r:id="rId6" name="Check Box 4">
              <controlPr defaultSize="0" autoFill="0" autoLine="0" autoPict="0">
                <anchor moveWithCells="1">
                  <from>
                    <xdr:col>1</xdr:col>
                    <xdr:colOff>419100</xdr:colOff>
                    <xdr:row>13</xdr:row>
                    <xdr:rowOff>190500</xdr:rowOff>
                  </from>
                  <to>
                    <xdr:col>1</xdr:col>
                    <xdr:colOff>781050</xdr:colOff>
                    <xdr:row>13</xdr:row>
                    <xdr:rowOff>504825</xdr:rowOff>
                  </to>
                </anchor>
              </controlPr>
            </control>
          </mc:Choice>
        </mc:AlternateContent>
        <mc:AlternateContent xmlns:mc="http://schemas.openxmlformats.org/markup-compatibility/2006">
          <mc:Choice Requires="x14">
            <control shapeId="222213" r:id="rId7" name="Check Box 5">
              <controlPr defaultSize="0" autoFill="0" autoLine="0" autoPict="0">
                <anchor moveWithCells="1">
                  <from>
                    <xdr:col>1</xdr:col>
                    <xdr:colOff>447675</xdr:colOff>
                    <xdr:row>15</xdr:row>
                    <xdr:rowOff>190500</xdr:rowOff>
                  </from>
                  <to>
                    <xdr:col>1</xdr:col>
                    <xdr:colOff>809625</xdr:colOff>
                    <xdr:row>15</xdr:row>
                    <xdr:rowOff>504825</xdr:rowOff>
                  </to>
                </anchor>
              </controlPr>
            </control>
          </mc:Choice>
        </mc:AlternateContent>
        <mc:AlternateContent xmlns:mc="http://schemas.openxmlformats.org/markup-compatibility/2006">
          <mc:Choice Requires="x14">
            <control shapeId="222214" r:id="rId8" name="Check Box 6">
              <controlPr defaultSize="0" autoFill="0" autoLine="0" autoPict="0">
                <anchor moveWithCells="1">
                  <from>
                    <xdr:col>1</xdr:col>
                    <xdr:colOff>381000</xdr:colOff>
                    <xdr:row>7</xdr:row>
                    <xdr:rowOff>180975</xdr:rowOff>
                  </from>
                  <to>
                    <xdr:col>1</xdr:col>
                    <xdr:colOff>742950</xdr:colOff>
                    <xdr:row>7</xdr:row>
                    <xdr:rowOff>495300</xdr:rowOff>
                  </to>
                </anchor>
              </controlPr>
            </control>
          </mc:Choice>
        </mc:AlternateContent>
        <mc:AlternateContent xmlns:mc="http://schemas.openxmlformats.org/markup-compatibility/2006">
          <mc:Choice Requires="x14">
            <control shapeId="222216" r:id="rId9" name="Check Box 8">
              <controlPr defaultSize="0" autoFill="0" autoLine="0" autoPict="0">
                <anchor moveWithCells="1">
                  <from>
                    <xdr:col>0</xdr:col>
                    <xdr:colOff>381000</xdr:colOff>
                    <xdr:row>9</xdr:row>
                    <xdr:rowOff>200025</xdr:rowOff>
                  </from>
                  <to>
                    <xdr:col>0</xdr:col>
                    <xdr:colOff>733425</xdr:colOff>
                    <xdr:row>9</xdr:row>
                    <xdr:rowOff>514350</xdr:rowOff>
                  </to>
                </anchor>
              </controlPr>
            </control>
          </mc:Choice>
        </mc:AlternateContent>
        <mc:AlternateContent xmlns:mc="http://schemas.openxmlformats.org/markup-compatibility/2006">
          <mc:Choice Requires="x14">
            <control shapeId="222217" r:id="rId10" name="Check Box 9">
              <controlPr defaultSize="0" autoFill="0" autoLine="0" autoPict="0">
                <anchor moveWithCells="1">
                  <from>
                    <xdr:col>0</xdr:col>
                    <xdr:colOff>409575</xdr:colOff>
                    <xdr:row>11</xdr:row>
                    <xdr:rowOff>190500</xdr:rowOff>
                  </from>
                  <to>
                    <xdr:col>0</xdr:col>
                    <xdr:colOff>762000</xdr:colOff>
                    <xdr:row>11</xdr:row>
                    <xdr:rowOff>504825</xdr:rowOff>
                  </to>
                </anchor>
              </controlPr>
            </control>
          </mc:Choice>
        </mc:AlternateContent>
        <mc:AlternateContent xmlns:mc="http://schemas.openxmlformats.org/markup-compatibility/2006">
          <mc:Choice Requires="x14">
            <control shapeId="222218" r:id="rId11" name="Check Box 10">
              <controlPr defaultSize="0" autoFill="0" autoLine="0" autoPict="0">
                <anchor moveWithCells="1">
                  <from>
                    <xdr:col>0</xdr:col>
                    <xdr:colOff>419100</xdr:colOff>
                    <xdr:row>13</xdr:row>
                    <xdr:rowOff>190500</xdr:rowOff>
                  </from>
                  <to>
                    <xdr:col>0</xdr:col>
                    <xdr:colOff>781050</xdr:colOff>
                    <xdr:row>13</xdr:row>
                    <xdr:rowOff>504825</xdr:rowOff>
                  </to>
                </anchor>
              </controlPr>
            </control>
          </mc:Choice>
        </mc:AlternateContent>
        <mc:AlternateContent xmlns:mc="http://schemas.openxmlformats.org/markup-compatibility/2006">
          <mc:Choice Requires="x14">
            <control shapeId="222219" r:id="rId12" name="Check Box 11">
              <controlPr defaultSize="0" autoFill="0" autoLine="0" autoPict="0">
                <anchor moveWithCells="1">
                  <from>
                    <xdr:col>0</xdr:col>
                    <xdr:colOff>447675</xdr:colOff>
                    <xdr:row>15</xdr:row>
                    <xdr:rowOff>190500</xdr:rowOff>
                  </from>
                  <to>
                    <xdr:col>0</xdr:col>
                    <xdr:colOff>809625</xdr:colOff>
                    <xdr:row>15</xdr:row>
                    <xdr:rowOff>504825</xdr:rowOff>
                  </to>
                </anchor>
              </controlPr>
            </control>
          </mc:Choice>
        </mc:AlternateContent>
        <mc:AlternateContent xmlns:mc="http://schemas.openxmlformats.org/markup-compatibility/2006">
          <mc:Choice Requires="x14">
            <control shapeId="222220" r:id="rId13" name="Check Box 12">
              <controlPr defaultSize="0" autoFill="0" autoLine="0" autoPict="0">
                <anchor moveWithCells="1">
                  <from>
                    <xdr:col>0</xdr:col>
                    <xdr:colOff>381000</xdr:colOff>
                    <xdr:row>7</xdr:row>
                    <xdr:rowOff>180975</xdr:rowOff>
                  </from>
                  <to>
                    <xdr:col>0</xdr:col>
                    <xdr:colOff>742950</xdr:colOff>
                    <xdr:row>7</xdr:row>
                    <xdr:rowOff>495300</xdr:rowOff>
                  </to>
                </anchor>
              </controlPr>
            </control>
          </mc:Choice>
        </mc:AlternateContent>
      </controls>
    </mc:Choice>
  </mc:AlternateConten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pageSetUpPr fitToPage="1"/>
  </sheetPr>
  <dimension ref="A1:J32"/>
  <sheetViews>
    <sheetView view="pageBreakPreview" zoomScale="98" zoomScaleNormal="100" zoomScaleSheetLayoutView="98" workbookViewId="0">
      <selection activeCell="B4" sqref="B4:J4"/>
    </sheetView>
  </sheetViews>
  <sheetFormatPr defaultRowHeight="13.5"/>
  <cols>
    <col min="1" max="1" width="3.125" style="897" customWidth="1"/>
    <col min="2" max="2" width="1.375" style="897" customWidth="1"/>
    <col min="3" max="3" width="15.375" style="897" customWidth="1"/>
    <col min="4" max="9" width="15.125" style="897" customWidth="1"/>
    <col min="10" max="10" width="2.25" style="897" customWidth="1"/>
    <col min="11" max="16384" width="9" style="897"/>
  </cols>
  <sheetData>
    <row r="1" spans="1:10" ht="21.75" customHeight="1">
      <c r="A1" s="916"/>
      <c r="B1" s="916"/>
      <c r="C1" s="916"/>
      <c r="D1" s="916"/>
      <c r="E1" s="916"/>
      <c r="F1" s="915"/>
      <c r="G1" s="915"/>
      <c r="H1" s="915"/>
      <c r="I1" s="3083" t="s">
        <v>1241</v>
      </c>
      <c r="J1" s="3084"/>
    </row>
    <row r="2" spans="1:10" ht="7.5" customHeight="1">
      <c r="A2" s="915"/>
      <c r="B2" s="915"/>
      <c r="C2" s="915"/>
      <c r="D2" s="915"/>
      <c r="E2" s="915"/>
      <c r="F2" s="915"/>
      <c r="G2" s="915"/>
      <c r="H2" s="915"/>
      <c r="I2" s="915"/>
      <c r="J2" s="915"/>
    </row>
    <row r="3" spans="1:10" ht="44.25" customHeight="1">
      <c r="A3" s="3087" t="s">
        <v>1238</v>
      </c>
      <c r="B3" s="3087"/>
      <c r="C3" s="3087"/>
      <c r="D3" s="3087"/>
      <c r="E3" s="3087"/>
      <c r="F3" s="3087"/>
      <c r="G3" s="3087"/>
      <c r="H3" s="3087"/>
      <c r="I3" s="3087"/>
      <c r="J3" s="3087"/>
    </row>
    <row r="4" spans="1:10" ht="99" customHeight="1">
      <c r="A4" s="915"/>
      <c r="B4" s="3085" t="s">
        <v>1358</v>
      </c>
      <c r="C4" s="3085"/>
      <c r="D4" s="3085"/>
      <c r="E4" s="3085"/>
      <c r="F4" s="3085"/>
      <c r="G4" s="3085"/>
      <c r="H4" s="3085"/>
      <c r="I4" s="3085"/>
      <c r="J4" s="3085"/>
    </row>
    <row r="5" spans="1:10" ht="14.25" customHeight="1">
      <c r="A5" s="915"/>
      <c r="B5" s="1002"/>
      <c r="C5" s="1003"/>
      <c r="D5" s="1002"/>
      <c r="E5" s="1002"/>
      <c r="F5" s="1002"/>
      <c r="G5" s="1002"/>
      <c r="H5" s="1002"/>
      <c r="I5" s="1002"/>
      <c r="J5" s="1002"/>
    </row>
    <row r="6" spans="1:10" ht="33" customHeight="1">
      <c r="A6" s="915"/>
      <c r="B6" s="1002"/>
      <c r="C6" s="3086"/>
      <c r="D6" s="3086"/>
      <c r="E6" s="3086"/>
      <c r="F6" s="3086"/>
      <c r="G6" s="3086"/>
      <c r="H6" s="3086"/>
      <c r="I6" s="3086"/>
      <c r="J6" s="3086"/>
    </row>
    <row r="7" spans="1:10" ht="51" customHeight="1">
      <c r="A7" s="915"/>
      <c r="B7" s="1002"/>
      <c r="C7" s="3077" t="s">
        <v>1239</v>
      </c>
      <c r="D7" s="3078"/>
      <c r="E7" s="3078"/>
      <c r="F7" s="3078"/>
      <c r="G7" s="3078"/>
      <c r="H7" s="3078"/>
      <c r="I7" s="3079"/>
      <c r="J7" s="1002"/>
    </row>
    <row r="8" spans="1:10" ht="33" customHeight="1">
      <c r="A8" s="915"/>
      <c r="B8" s="1002"/>
      <c r="C8" s="1004"/>
      <c r="D8" s="1004"/>
      <c r="E8" s="1004"/>
      <c r="F8" s="1004"/>
      <c r="G8" s="1004"/>
      <c r="H8" s="1004"/>
      <c r="I8" s="1004"/>
      <c r="J8" s="1004"/>
    </row>
    <row r="9" spans="1:10" ht="51" customHeight="1">
      <c r="A9" s="915"/>
      <c r="B9" s="1002"/>
      <c r="C9" s="3077" t="s">
        <v>1240</v>
      </c>
      <c r="D9" s="3078"/>
      <c r="E9" s="3078"/>
      <c r="F9" s="3078"/>
      <c r="G9" s="3078"/>
      <c r="H9" s="3078"/>
      <c r="I9" s="3079"/>
      <c r="J9" s="1002"/>
    </row>
    <row r="10" spans="1:10" ht="33" customHeight="1">
      <c r="A10" s="915"/>
      <c r="B10" s="1002"/>
      <c r="C10" s="1004"/>
      <c r="D10" s="1004"/>
      <c r="E10" s="1004"/>
      <c r="F10" s="1004"/>
      <c r="G10" s="1004"/>
      <c r="H10" s="1004"/>
      <c r="I10" s="1004"/>
      <c r="J10" s="1004"/>
    </row>
    <row r="11" spans="1:10" ht="51" customHeight="1">
      <c r="A11" s="915"/>
      <c r="B11" s="1002"/>
      <c r="C11" s="3077" t="s">
        <v>1359</v>
      </c>
      <c r="D11" s="3078"/>
      <c r="E11" s="3078"/>
      <c r="F11" s="3078"/>
      <c r="G11" s="3078"/>
      <c r="H11" s="3078"/>
      <c r="I11" s="3079"/>
      <c r="J11" s="1002"/>
    </row>
    <row r="12" spans="1:10" ht="33" customHeight="1">
      <c r="A12" s="915"/>
      <c r="B12" s="1002"/>
      <c r="C12" s="3080"/>
      <c r="D12" s="3081"/>
      <c r="E12" s="3081"/>
      <c r="F12" s="3081"/>
      <c r="G12" s="3081"/>
      <c r="H12" s="3081"/>
      <c r="I12" s="3081"/>
      <c r="J12" s="1002"/>
    </row>
    <row r="13" spans="1:10" ht="51" customHeight="1">
      <c r="A13" s="915"/>
      <c r="B13" s="1002"/>
      <c r="C13" s="3077" t="s">
        <v>1360</v>
      </c>
      <c r="D13" s="3078"/>
      <c r="E13" s="3078"/>
      <c r="F13" s="3078"/>
      <c r="G13" s="3078"/>
      <c r="H13" s="3078"/>
      <c r="I13" s="3079"/>
      <c r="J13" s="1002"/>
    </row>
    <row r="14" spans="1:10" ht="33" customHeight="1">
      <c r="A14" s="915"/>
      <c r="B14" s="1002"/>
      <c r="C14" s="1005"/>
      <c r="D14" s="1005"/>
      <c r="E14" s="1005"/>
      <c r="F14" s="1005"/>
      <c r="G14" s="1005"/>
      <c r="H14" s="1005"/>
      <c r="I14" s="1005"/>
      <c r="J14" s="1005"/>
    </row>
    <row r="15" spans="1:10" ht="51" customHeight="1">
      <c r="A15" s="915"/>
      <c r="B15" s="1002"/>
      <c r="C15" s="3077" t="s">
        <v>1361</v>
      </c>
      <c r="D15" s="3078"/>
      <c r="E15" s="3078"/>
      <c r="F15" s="3078"/>
      <c r="G15" s="3078"/>
      <c r="H15" s="3078"/>
      <c r="I15" s="3079"/>
      <c r="J15" s="1002"/>
    </row>
    <row r="16" spans="1:10" ht="33" customHeight="1">
      <c r="A16" s="915"/>
      <c r="B16" s="1002"/>
      <c r="C16" s="3082"/>
      <c r="D16" s="3082"/>
      <c r="E16" s="3082"/>
      <c r="F16" s="3082"/>
      <c r="G16" s="3082"/>
      <c r="H16" s="3082"/>
      <c r="I16" s="3082"/>
      <c r="J16" s="3082"/>
    </row>
    <row r="17" spans="1:10" ht="51" customHeight="1">
      <c r="A17" s="915"/>
      <c r="B17" s="1002"/>
      <c r="C17" s="3077" t="s">
        <v>1309</v>
      </c>
      <c r="D17" s="3078"/>
      <c r="E17" s="3078"/>
      <c r="F17" s="3078"/>
      <c r="G17" s="3078"/>
      <c r="H17" s="3078"/>
      <c r="I17" s="3079"/>
      <c r="J17" s="1002"/>
    </row>
    <row r="18" spans="1:10" ht="6" customHeight="1">
      <c r="A18" s="896"/>
      <c r="B18" s="896"/>
      <c r="C18" s="898"/>
      <c r="D18" s="898"/>
      <c r="E18" s="898"/>
      <c r="F18" s="898"/>
      <c r="G18" s="898"/>
      <c r="H18" s="898"/>
      <c r="I18" s="898"/>
      <c r="J18" s="899"/>
    </row>
    <row r="19" spans="1:10" ht="19.5" customHeight="1"/>
    <row r="20" spans="1:10" ht="19.5" customHeight="1"/>
    <row r="21" spans="1:10" ht="19.5" customHeight="1">
      <c r="E21" s="900"/>
    </row>
    <row r="22" spans="1:10" ht="19.5" customHeight="1"/>
    <row r="23" spans="1:10" ht="19.5" customHeight="1"/>
    <row r="25" spans="1:10" ht="18.75" customHeight="1"/>
    <row r="27" spans="1:10" ht="19.5" customHeight="1"/>
    <row r="28" spans="1:10" ht="18.75" customHeight="1"/>
    <row r="30" spans="1:10">
      <c r="C30" s="901"/>
    </row>
    <row r="31" spans="1:10" ht="14.25">
      <c r="C31" s="902"/>
    </row>
    <row r="32" spans="1:10">
      <c r="C32" s="903"/>
    </row>
  </sheetData>
  <mergeCells count="12">
    <mergeCell ref="I1:J1"/>
    <mergeCell ref="C9:I9"/>
    <mergeCell ref="B4:J4"/>
    <mergeCell ref="C6:J6"/>
    <mergeCell ref="C7:I7"/>
    <mergeCell ref="A3:J3"/>
    <mergeCell ref="C17:I17"/>
    <mergeCell ref="C11:I11"/>
    <mergeCell ref="C12:I12"/>
    <mergeCell ref="C13:I13"/>
    <mergeCell ref="C15:I15"/>
    <mergeCell ref="C16:J16"/>
  </mergeCells>
  <phoneticPr fontId="12"/>
  <printOptions horizontalCentered="1"/>
  <pageMargins left="0.62992125984251968" right="0.62992125984251968" top="0.39370078740157483" bottom="0.39370078740157483" header="0" footer="0.19685039370078741"/>
  <pageSetup paperSize="9" scale="80" orientation="portrait" r:id="rId1"/>
  <headerFooter scaleWithDoc="0">
    <oddFooter>&amp;R令和６年４月１日以降に申請する訓練科から適用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4017" r:id="rId4" name="Check Box 1">
              <controlPr defaultSize="0" autoFill="0" autoLine="0" autoPict="0">
                <anchor moveWithCells="1">
                  <from>
                    <xdr:col>0</xdr:col>
                    <xdr:colOff>57150</xdr:colOff>
                    <xdr:row>10</xdr:row>
                    <xdr:rowOff>104775</xdr:rowOff>
                  </from>
                  <to>
                    <xdr:col>2</xdr:col>
                    <xdr:colOff>19050</xdr:colOff>
                    <xdr:row>10</xdr:row>
                    <xdr:rowOff>581025</xdr:rowOff>
                  </to>
                </anchor>
              </controlPr>
            </control>
          </mc:Choice>
        </mc:AlternateContent>
        <mc:AlternateContent xmlns:mc="http://schemas.openxmlformats.org/markup-compatibility/2006">
          <mc:Choice Requires="x14">
            <control shapeId="214018" r:id="rId5" name="Check Box 2">
              <controlPr defaultSize="0" autoFill="0" autoLine="0" autoPict="0">
                <anchor moveWithCells="1">
                  <from>
                    <xdr:col>0</xdr:col>
                    <xdr:colOff>38100</xdr:colOff>
                    <xdr:row>11</xdr:row>
                    <xdr:rowOff>704850</xdr:rowOff>
                  </from>
                  <to>
                    <xdr:col>2</xdr:col>
                    <xdr:colOff>19050</xdr:colOff>
                    <xdr:row>12</xdr:row>
                    <xdr:rowOff>590550</xdr:rowOff>
                  </to>
                </anchor>
              </controlPr>
            </control>
          </mc:Choice>
        </mc:AlternateContent>
        <mc:AlternateContent xmlns:mc="http://schemas.openxmlformats.org/markup-compatibility/2006">
          <mc:Choice Requires="x14">
            <control shapeId="214019" r:id="rId6" name="Check Box 3">
              <controlPr defaultSize="0" autoFill="0" autoLine="0" autoPict="0">
                <anchor moveWithCells="1">
                  <from>
                    <xdr:col>0</xdr:col>
                    <xdr:colOff>38100</xdr:colOff>
                    <xdr:row>14</xdr:row>
                    <xdr:rowOff>9525</xdr:rowOff>
                  </from>
                  <to>
                    <xdr:col>2</xdr:col>
                    <xdr:colOff>47625</xdr:colOff>
                    <xdr:row>14</xdr:row>
                    <xdr:rowOff>504825</xdr:rowOff>
                  </to>
                </anchor>
              </controlPr>
            </control>
          </mc:Choice>
        </mc:AlternateContent>
        <mc:AlternateContent xmlns:mc="http://schemas.openxmlformats.org/markup-compatibility/2006">
          <mc:Choice Requires="x14">
            <control shapeId="214021" r:id="rId7" name="Check Box 5">
              <controlPr defaultSize="0" autoFill="0" autoLine="0" autoPict="0">
                <anchor moveWithCells="1">
                  <from>
                    <xdr:col>0</xdr:col>
                    <xdr:colOff>57150</xdr:colOff>
                    <xdr:row>6</xdr:row>
                    <xdr:rowOff>104775</xdr:rowOff>
                  </from>
                  <to>
                    <xdr:col>2</xdr:col>
                    <xdr:colOff>19050</xdr:colOff>
                    <xdr:row>6</xdr:row>
                    <xdr:rowOff>571500</xdr:rowOff>
                  </to>
                </anchor>
              </controlPr>
            </control>
          </mc:Choice>
        </mc:AlternateContent>
        <mc:AlternateContent xmlns:mc="http://schemas.openxmlformats.org/markup-compatibility/2006">
          <mc:Choice Requires="x14">
            <control shapeId="214022" r:id="rId8" name="Check Box 6">
              <controlPr defaultSize="0" autoFill="0" autoLine="0" autoPict="0">
                <anchor moveWithCells="1">
                  <from>
                    <xdr:col>0</xdr:col>
                    <xdr:colOff>38100</xdr:colOff>
                    <xdr:row>8</xdr:row>
                    <xdr:rowOff>66675</xdr:rowOff>
                  </from>
                  <to>
                    <xdr:col>2</xdr:col>
                    <xdr:colOff>47625</xdr:colOff>
                    <xdr:row>8</xdr:row>
                    <xdr:rowOff>504825</xdr:rowOff>
                  </to>
                </anchor>
              </controlPr>
            </control>
          </mc:Choice>
        </mc:AlternateContent>
        <mc:AlternateContent xmlns:mc="http://schemas.openxmlformats.org/markup-compatibility/2006">
          <mc:Choice Requires="x14">
            <control shapeId="214024" r:id="rId9" name="Check Box 8">
              <controlPr defaultSize="0" autoFill="0" autoLine="0" autoPict="0">
                <anchor moveWithCells="1">
                  <from>
                    <xdr:col>0</xdr:col>
                    <xdr:colOff>38100</xdr:colOff>
                    <xdr:row>16</xdr:row>
                    <xdr:rowOff>9525</xdr:rowOff>
                  </from>
                  <to>
                    <xdr:col>2</xdr:col>
                    <xdr:colOff>47625</xdr:colOff>
                    <xdr:row>16</xdr:row>
                    <xdr:rowOff>504825</xdr:rowOff>
                  </to>
                </anchor>
              </controlPr>
            </control>
          </mc:Choice>
        </mc:AlternateContent>
      </controls>
    </mc:Choice>
  </mc:AlternateConten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70C0"/>
  </sheetPr>
  <dimension ref="A1:B49"/>
  <sheetViews>
    <sheetView view="pageBreakPreview" zoomScale="85" zoomScaleNormal="85" zoomScaleSheetLayoutView="85" workbookViewId="0">
      <selection activeCell="A2" sqref="A2"/>
    </sheetView>
  </sheetViews>
  <sheetFormatPr defaultRowHeight="15" customHeight="1"/>
  <cols>
    <col min="1" max="1" width="27.625" style="2" customWidth="1"/>
    <col min="2" max="2" width="73.625" style="276" customWidth="1"/>
    <col min="3" max="256" width="9" style="73"/>
    <col min="257" max="257" width="27.625" style="73" customWidth="1"/>
    <col min="258" max="258" width="73.625" style="73" customWidth="1"/>
    <col min="259" max="512" width="9" style="73"/>
    <col min="513" max="513" width="27.625" style="73" customWidth="1"/>
    <col min="514" max="514" width="73.625" style="73" customWidth="1"/>
    <col min="515" max="768" width="9" style="73"/>
    <col min="769" max="769" width="27.625" style="73" customWidth="1"/>
    <col min="770" max="770" width="73.625" style="73" customWidth="1"/>
    <col min="771" max="1024" width="9" style="73"/>
    <col min="1025" max="1025" width="27.625" style="73" customWidth="1"/>
    <col min="1026" max="1026" width="73.625" style="73" customWidth="1"/>
    <col min="1027" max="1280" width="9" style="73"/>
    <col min="1281" max="1281" width="27.625" style="73" customWidth="1"/>
    <col min="1282" max="1282" width="73.625" style="73" customWidth="1"/>
    <col min="1283" max="1536" width="9" style="73"/>
    <col min="1537" max="1537" width="27.625" style="73" customWidth="1"/>
    <col min="1538" max="1538" width="73.625" style="73" customWidth="1"/>
    <col min="1539" max="1792" width="9" style="73"/>
    <col min="1793" max="1793" width="27.625" style="73" customWidth="1"/>
    <col min="1794" max="1794" width="73.625" style="73" customWidth="1"/>
    <col min="1795" max="2048" width="9" style="73"/>
    <col min="2049" max="2049" width="27.625" style="73" customWidth="1"/>
    <col min="2050" max="2050" width="73.625" style="73" customWidth="1"/>
    <col min="2051" max="2304" width="9" style="73"/>
    <col min="2305" max="2305" width="27.625" style="73" customWidth="1"/>
    <col min="2306" max="2306" width="73.625" style="73" customWidth="1"/>
    <col min="2307" max="2560" width="9" style="73"/>
    <col min="2561" max="2561" width="27.625" style="73" customWidth="1"/>
    <col min="2562" max="2562" width="73.625" style="73" customWidth="1"/>
    <col min="2563" max="2816" width="9" style="73"/>
    <col min="2817" max="2817" width="27.625" style="73" customWidth="1"/>
    <col min="2818" max="2818" width="73.625" style="73" customWidth="1"/>
    <col min="2819" max="3072" width="9" style="73"/>
    <col min="3073" max="3073" width="27.625" style="73" customWidth="1"/>
    <col min="3074" max="3074" width="73.625" style="73" customWidth="1"/>
    <col min="3075" max="3328" width="9" style="73"/>
    <col min="3329" max="3329" width="27.625" style="73" customWidth="1"/>
    <col min="3330" max="3330" width="73.625" style="73" customWidth="1"/>
    <col min="3331" max="3584" width="9" style="73"/>
    <col min="3585" max="3585" width="27.625" style="73" customWidth="1"/>
    <col min="3586" max="3586" width="73.625" style="73" customWidth="1"/>
    <col min="3587" max="3840" width="9" style="73"/>
    <col min="3841" max="3841" width="27.625" style="73" customWidth="1"/>
    <col min="3842" max="3842" width="73.625" style="73" customWidth="1"/>
    <col min="3843" max="4096" width="9" style="73"/>
    <col min="4097" max="4097" width="27.625" style="73" customWidth="1"/>
    <col min="4098" max="4098" width="73.625" style="73" customWidth="1"/>
    <col min="4099" max="4352" width="9" style="73"/>
    <col min="4353" max="4353" width="27.625" style="73" customWidth="1"/>
    <col min="4354" max="4354" width="73.625" style="73" customWidth="1"/>
    <col min="4355" max="4608" width="9" style="73"/>
    <col min="4609" max="4609" width="27.625" style="73" customWidth="1"/>
    <col min="4610" max="4610" width="73.625" style="73" customWidth="1"/>
    <col min="4611" max="4864" width="9" style="73"/>
    <col min="4865" max="4865" width="27.625" style="73" customWidth="1"/>
    <col min="4866" max="4866" width="73.625" style="73" customWidth="1"/>
    <col min="4867" max="5120" width="9" style="73"/>
    <col min="5121" max="5121" width="27.625" style="73" customWidth="1"/>
    <col min="5122" max="5122" width="73.625" style="73" customWidth="1"/>
    <col min="5123" max="5376" width="9" style="73"/>
    <col min="5377" max="5377" width="27.625" style="73" customWidth="1"/>
    <col min="5378" max="5378" width="73.625" style="73" customWidth="1"/>
    <col min="5379" max="5632" width="9" style="73"/>
    <col min="5633" max="5633" width="27.625" style="73" customWidth="1"/>
    <col min="5634" max="5634" width="73.625" style="73" customWidth="1"/>
    <col min="5635" max="5888" width="9" style="73"/>
    <col min="5889" max="5889" width="27.625" style="73" customWidth="1"/>
    <col min="5890" max="5890" width="73.625" style="73" customWidth="1"/>
    <col min="5891" max="6144" width="9" style="73"/>
    <col min="6145" max="6145" width="27.625" style="73" customWidth="1"/>
    <col min="6146" max="6146" width="73.625" style="73" customWidth="1"/>
    <col min="6147" max="6400" width="9" style="73"/>
    <col min="6401" max="6401" width="27.625" style="73" customWidth="1"/>
    <col min="6402" max="6402" width="73.625" style="73" customWidth="1"/>
    <col min="6403" max="6656" width="9" style="73"/>
    <col min="6657" max="6657" width="27.625" style="73" customWidth="1"/>
    <col min="6658" max="6658" width="73.625" style="73" customWidth="1"/>
    <col min="6659" max="6912" width="9" style="73"/>
    <col min="6913" max="6913" width="27.625" style="73" customWidth="1"/>
    <col min="6914" max="6914" width="73.625" style="73" customWidth="1"/>
    <col min="6915" max="7168" width="9" style="73"/>
    <col min="7169" max="7169" width="27.625" style="73" customWidth="1"/>
    <col min="7170" max="7170" width="73.625" style="73" customWidth="1"/>
    <col min="7171" max="7424" width="9" style="73"/>
    <col min="7425" max="7425" width="27.625" style="73" customWidth="1"/>
    <col min="7426" max="7426" width="73.625" style="73" customWidth="1"/>
    <col min="7427" max="7680" width="9" style="73"/>
    <col min="7681" max="7681" width="27.625" style="73" customWidth="1"/>
    <col min="7682" max="7682" width="73.625" style="73" customWidth="1"/>
    <col min="7683" max="7936" width="9" style="73"/>
    <col min="7937" max="7937" width="27.625" style="73" customWidth="1"/>
    <col min="7938" max="7938" width="73.625" style="73" customWidth="1"/>
    <col min="7939" max="8192" width="9" style="73"/>
    <col min="8193" max="8193" width="27.625" style="73" customWidth="1"/>
    <col min="8194" max="8194" width="73.625" style="73" customWidth="1"/>
    <col min="8195" max="8448" width="9" style="73"/>
    <col min="8449" max="8449" width="27.625" style="73" customWidth="1"/>
    <col min="8450" max="8450" width="73.625" style="73" customWidth="1"/>
    <col min="8451" max="8704" width="9" style="73"/>
    <col min="8705" max="8705" width="27.625" style="73" customWidth="1"/>
    <col min="8706" max="8706" width="73.625" style="73" customWidth="1"/>
    <col min="8707" max="8960" width="9" style="73"/>
    <col min="8961" max="8961" width="27.625" style="73" customWidth="1"/>
    <col min="8962" max="8962" width="73.625" style="73" customWidth="1"/>
    <col min="8963" max="9216" width="9" style="73"/>
    <col min="9217" max="9217" width="27.625" style="73" customWidth="1"/>
    <col min="9218" max="9218" width="73.625" style="73" customWidth="1"/>
    <col min="9219" max="9472" width="9" style="73"/>
    <col min="9473" max="9473" width="27.625" style="73" customWidth="1"/>
    <col min="9474" max="9474" width="73.625" style="73" customWidth="1"/>
    <col min="9475" max="9728" width="9" style="73"/>
    <col min="9729" max="9729" width="27.625" style="73" customWidth="1"/>
    <col min="9730" max="9730" width="73.625" style="73" customWidth="1"/>
    <col min="9731" max="9984" width="9" style="73"/>
    <col min="9985" max="9985" width="27.625" style="73" customWidth="1"/>
    <col min="9986" max="9986" width="73.625" style="73" customWidth="1"/>
    <col min="9987" max="10240" width="9" style="73"/>
    <col min="10241" max="10241" width="27.625" style="73" customWidth="1"/>
    <col min="10242" max="10242" width="73.625" style="73" customWidth="1"/>
    <col min="10243" max="10496" width="9" style="73"/>
    <col min="10497" max="10497" width="27.625" style="73" customWidth="1"/>
    <col min="10498" max="10498" width="73.625" style="73" customWidth="1"/>
    <col min="10499" max="10752" width="9" style="73"/>
    <col min="10753" max="10753" width="27.625" style="73" customWidth="1"/>
    <col min="10754" max="10754" width="73.625" style="73" customWidth="1"/>
    <col min="10755" max="11008" width="9" style="73"/>
    <col min="11009" max="11009" width="27.625" style="73" customWidth="1"/>
    <col min="11010" max="11010" width="73.625" style="73" customWidth="1"/>
    <col min="11011" max="11264" width="9" style="73"/>
    <col min="11265" max="11265" width="27.625" style="73" customWidth="1"/>
    <col min="11266" max="11266" width="73.625" style="73" customWidth="1"/>
    <col min="11267" max="11520" width="9" style="73"/>
    <col min="11521" max="11521" width="27.625" style="73" customWidth="1"/>
    <col min="11522" max="11522" width="73.625" style="73" customWidth="1"/>
    <col min="11523" max="11776" width="9" style="73"/>
    <col min="11777" max="11777" width="27.625" style="73" customWidth="1"/>
    <col min="11778" max="11778" width="73.625" style="73" customWidth="1"/>
    <col min="11779" max="12032" width="9" style="73"/>
    <col min="12033" max="12033" width="27.625" style="73" customWidth="1"/>
    <col min="12034" max="12034" width="73.625" style="73" customWidth="1"/>
    <col min="12035" max="12288" width="9" style="73"/>
    <col min="12289" max="12289" width="27.625" style="73" customWidth="1"/>
    <col min="12290" max="12290" width="73.625" style="73" customWidth="1"/>
    <col min="12291" max="12544" width="9" style="73"/>
    <col min="12545" max="12545" width="27.625" style="73" customWidth="1"/>
    <col min="12546" max="12546" width="73.625" style="73" customWidth="1"/>
    <col min="12547" max="12800" width="9" style="73"/>
    <col min="12801" max="12801" width="27.625" style="73" customWidth="1"/>
    <col min="12802" max="12802" width="73.625" style="73" customWidth="1"/>
    <col min="12803" max="13056" width="9" style="73"/>
    <col min="13057" max="13057" width="27.625" style="73" customWidth="1"/>
    <col min="13058" max="13058" width="73.625" style="73" customWidth="1"/>
    <col min="13059" max="13312" width="9" style="73"/>
    <col min="13313" max="13313" width="27.625" style="73" customWidth="1"/>
    <col min="13314" max="13314" width="73.625" style="73" customWidth="1"/>
    <col min="13315" max="13568" width="9" style="73"/>
    <col min="13569" max="13569" width="27.625" style="73" customWidth="1"/>
    <col min="13570" max="13570" width="73.625" style="73" customWidth="1"/>
    <col min="13571" max="13824" width="9" style="73"/>
    <col min="13825" max="13825" width="27.625" style="73" customWidth="1"/>
    <col min="13826" max="13826" width="73.625" style="73" customWidth="1"/>
    <col min="13827" max="14080" width="9" style="73"/>
    <col min="14081" max="14081" width="27.625" style="73" customWidth="1"/>
    <col min="14082" max="14082" width="73.625" style="73" customWidth="1"/>
    <col min="14083" max="14336" width="9" style="73"/>
    <col min="14337" max="14337" width="27.625" style="73" customWidth="1"/>
    <col min="14338" max="14338" width="73.625" style="73" customWidth="1"/>
    <col min="14339" max="14592" width="9" style="73"/>
    <col min="14593" max="14593" width="27.625" style="73" customWidth="1"/>
    <col min="14594" max="14594" width="73.625" style="73" customWidth="1"/>
    <col min="14595" max="14848" width="9" style="73"/>
    <col min="14849" max="14849" width="27.625" style="73" customWidth="1"/>
    <col min="14850" max="14850" width="73.625" style="73" customWidth="1"/>
    <col min="14851" max="15104" width="9" style="73"/>
    <col min="15105" max="15105" width="27.625" style="73" customWidth="1"/>
    <col min="15106" max="15106" width="73.625" style="73" customWidth="1"/>
    <col min="15107" max="15360" width="9" style="73"/>
    <col min="15361" max="15361" width="27.625" style="73" customWidth="1"/>
    <col min="15362" max="15362" width="73.625" style="73" customWidth="1"/>
    <col min="15363" max="15616" width="9" style="73"/>
    <col min="15617" max="15617" width="27.625" style="73" customWidth="1"/>
    <col min="15618" max="15618" width="73.625" style="73" customWidth="1"/>
    <col min="15619" max="15872" width="9" style="73"/>
    <col min="15873" max="15873" width="27.625" style="73" customWidth="1"/>
    <col min="15874" max="15874" width="73.625" style="73" customWidth="1"/>
    <col min="15875" max="16128" width="9" style="73"/>
    <col min="16129" max="16129" width="27.625" style="73" customWidth="1"/>
    <col min="16130" max="16130" width="73.625" style="73" customWidth="1"/>
    <col min="16131" max="16384" width="9" style="73"/>
  </cols>
  <sheetData>
    <row r="1" spans="1:2" ht="18" customHeight="1" thickTop="1">
      <c r="A1" s="537" t="s">
        <v>476</v>
      </c>
      <c r="B1" s="537" t="s">
        <v>944</v>
      </c>
    </row>
    <row r="2" spans="1:2" ht="18" customHeight="1">
      <c r="A2" s="538" t="s">
        <v>477</v>
      </c>
      <c r="B2" s="538">
        <v>20200106</v>
      </c>
    </row>
    <row r="3" spans="1:2" ht="18" customHeight="1">
      <c r="A3" s="271" t="s">
        <v>338</v>
      </c>
      <c r="B3" s="271" t="str">
        <f>ASC(様式1!$F$44)</f>
        <v/>
      </c>
    </row>
    <row r="4" spans="1:2" ht="18" customHeight="1">
      <c r="A4" s="272" t="s">
        <v>478</v>
      </c>
      <c r="B4" s="272" t="str">
        <f>TEXT(様式1!$O$3,"ggge年m月d日")</f>
        <v>明治33年1月0日</v>
      </c>
    </row>
    <row r="5" spans="1:2" ht="18" customHeight="1">
      <c r="A5" s="272" t="s">
        <v>339</v>
      </c>
      <c r="B5" s="272" t="str">
        <f>IF(様式1!$E$20="○","001","")&amp;IF(様式1!$E$21="○","002","")</f>
        <v>002</v>
      </c>
    </row>
    <row r="6" spans="1:2" s="512" customFormat="1" ht="18" customHeight="1">
      <c r="A6" s="273" t="s">
        <v>340</v>
      </c>
      <c r="B6" s="273" t="str">
        <f>IF(ISBLANK(登録用!L5:T5),"",LEFT(様式5!L6,2))</f>
        <v/>
      </c>
    </row>
    <row r="7" spans="1:2" ht="18" customHeight="1">
      <c r="A7" s="272" t="s">
        <v>301</v>
      </c>
      <c r="B7" s="272" t="str">
        <f>DBCS(TRIM(CLEAN(様式1!G36)))</f>
        <v/>
      </c>
    </row>
    <row r="8" spans="1:2" ht="18" customHeight="1">
      <c r="A8" s="272" t="s">
        <v>479</v>
      </c>
      <c r="B8" s="272" t="str">
        <f>TEXT(様式5!$F$11,"ggge年m月d日")</f>
        <v>令和　　年　　月　　日</v>
      </c>
    </row>
    <row r="9" spans="1:2" ht="18" customHeight="1">
      <c r="A9" s="272" t="s">
        <v>480</v>
      </c>
      <c r="B9" s="272" t="str">
        <f>TEXT(様式5!$M$11,"ggge年m月d日")</f>
        <v>令和　　年　　月　　日</v>
      </c>
    </row>
    <row r="10" spans="1:2" ht="18" customHeight="1">
      <c r="A10" s="272" t="s">
        <v>481</v>
      </c>
      <c r="B10" s="272" t="str">
        <f>TEXT(様式5!$F$12,"ggge年m月d日")</f>
        <v>令和　　年　　月　　日</v>
      </c>
    </row>
    <row r="11" spans="1:2" ht="18" customHeight="1">
      <c r="A11" s="272" t="s">
        <v>482</v>
      </c>
      <c r="B11" s="272" t="str">
        <f>TEXT(様式5!$F$14,"ggge年m月d日")</f>
        <v>令和　　年　　月　　日</v>
      </c>
    </row>
    <row r="12" spans="1:2" ht="18" customHeight="1">
      <c r="A12" s="272" t="s">
        <v>483</v>
      </c>
      <c r="B12" s="272" t="str">
        <f>TEXT(様式1!$F$37,"ggge年m月d日")</f>
        <v>明治33年1月0日</v>
      </c>
    </row>
    <row r="13" spans="1:2" ht="18" customHeight="1">
      <c r="A13" s="272" t="s">
        <v>484</v>
      </c>
      <c r="B13" s="272" t="str">
        <f>TEXT(様式1!$K$37,"ggge年m月d日")</f>
        <v>明治33年1月0日</v>
      </c>
    </row>
    <row r="14" spans="1:2" ht="18" customHeight="1">
      <c r="A14" s="271" t="s">
        <v>341</v>
      </c>
      <c r="B14" s="271" t="str">
        <f>ASC(様式1!$P$37)</f>
        <v/>
      </c>
    </row>
    <row r="15" spans="1:2" ht="18" customHeight="1">
      <c r="A15" s="271" t="s">
        <v>342</v>
      </c>
      <c r="B15" s="271">
        <f>様式5!AF15</f>
        <v>0</v>
      </c>
    </row>
    <row r="16" spans="1:2" ht="18" customHeight="1">
      <c r="A16" s="272" t="s">
        <v>485</v>
      </c>
      <c r="B16" s="272" t="str">
        <f>"00"</f>
        <v>00</v>
      </c>
    </row>
    <row r="17" spans="1:2" ht="18" customHeight="1">
      <c r="A17" s="272" t="s">
        <v>486</v>
      </c>
      <c r="B17" s="272" t="str">
        <f>"00"</f>
        <v>00</v>
      </c>
    </row>
    <row r="18" spans="1:2" ht="18" customHeight="1">
      <c r="A18" s="272" t="s">
        <v>487</v>
      </c>
      <c r="B18" s="272" t="str">
        <f>"23"</f>
        <v>23</v>
      </c>
    </row>
    <row r="19" spans="1:2" ht="18" customHeight="1">
      <c r="A19" s="272" t="s">
        <v>488</v>
      </c>
      <c r="B19" s="272" t="str">
        <f>"59"</f>
        <v>59</v>
      </c>
    </row>
    <row r="20" spans="1:2" s="512" customFormat="1" ht="18" customHeight="1">
      <c r="A20" s="271" t="s">
        <v>343</v>
      </c>
      <c r="B20" s="271">
        <f>様式5!G56</f>
        <v>0</v>
      </c>
    </row>
    <row r="21" spans="1:2" ht="18" customHeight="1">
      <c r="A21" s="271" t="s">
        <v>489</v>
      </c>
      <c r="B21" s="271" t="str">
        <f>ASC(様式1!$F$38)</f>
        <v/>
      </c>
    </row>
    <row r="22" spans="1:2" ht="18" customHeight="1">
      <c r="A22" s="272" t="s">
        <v>490</v>
      </c>
      <c r="B22" s="272" t="str">
        <f>IF(ISBLANK(様式5!$F$17),"特になし",DBCS(TRIM(SUBSTITUTE(様式5!$F$17,CHAR(10),"　"))))</f>
        <v>①育児・介護中の者、②居住地域に訓練実施機関がない者、③在職中の者等、訓練の受講に当たり特に配慮を必要とする者</v>
      </c>
    </row>
    <row r="23" spans="1:2" ht="18" customHeight="1">
      <c r="A23" s="272" t="s">
        <v>491</v>
      </c>
      <c r="B23" s="272" t="str">
        <f>IF(様式5!F18="✔","1","0")</f>
        <v>0</v>
      </c>
    </row>
    <row r="24" spans="1:2" ht="18" customHeight="1">
      <c r="A24" s="272" t="s">
        <v>492</v>
      </c>
      <c r="B24" s="272" t="str">
        <f>IF(様式5!L18="✔","1","0")</f>
        <v>0</v>
      </c>
    </row>
    <row r="25" spans="1:2" ht="18" customHeight="1">
      <c r="A25" s="272" t="s">
        <v>493</v>
      </c>
      <c r="B25" s="272" t="str">
        <f>IF(様式5!T18="✔","1","0")</f>
        <v>0</v>
      </c>
    </row>
    <row r="26" spans="1:2" ht="18" customHeight="1">
      <c r="A26" s="272" t="s">
        <v>494</v>
      </c>
      <c r="B26" s="272" t="str">
        <f>IF(様式5!AA18="✔","1","0")</f>
        <v>0</v>
      </c>
    </row>
    <row r="27" spans="1:2" ht="18" customHeight="1">
      <c r="A27" s="272" t="s">
        <v>495</v>
      </c>
      <c r="B27" s="272" t="str">
        <f>IF(様式5!F19="✔","1","0")</f>
        <v>0</v>
      </c>
    </row>
    <row r="28" spans="1:2" ht="18" customHeight="1">
      <c r="A28" s="272" t="s">
        <v>496</v>
      </c>
      <c r="B28" s="272" t="str">
        <f>IF(様式5!L19="✔","1","0")</f>
        <v>0</v>
      </c>
    </row>
    <row r="29" spans="1:2" ht="18" customHeight="1">
      <c r="A29" s="272" t="s">
        <v>497</v>
      </c>
      <c r="B29" s="272" t="str">
        <f>IF(様式5!T19="✔","1","0")</f>
        <v>0</v>
      </c>
    </row>
    <row r="30" spans="1:2" ht="26.1" customHeight="1">
      <c r="A30" s="272" t="s">
        <v>344</v>
      </c>
      <c r="B30" s="273" t="str">
        <f>DBCS(TRIM(SUBSTITUTE(様式5!$F$20,CHAR(10),"　")))</f>
        <v/>
      </c>
    </row>
    <row r="31" spans="1:2" ht="26.1" customHeight="1">
      <c r="A31" s="272" t="s">
        <v>498</v>
      </c>
      <c r="B31" s="273" t="str">
        <f>DBCS(TRIM(CLEAN(様式5!AN21)))</f>
        <v/>
      </c>
    </row>
    <row r="32" spans="1:2" ht="18" customHeight="1">
      <c r="A32" s="350" t="s">
        <v>499</v>
      </c>
      <c r="B32" s="272" t="str">
        <f>DBCS(TRIM(SUBSTITUTE(様式5!$Y$8,CHAR(10),"　")))</f>
        <v/>
      </c>
    </row>
    <row r="33" spans="1:2" ht="26.1" customHeight="1">
      <c r="A33" s="350" t="s">
        <v>500</v>
      </c>
      <c r="B33" s="273" t="str">
        <f>DBCS(TRIM(SUBSTITUTE(様式5!F29,CHAR(10),"　")))</f>
        <v/>
      </c>
    </row>
    <row r="34" spans="1:2" ht="18" customHeight="1">
      <c r="A34" s="272" t="s">
        <v>501</v>
      </c>
      <c r="B34" s="271">
        <v>1</v>
      </c>
    </row>
    <row r="35" spans="1:2" s="512" customFormat="1" ht="18" customHeight="1">
      <c r="A35" s="272" t="s">
        <v>502</v>
      </c>
      <c r="B35" s="272" t="str">
        <f>IF(様式5!P51="✔","1","0")</f>
        <v>0</v>
      </c>
    </row>
    <row r="36" spans="1:2" ht="18" customHeight="1">
      <c r="A36" s="272" t="s">
        <v>503</v>
      </c>
      <c r="B36" s="271">
        <v>0</v>
      </c>
    </row>
    <row r="37" spans="1:2" ht="18" customHeight="1">
      <c r="A37" s="272" t="s">
        <v>504</v>
      </c>
      <c r="B37" s="272"/>
    </row>
    <row r="38" spans="1:2" ht="18" customHeight="1">
      <c r="A38" s="271" t="s">
        <v>345</v>
      </c>
      <c r="B38" s="271">
        <f>様式5!Y59</f>
        <v>0</v>
      </c>
    </row>
    <row r="39" spans="1:2" ht="18" customHeight="1">
      <c r="A39" s="271" t="s">
        <v>346</v>
      </c>
      <c r="B39" s="271">
        <f>様式5!Y60</f>
        <v>0</v>
      </c>
    </row>
    <row r="40" spans="1:2" ht="18" customHeight="1">
      <c r="A40" s="539" t="s">
        <v>662</v>
      </c>
      <c r="B40" s="272" t="str">
        <f>DBCS(TRIM(CLEAN(様式1!$F$40)))</f>
        <v/>
      </c>
    </row>
    <row r="41" spans="1:2" ht="18" customHeight="1">
      <c r="A41" s="539" t="s">
        <v>663</v>
      </c>
      <c r="B41" s="272" t="str">
        <f>SUBSTITUTE(ASC(様式1!$F$41),"-","")</f>
        <v/>
      </c>
    </row>
    <row r="42" spans="1:2" ht="18" customHeight="1">
      <c r="A42" s="539" t="s">
        <v>664</v>
      </c>
      <c r="B42" s="272" t="str">
        <f>DBCS(CLEAN(様式1!$H$41))</f>
        <v/>
      </c>
    </row>
    <row r="43" spans="1:2" ht="18" customHeight="1">
      <c r="A43" s="539" t="s">
        <v>665</v>
      </c>
      <c r="B43" s="272" t="str">
        <f>DBCS(CLEAN(様式1!$H$42))</f>
        <v/>
      </c>
    </row>
    <row r="44" spans="1:2" ht="18" customHeight="1">
      <c r="A44" s="539" t="s">
        <v>666</v>
      </c>
      <c r="B44" s="272" t="str">
        <f>DBCS(CLEAN(様式4!$E$40))</f>
        <v/>
      </c>
    </row>
    <row r="45" spans="1:2" ht="18" customHeight="1">
      <c r="A45" s="540" t="s">
        <v>667</v>
      </c>
      <c r="B45" s="274" t="str">
        <f>IF(ISERROR(LEFT(ASC(様式4!$P$40),FIND("-",ASC(様式4!$P$40))-1)),"",LEFT(ASC(様式4!$P$40),FIND("-",ASC(様式4!$P$40))-1))</f>
        <v/>
      </c>
    </row>
    <row r="46" spans="1:2" ht="18" customHeight="1">
      <c r="A46" s="540" t="s">
        <v>668</v>
      </c>
      <c r="B46" s="274" t="str">
        <f>IF(ISERROR(LEFT(RIGHT(ASC(様式4!$P$40),LEN(ASC(様式4!$P$40))-FIND("-",ASC(様式4!$P$40))),FIND("-",RIGHT(ASC(様式4!$P$40),LEN(ASC(様式4!$P$40))-FIND("-",ASC(様式4!$P$40))))-1)),"",LEFT(RIGHT(ASC(様式4!$P$40),LEN(ASC(様式4!$P$40))-FIND("-",ASC(様式4!$P$40))),FIND("-",RIGHT(ASC(様式4!$P$40),LEN(ASC(様式4!$P$40))-FIND("-",ASC(様式4!$P$40))))-1))</f>
        <v/>
      </c>
    </row>
    <row r="47" spans="1:2" ht="18" customHeight="1">
      <c r="A47" s="540" t="s">
        <v>669</v>
      </c>
      <c r="B47" s="275" t="str">
        <f>RIGHT(ASC(様式4!$P$40),4)</f>
        <v/>
      </c>
    </row>
    <row r="48" spans="1:2" ht="18" customHeight="1">
      <c r="A48" s="539" t="s">
        <v>670</v>
      </c>
      <c r="B48" s="271" t="str">
        <f>ASC(様式4!$P$41)</f>
        <v/>
      </c>
    </row>
    <row r="49" spans="1:2" ht="18" customHeight="1">
      <c r="A49" s="272" t="s">
        <v>505</v>
      </c>
      <c r="B49" s="272" t="str">
        <f>IF(AND(様式1!$D$30&lt;&gt;"✔",様式1!$D$32&lt;&gt;"✔"),"0",IF(様式1!$D$30="✔","1","")&amp;IF(様式1!$D$32="✔","2",""))</f>
        <v>0</v>
      </c>
    </row>
  </sheetData>
  <phoneticPr fontId="12"/>
  <conditionalFormatting sqref="A1:A39 A49">
    <cfRule type="containsText" dxfId="17" priority="29" stopIfTrue="1" operator="containsText" text=",">
      <formula>NOT(ISERROR(SEARCH(",",A1)))</formula>
    </cfRule>
    <cfRule type="containsText" dxfId="16" priority="30" stopIfTrue="1" operator="containsText" text="&quot;">
      <formula>NOT(ISERROR(SEARCH("""",A1)))</formula>
    </cfRule>
  </conditionalFormatting>
  <conditionalFormatting sqref="A5:A6">
    <cfRule type="containsText" dxfId="15" priority="27" stopIfTrue="1" operator="containsText" text=",">
      <formula>NOT(ISERROR(SEARCH(",",A5)))</formula>
    </cfRule>
    <cfRule type="containsText" dxfId="14" priority="28" stopIfTrue="1" operator="containsText" text="&quot;">
      <formula>NOT(ISERROR(SEARCH("""",A5)))</formula>
    </cfRule>
  </conditionalFormatting>
  <conditionalFormatting sqref="B3:B49">
    <cfRule type="containsText" dxfId="13" priority="21" stopIfTrue="1" operator="containsText" text=",">
      <formula>NOT(ISERROR(SEARCH(",",B3)))</formula>
    </cfRule>
    <cfRule type="containsText" dxfId="12" priority="22" stopIfTrue="1" operator="containsText" text="&quot;">
      <formula>NOT(ISERROR(SEARCH("""",B3)))</formula>
    </cfRule>
  </conditionalFormatting>
  <conditionalFormatting sqref="B5:B6">
    <cfRule type="containsText" dxfId="11" priority="19" stopIfTrue="1" operator="containsText" text=",">
      <formula>NOT(ISERROR(SEARCH(",",B5)))</formula>
    </cfRule>
    <cfRule type="containsText" dxfId="10" priority="20" stopIfTrue="1" operator="containsText" text="&quot;">
      <formula>NOT(ISERROR(SEARCH("""",B5)))</formula>
    </cfRule>
  </conditionalFormatting>
  <conditionalFormatting sqref="B3:B49">
    <cfRule type="containsText" dxfId="9" priority="17" stopIfTrue="1" operator="containsText" text=",">
      <formula>NOT(ISERROR(SEARCH(",",B3)))</formula>
    </cfRule>
    <cfRule type="containsText" dxfId="8" priority="18" stopIfTrue="1" operator="containsText" text="&quot;">
      <formula>NOT(ISERROR(SEARCH("""",B3)))</formula>
    </cfRule>
  </conditionalFormatting>
  <conditionalFormatting sqref="B5:B6">
    <cfRule type="containsText" dxfId="7" priority="15" stopIfTrue="1" operator="containsText" text=",">
      <formula>NOT(ISERROR(SEARCH(",",B5)))</formula>
    </cfRule>
    <cfRule type="containsText" dxfId="6" priority="16" stopIfTrue="1" operator="containsText" text="&quot;">
      <formula>NOT(ISERROR(SEARCH("""",B5)))</formula>
    </cfRule>
  </conditionalFormatting>
  <conditionalFormatting sqref="A40:A48">
    <cfRule type="containsText" dxfId="5" priority="9" stopIfTrue="1" operator="containsText" text=",">
      <formula>NOT(ISERROR(SEARCH(",",A40)))</formula>
    </cfRule>
    <cfRule type="containsText" dxfId="4" priority="10" stopIfTrue="1" operator="containsText" text="&quot;">
      <formula>NOT(ISERROR(SEARCH("""",A40)))</formula>
    </cfRule>
  </conditionalFormatting>
  <conditionalFormatting sqref="B1:B2">
    <cfRule type="containsText" dxfId="3" priority="3" stopIfTrue="1" operator="containsText" text=",">
      <formula>NOT(ISERROR(SEARCH(",",B1)))</formula>
    </cfRule>
    <cfRule type="containsText" dxfId="2" priority="4" stopIfTrue="1" operator="containsText" text="&quot;">
      <formula>NOT(ISERROR(SEARCH("""",B1)))</formula>
    </cfRule>
  </conditionalFormatting>
  <conditionalFormatting sqref="B1:B2">
    <cfRule type="containsText" dxfId="1" priority="1" stopIfTrue="1" operator="containsText" text=",">
      <formula>NOT(ISERROR(SEARCH(",",B1)))</formula>
    </cfRule>
    <cfRule type="containsText" dxfId="0" priority="2" stopIfTrue="1" operator="containsText" text="&quot;">
      <formula>NOT(ISERROR(SEARCH("""",B1)))</formula>
    </cfRule>
  </conditionalFormatting>
  <pageMargins left="0.7" right="0.7" top="0.75" bottom="0.75" header="0.3" footer="0.3"/>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AC122"/>
  <sheetViews>
    <sheetView view="pageBreakPreview" topLeftCell="A34" zoomScale="85" zoomScaleNormal="40" zoomScaleSheetLayoutView="85" zoomScalePageLayoutView="85" workbookViewId="0">
      <selection activeCell="C70" sqref="C70:D70"/>
    </sheetView>
  </sheetViews>
  <sheetFormatPr defaultColWidth="9" defaultRowHeight="13.5"/>
  <cols>
    <col min="1" max="1" width="3.75" style="7" customWidth="1"/>
    <col min="2" max="2" width="6.375" style="8" customWidth="1"/>
    <col min="3" max="3" width="18.625" style="8" customWidth="1"/>
    <col min="4" max="4" width="27.375" style="8" customWidth="1"/>
    <col min="5" max="5" width="5.125" style="8" customWidth="1"/>
    <col min="6" max="6" width="11" style="8" customWidth="1"/>
    <col min="7" max="10" width="5.375" style="8" customWidth="1"/>
    <col min="11" max="11" width="5.125" style="8" customWidth="1"/>
    <col min="12" max="12" width="6" style="8" customWidth="1"/>
    <col min="13" max="13" width="11" style="8" customWidth="1"/>
    <col min="14" max="15" width="5.75" style="8" customWidth="1"/>
    <col min="16" max="17" width="5.375" style="8" customWidth="1"/>
    <col min="18" max="18" width="11" style="8" customWidth="1"/>
    <col min="19" max="19" width="1.625" style="8" customWidth="1"/>
    <col min="20" max="20" width="10.125" style="8" customWidth="1"/>
    <col min="21" max="23" width="5.375" style="8" customWidth="1"/>
    <col min="24" max="24" width="11.125" style="8" customWidth="1"/>
    <col min="25" max="25" width="16.5" style="8" customWidth="1"/>
    <col min="26" max="16384" width="9" style="8"/>
  </cols>
  <sheetData>
    <row r="1" spans="1:25" ht="24.75" customHeight="1">
      <c r="W1" s="1595" t="s">
        <v>350</v>
      </c>
      <c r="X1" s="1595"/>
      <c r="Y1" s="1595"/>
    </row>
    <row r="2" spans="1:25" s="9" customFormat="1" ht="21">
      <c r="A2" s="1596" t="s">
        <v>80</v>
      </c>
      <c r="B2" s="1596"/>
      <c r="C2" s="1596"/>
      <c r="D2" s="1596"/>
      <c r="E2" s="1596"/>
      <c r="F2" s="1596"/>
      <c r="G2" s="1596"/>
      <c r="H2" s="1596"/>
      <c r="I2" s="1596"/>
      <c r="J2" s="1596"/>
      <c r="K2" s="1596"/>
      <c r="L2" s="1596"/>
      <c r="M2" s="1596"/>
      <c r="N2" s="1596"/>
      <c r="O2" s="1596"/>
      <c r="P2" s="1596"/>
      <c r="Q2" s="1596"/>
      <c r="R2" s="1596"/>
      <c r="S2" s="1596"/>
      <c r="T2" s="1596"/>
      <c r="U2" s="1596"/>
      <c r="V2" s="1596"/>
      <c r="W2" s="1596"/>
      <c r="X2" s="1596"/>
      <c r="Y2" s="1596"/>
    </row>
    <row r="3" spans="1:25" s="9" customFormat="1" ht="35.1" customHeight="1">
      <c r="A3" s="7"/>
      <c r="P3" s="10"/>
      <c r="Q3" s="10"/>
      <c r="R3" s="527"/>
      <c r="S3" s="527"/>
      <c r="T3" s="528"/>
      <c r="U3" s="528"/>
      <c r="V3" s="528"/>
      <c r="W3" s="528"/>
      <c r="X3" s="528"/>
      <c r="Y3" s="11"/>
    </row>
    <row r="4" spans="1:25" s="9" customFormat="1" ht="35.1" customHeight="1">
      <c r="A4" s="1597" t="s">
        <v>81</v>
      </c>
      <c r="B4" s="1597"/>
      <c r="C4" s="1597"/>
      <c r="D4" s="1598" t="str">
        <f>IF(様式1!L11="","",様式1!L11)</f>
        <v/>
      </c>
      <c r="E4" s="1598"/>
      <c r="F4" s="1598"/>
      <c r="G4" s="1601" t="s">
        <v>82</v>
      </c>
      <c r="H4" s="1601"/>
      <c r="I4" s="1598" t="str">
        <f>IF(様式1!G36="","",様式1!G36)</f>
        <v/>
      </c>
      <c r="J4" s="1598"/>
      <c r="K4" s="1598"/>
      <c r="L4" s="1598"/>
      <c r="M4" s="1598"/>
      <c r="N4" s="1598"/>
      <c r="O4" s="1598"/>
      <c r="P4" s="1598"/>
      <c r="Q4" s="713"/>
      <c r="R4" s="1599" t="s">
        <v>83</v>
      </c>
      <c r="S4" s="1599"/>
      <c r="T4" s="1598"/>
      <c r="U4" s="1598"/>
      <c r="V4" s="1598"/>
      <c r="W4" s="1598"/>
      <c r="X4" s="1598"/>
      <c r="Y4" s="12"/>
    </row>
    <row r="5" spans="1:25" ht="10.5" customHeight="1">
      <c r="A5" s="1611"/>
      <c r="B5" s="1611"/>
      <c r="C5" s="1611"/>
      <c r="D5" s="1611"/>
    </row>
    <row r="6" spans="1:25" ht="35.1" customHeight="1">
      <c r="A6" s="1612"/>
      <c r="B6" s="1613"/>
      <c r="C6" s="1614" t="s">
        <v>84</v>
      </c>
      <c r="D6" s="1615"/>
      <c r="E6" s="1614" t="s">
        <v>85</v>
      </c>
      <c r="F6" s="1616"/>
      <c r="G6" s="1616"/>
      <c r="H6" s="1616"/>
      <c r="I6" s="1616"/>
      <c r="J6" s="1616"/>
      <c r="K6" s="1616"/>
      <c r="L6" s="1616"/>
      <c r="M6" s="1616"/>
      <c r="N6" s="1616"/>
      <c r="O6" s="1616"/>
      <c r="P6" s="1616"/>
      <c r="Q6" s="1616"/>
      <c r="R6" s="1616"/>
      <c r="S6" s="1616"/>
      <c r="T6" s="1616"/>
      <c r="U6" s="1616"/>
      <c r="V6" s="1616"/>
      <c r="W6" s="1616"/>
      <c r="X6" s="1616"/>
      <c r="Y6" s="13"/>
    </row>
    <row r="7" spans="1:25" ht="35.1" customHeight="1">
      <c r="A7" s="360">
        <v>1</v>
      </c>
      <c r="B7" s="1602" t="s">
        <v>883</v>
      </c>
      <c r="C7" s="1548" t="s">
        <v>1367</v>
      </c>
      <c r="D7" s="1558"/>
      <c r="E7" s="1539" t="s">
        <v>824</v>
      </c>
      <c r="F7" s="1600"/>
      <c r="G7" s="1600"/>
      <c r="H7" s="1600"/>
      <c r="I7" s="1600"/>
      <c r="J7" s="1600"/>
      <c r="K7" s="1600"/>
      <c r="L7" s="1600"/>
      <c r="M7" s="1600"/>
      <c r="N7" s="1600"/>
      <c r="O7" s="1600"/>
      <c r="P7" s="1600"/>
      <c r="Q7" s="1600"/>
      <c r="R7" s="1600"/>
      <c r="S7" s="1600"/>
      <c r="T7" s="1600"/>
      <c r="U7" s="1600"/>
      <c r="V7" s="1600"/>
      <c r="W7" s="1600"/>
      <c r="X7" s="1600"/>
      <c r="Y7" s="1052"/>
    </row>
    <row r="8" spans="1:25" ht="32.1" customHeight="1">
      <c r="A8" s="1516">
        <v>2</v>
      </c>
      <c r="B8" s="1603"/>
      <c r="C8" s="1617" t="s">
        <v>1368</v>
      </c>
      <c r="D8" s="1589"/>
      <c r="E8" s="1053"/>
      <c r="F8" s="1531" t="s">
        <v>727</v>
      </c>
      <c r="G8" s="1618"/>
      <c r="H8" s="1618"/>
      <c r="I8" s="1618"/>
      <c r="J8" s="1618"/>
      <c r="K8" s="1618"/>
      <c r="L8" s="1618"/>
      <c r="M8" s="1618"/>
      <c r="N8" s="1618"/>
      <c r="O8" s="1618"/>
      <c r="P8" s="1618"/>
      <c r="Q8" s="1618"/>
      <c r="R8" s="1618"/>
      <c r="S8" s="1618"/>
      <c r="T8" s="1618"/>
      <c r="U8" s="1618"/>
      <c r="V8" s="1618"/>
      <c r="W8" s="1618"/>
      <c r="X8" s="1618"/>
      <c r="Y8" s="913"/>
    </row>
    <row r="9" spans="1:25" ht="32.1" customHeight="1">
      <c r="A9" s="1619"/>
      <c r="B9" s="1603"/>
      <c r="C9" s="1592"/>
      <c r="D9" s="1593"/>
      <c r="E9" s="1053"/>
      <c r="F9" s="1535" t="s">
        <v>1002</v>
      </c>
      <c r="G9" s="1606"/>
      <c r="H9" s="1606"/>
      <c r="I9" s="1606"/>
      <c r="J9" s="1606"/>
      <c r="K9" s="1606"/>
      <c r="L9" s="1606"/>
      <c r="M9" s="1606"/>
      <c r="N9" s="1606"/>
      <c r="O9" s="1606"/>
      <c r="P9" s="1606"/>
      <c r="Q9" s="1606"/>
      <c r="R9" s="1606"/>
      <c r="S9" s="1606"/>
      <c r="T9" s="1606"/>
      <c r="U9" s="1606"/>
      <c r="V9" s="1606"/>
      <c r="W9" s="1606"/>
      <c r="X9" s="1606"/>
      <c r="Y9" s="1054"/>
    </row>
    <row r="10" spans="1:25" ht="32.1" customHeight="1">
      <c r="A10" s="1619"/>
      <c r="B10" s="1603"/>
      <c r="C10" s="1607" t="s">
        <v>1274</v>
      </c>
      <c r="D10" s="1608"/>
      <c r="E10" s="565"/>
      <c r="F10" s="1533" t="s">
        <v>1003</v>
      </c>
      <c r="G10" s="1605"/>
      <c r="H10" s="1605"/>
      <c r="I10" s="1605"/>
      <c r="J10" s="1605"/>
      <c r="K10" s="1605"/>
      <c r="L10" s="1605"/>
      <c r="M10" s="1605"/>
      <c r="N10" s="1605"/>
      <c r="O10" s="1605"/>
      <c r="P10" s="1605"/>
      <c r="Q10" s="1605"/>
      <c r="R10" s="1605"/>
      <c r="S10" s="1605"/>
      <c r="T10" s="1605"/>
      <c r="U10" s="1605"/>
      <c r="V10" s="1605"/>
      <c r="W10" s="1605"/>
      <c r="X10" s="1605"/>
      <c r="Y10" s="1055"/>
    </row>
    <row r="11" spans="1:25" ht="32.1" customHeight="1">
      <c r="A11" s="1517"/>
      <c r="B11" s="1603"/>
      <c r="C11" s="1609"/>
      <c r="D11" s="1610"/>
      <c r="E11" s="565"/>
      <c r="F11" s="1535" t="s">
        <v>1004</v>
      </c>
      <c r="G11" s="1606"/>
      <c r="H11" s="1606"/>
      <c r="I11" s="1606"/>
      <c r="J11" s="1606"/>
      <c r="K11" s="1606"/>
      <c r="L11" s="1606"/>
      <c r="M11" s="1606"/>
      <c r="N11" s="1606"/>
      <c r="O11" s="1606"/>
      <c r="P11" s="1606"/>
      <c r="Q11" s="1606"/>
      <c r="R11" s="1606"/>
      <c r="S11" s="1606"/>
      <c r="T11" s="1606"/>
      <c r="U11" s="1606"/>
      <c r="V11" s="1606"/>
      <c r="W11" s="1606"/>
      <c r="X11" s="1606"/>
      <c r="Y11" s="1055"/>
    </row>
    <row r="12" spans="1:25" ht="32.1" customHeight="1">
      <c r="A12" s="1541">
        <v>3</v>
      </c>
      <c r="B12" s="1603"/>
      <c r="C12" s="1588" t="s">
        <v>881</v>
      </c>
      <c r="D12" s="1589"/>
      <c r="E12" s="565" t="s">
        <v>825</v>
      </c>
      <c r="F12" s="906" t="s">
        <v>913</v>
      </c>
      <c r="G12" s="907"/>
      <c r="H12" s="907"/>
      <c r="I12" s="907"/>
      <c r="J12" s="907"/>
      <c r="K12" s="907"/>
      <c r="L12" s="906"/>
      <c r="M12" s="906"/>
      <c r="N12" s="1056"/>
      <c r="O12" s="1056"/>
      <c r="P12" s="1056"/>
      <c r="Q12" s="1056"/>
      <c r="R12" s="1056"/>
      <c r="S12" s="1056"/>
      <c r="T12" s="1057"/>
      <c r="U12" s="1057"/>
      <c r="V12" s="1057"/>
      <c r="W12" s="1057"/>
      <c r="X12" s="1057"/>
      <c r="Y12" s="1058"/>
    </row>
    <row r="13" spans="1:25" ht="32.1" customHeight="1">
      <c r="A13" s="1541"/>
      <c r="B13" s="1603"/>
      <c r="C13" s="1590"/>
      <c r="D13" s="1591"/>
      <c r="E13" s="1059" t="s">
        <v>1338</v>
      </c>
      <c r="F13" s="582"/>
      <c r="G13" s="582"/>
      <c r="H13" s="582"/>
      <c r="I13" s="582"/>
      <c r="J13" s="582"/>
      <c r="K13" s="582"/>
      <c r="L13" s="581"/>
      <c r="M13" s="581"/>
      <c r="N13" s="1043"/>
      <c r="O13" s="1043"/>
      <c r="P13" s="1043"/>
      <c r="Q13" s="1043"/>
      <c r="R13" s="1043"/>
      <c r="S13" s="1043"/>
      <c r="T13" s="1060"/>
      <c r="U13" s="1060"/>
      <c r="V13" s="1060"/>
      <c r="W13" s="1060"/>
      <c r="X13" s="1060"/>
      <c r="Y13" s="1061"/>
    </row>
    <row r="14" spans="1:25" ht="3.75" customHeight="1">
      <c r="A14" s="1541"/>
      <c r="B14" s="1603"/>
      <c r="C14" s="1590"/>
      <c r="D14" s="1591"/>
      <c r="E14" s="1059"/>
      <c r="F14" s="582"/>
      <c r="G14" s="582"/>
      <c r="H14" s="582"/>
      <c r="I14" s="582"/>
      <c r="J14" s="582"/>
      <c r="K14" s="582"/>
      <c r="L14" s="581"/>
      <c r="M14" s="581"/>
      <c r="N14" s="1043"/>
      <c r="O14" s="1043"/>
      <c r="P14" s="1043"/>
      <c r="Q14" s="1043"/>
      <c r="R14" s="1043"/>
      <c r="S14" s="1043"/>
      <c r="T14" s="1060"/>
      <c r="U14" s="1060"/>
      <c r="V14" s="1060"/>
      <c r="W14" s="1060"/>
      <c r="X14" s="1060"/>
      <c r="Y14" s="1061"/>
    </row>
    <row r="15" spans="1:25" ht="32.1" customHeight="1">
      <c r="A15" s="1541"/>
      <c r="B15" s="1603"/>
      <c r="C15" s="1590"/>
      <c r="D15" s="1591"/>
      <c r="E15" s="1059" t="s">
        <v>826</v>
      </c>
      <c r="F15" s="582"/>
      <c r="G15" s="582"/>
      <c r="H15" s="582"/>
      <c r="I15" s="582"/>
      <c r="J15" s="582"/>
      <c r="K15" s="582"/>
      <c r="L15" s="581"/>
      <c r="M15" s="581"/>
      <c r="N15" s="1043"/>
      <c r="O15" s="1043"/>
      <c r="P15" s="1043"/>
      <c r="Q15" s="1043"/>
      <c r="R15" s="1043"/>
      <c r="S15" s="1043"/>
      <c r="T15" s="1060"/>
      <c r="U15" s="1060"/>
      <c r="V15" s="1060"/>
      <c r="W15" s="1060"/>
      <c r="X15" s="1060"/>
      <c r="Y15" s="1061"/>
    </row>
    <row r="16" spans="1:25" ht="32.1" customHeight="1">
      <c r="A16" s="1541"/>
      <c r="B16" s="1603"/>
      <c r="C16" s="1590"/>
      <c r="D16" s="1591"/>
      <c r="E16" s="1062" t="s">
        <v>827</v>
      </c>
      <c r="F16" s="1063"/>
      <c r="G16" s="1063"/>
      <c r="H16" s="1063"/>
      <c r="I16" s="1063"/>
      <c r="J16" s="1063"/>
      <c r="K16" s="1064" t="s">
        <v>882</v>
      </c>
      <c r="L16" s="1063"/>
      <c r="M16" s="581"/>
      <c r="N16" s="1043"/>
      <c r="O16" s="1043"/>
      <c r="P16" s="1043"/>
      <c r="Q16" s="1043"/>
      <c r="R16" s="581"/>
      <c r="S16" s="581"/>
      <c r="T16" s="1065"/>
      <c r="U16" s="1060"/>
      <c r="V16" s="1060"/>
      <c r="W16" s="1060"/>
      <c r="X16" s="1060"/>
      <c r="Y16" s="1061"/>
    </row>
    <row r="17" spans="1:25" ht="32.1" customHeight="1">
      <c r="A17" s="1541"/>
      <c r="B17" s="1603"/>
      <c r="C17" s="1590"/>
      <c r="D17" s="1591"/>
      <c r="E17" s="1053"/>
      <c r="F17" s="585" t="s">
        <v>828</v>
      </c>
      <c r="G17" s="586"/>
      <c r="H17" s="586"/>
      <c r="I17" s="586"/>
      <c r="J17" s="586"/>
      <c r="K17" s="1053"/>
      <c r="L17" s="1535" t="s">
        <v>829</v>
      </c>
      <c r="M17" s="1606"/>
      <c r="N17" s="1606"/>
      <c r="O17" s="724"/>
      <c r="P17" s="1043"/>
      <c r="Q17" s="1043"/>
      <c r="R17" s="1043"/>
      <c r="S17" s="1043"/>
      <c r="T17" s="1060"/>
      <c r="U17" s="1060"/>
      <c r="V17" s="1060"/>
      <c r="W17" s="1060"/>
      <c r="X17" s="1060"/>
      <c r="Y17" s="1066"/>
    </row>
    <row r="18" spans="1:25" ht="32.1" customHeight="1">
      <c r="A18" s="1516">
        <v>4</v>
      </c>
      <c r="B18" s="1603"/>
      <c r="C18" s="1550" t="s">
        <v>730</v>
      </c>
      <c r="D18" s="1551"/>
      <c r="E18" s="1067"/>
      <c r="F18" s="1625" t="s">
        <v>728</v>
      </c>
      <c r="G18" s="1625"/>
      <c r="H18" s="1625"/>
      <c r="I18" s="1625"/>
      <c r="J18" s="1625"/>
      <c r="K18" s="1625"/>
      <c r="L18" s="1625"/>
      <c r="M18" s="1625"/>
      <c r="N18" s="1625"/>
      <c r="O18" s="1625"/>
      <c r="P18" s="1625"/>
      <c r="Q18" s="1625"/>
      <c r="R18" s="1625"/>
      <c r="S18" s="1625"/>
      <c r="T18" s="1625"/>
      <c r="U18" s="1625"/>
      <c r="V18" s="1625"/>
      <c r="W18" s="1625"/>
      <c r="X18" s="1625"/>
      <c r="Y18" s="1068"/>
    </row>
    <row r="19" spans="1:25" ht="32.1" customHeight="1">
      <c r="A19" s="1517"/>
      <c r="B19" s="1603"/>
      <c r="C19" s="1552"/>
      <c r="D19" s="1553"/>
      <c r="E19" s="1069"/>
      <c r="F19" s="1070" t="s">
        <v>729</v>
      </c>
      <c r="G19" s="1071"/>
      <c r="H19" s="1071"/>
      <c r="I19" s="1071"/>
      <c r="J19" s="1071"/>
      <c r="K19" s="1071"/>
      <c r="L19" s="1071"/>
      <c r="M19" s="1071"/>
      <c r="N19" s="1071"/>
      <c r="O19" s="1071"/>
      <c r="P19" s="1071"/>
      <c r="Q19" s="1071"/>
      <c r="R19" s="1071"/>
      <c r="S19" s="1071"/>
      <c r="T19" s="1071"/>
      <c r="U19" s="1071"/>
      <c r="V19" s="1071"/>
      <c r="W19" s="1071"/>
      <c r="X19" s="1071"/>
      <c r="Y19" s="1072"/>
    </row>
    <row r="20" spans="1:25" ht="31.5" customHeight="1">
      <c r="A20" s="1518">
        <v>5</v>
      </c>
      <c r="B20" s="1603"/>
      <c r="C20" s="1531" t="s">
        <v>785</v>
      </c>
      <c r="D20" s="1532"/>
      <c r="E20" s="580"/>
      <c r="F20" s="1473" t="s">
        <v>1666</v>
      </c>
      <c r="G20" s="1473"/>
      <c r="H20" s="1473"/>
      <c r="I20" s="1473"/>
      <c r="J20" s="1473"/>
      <c r="K20" s="1473"/>
      <c r="L20" s="1473"/>
      <c r="M20" s="1473"/>
      <c r="N20" s="1473"/>
      <c r="O20" s="1473"/>
      <c r="P20" s="1473"/>
      <c r="Q20" s="1473"/>
      <c r="R20" s="1473"/>
      <c r="S20" s="1473"/>
      <c r="T20" s="1473"/>
      <c r="U20" s="1473"/>
      <c r="V20" s="1473"/>
      <c r="W20" s="1473"/>
      <c r="X20" s="1473"/>
      <c r="Y20" s="1049"/>
    </row>
    <row r="21" spans="1:25" ht="30" customHeight="1">
      <c r="A21" s="1518"/>
      <c r="B21" s="1603"/>
      <c r="C21" s="1533"/>
      <c r="D21" s="1534"/>
      <c r="E21" s="1527" t="s">
        <v>724</v>
      </c>
      <c r="F21" s="1519"/>
      <c r="G21" s="1519"/>
      <c r="H21" s="1519"/>
      <c r="I21" s="1519"/>
      <c r="J21" s="1519"/>
      <c r="K21" s="1519"/>
      <c r="L21" s="1519"/>
      <c r="M21" s="1519"/>
      <c r="N21" s="1519"/>
      <c r="O21" s="1519"/>
      <c r="P21" s="1519"/>
      <c r="Q21" s="1519"/>
      <c r="R21" s="1519"/>
      <c r="S21" s="1519"/>
      <c r="T21" s="581" t="s">
        <v>48</v>
      </c>
      <c r="U21" s="582"/>
      <c r="V21" s="582"/>
      <c r="W21" s="582"/>
      <c r="X21" s="583"/>
      <c r="Y21" s="584"/>
    </row>
    <row r="22" spans="1:25" ht="42.75" customHeight="1">
      <c r="A22" s="1518"/>
      <c r="B22" s="1603"/>
      <c r="C22" s="1533"/>
      <c r="D22" s="1534"/>
      <c r="E22" s="565"/>
      <c r="F22" s="1630" t="s">
        <v>1665</v>
      </c>
      <c r="G22" s="1631"/>
      <c r="H22" s="1631"/>
      <c r="I22" s="1631"/>
      <c r="J22" s="1631"/>
      <c r="K22" s="1631"/>
      <c r="L22" s="1631"/>
      <c r="M22" s="1631"/>
      <c r="N22" s="1631"/>
      <c r="O22" s="1631"/>
      <c r="P22" s="1631"/>
      <c r="Q22" s="1631"/>
      <c r="R22" s="1631"/>
      <c r="S22" s="1631"/>
      <c r="T22" s="1631"/>
      <c r="U22" s="1631"/>
      <c r="V22" s="1631"/>
      <c r="W22" s="1631"/>
      <c r="X22" s="1631"/>
      <c r="Y22" s="1632"/>
    </row>
    <row r="23" spans="1:25" ht="42.75" customHeight="1">
      <c r="A23" s="1518"/>
      <c r="B23" s="1603"/>
      <c r="C23" s="1533"/>
      <c r="D23" s="1534"/>
      <c r="E23" s="565"/>
      <c r="F23" s="1472" t="s">
        <v>1590</v>
      </c>
      <c r="G23" s="1473"/>
      <c r="H23" s="1473"/>
      <c r="I23" s="1473"/>
      <c r="J23" s="1473"/>
      <c r="K23" s="1473"/>
      <c r="L23" s="1473"/>
      <c r="M23" s="1473"/>
      <c r="N23" s="1473"/>
      <c r="O23" s="1473"/>
      <c r="P23" s="1473"/>
      <c r="Q23" s="1473"/>
      <c r="R23" s="1473"/>
      <c r="S23" s="1473"/>
      <c r="T23" s="1473"/>
      <c r="U23" s="1473"/>
      <c r="V23" s="1473"/>
      <c r="W23" s="1473"/>
      <c r="X23" s="1473"/>
      <c r="Y23" s="1474"/>
    </row>
    <row r="24" spans="1:25" ht="30" customHeight="1">
      <c r="A24" s="1518"/>
      <c r="B24" s="1603"/>
      <c r="C24" s="1533"/>
      <c r="D24" s="1534"/>
      <c r="E24" s="565"/>
      <c r="F24" s="585" t="s">
        <v>732</v>
      </c>
      <c r="G24" s="586"/>
      <c r="H24" s="586"/>
      <c r="I24" s="586"/>
      <c r="J24" s="586"/>
      <c r="K24" s="586"/>
      <c r="L24" s="587"/>
      <c r="M24" s="588"/>
      <c r="N24" s="587"/>
      <c r="O24" s="587"/>
      <c r="P24" s="587"/>
      <c r="Q24" s="587"/>
      <c r="R24" s="587"/>
      <c r="S24" s="587"/>
      <c r="T24" s="587"/>
      <c r="U24" s="587"/>
      <c r="V24" s="587"/>
      <c r="W24" s="587"/>
      <c r="X24" s="589"/>
      <c r="Y24" s="590"/>
    </row>
    <row r="25" spans="1:25" ht="30" customHeight="1">
      <c r="A25" s="1518"/>
      <c r="B25" s="1603"/>
      <c r="C25" s="1533"/>
      <c r="D25" s="1534"/>
      <c r="E25" s="565"/>
      <c r="F25" s="1514" t="s">
        <v>733</v>
      </c>
      <c r="G25" s="1515"/>
      <c r="H25" s="1515"/>
      <c r="I25" s="1515"/>
      <c r="J25" s="1515"/>
      <c r="K25" s="1515"/>
      <c r="L25" s="1515"/>
      <c r="M25" s="1515"/>
      <c r="N25" s="1515"/>
      <c r="O25" s="1515"/>
      <c r="P25" s="1515"/>
      <c r="Q25" s="1515"/>
      <c r="R25" s="1515"/>
      <c r="S25" s="1515"/>
      <c r="T25" s="1515"/>
      <c r="U25" s="1515"/>
      <c r="V25" s="587"/>
      <c r="W25" s="587"/>
      <c r="X25" s="589"/>
      <c r="Y25" s="590"/>
    </row>
    <row r="26" spans="1:25" ht="30" customHeight="1">
      <c r="A26" s="1518"/>
      <c r="B26" s="1603"/>
      <c r="C26" s="1533"/>
      <c r="D26" s="1534"/>
      <c r="E26" s="565"/>
      <c r="F26" s="585" t="s">
        <v>734</v>
      </c>
      <c r="G26" s="905"/>
      <c r="H26" s="905"/>
      <c r="I26" s="905"/>
      <c r="J26" s="905"/>
      <c r="K26" s="905"/>
      <c r="L26" s="905"/>
      <c r="M26" s="905"/>
      <c r="N26" s="905"/>
      <c r="O26" s="905"/>
      <c r="P26" s="905"/>
      <c r="Q26" s="905"/>
      <c r="R26" s="905"/>
      <c r="S26" s="905"/>
      <c r="T26" s="905"/>
      <c r="U26" s="905"/>
      <c r="V26" s="587"/>
      <c r="W26" s="587"/>
      <c r="X26" s="589"/>
      <c r="Y26" s="590"/>
    </row>
    <row r="27" spans="1:25" ht="30" customHeight="1">
      <c r="A27" s="1518"/>
      <c r="B27" s="1603"/>
      <c r="C27" s="1535"/>
      <c r="D27" s="1536"/>
      <c r="E27" s="565"/>
      <c r="F27" s="585" t="s">
        <v>737</v>
      </c>
      <c r="G27" s="905"/>
      <c r="H27" s="905"/>
      <c r="I27" s="905"/>
      <c r="J27" s="905"/>
      <c r="K27" s="905"/>
      <c r="L27" s="905"/>
      <c r="M27" s="905"/>
      <c r="N27" s="905"/>
      <c r="O27" s="905"/>
      <c r="P27" s="905"/>
      <c r="Q27" s="905"/>
      <c r="R27" s="905"/>
      <c r="S27" s="905"/>
      <c r="T27" s="905"/>
      <c r="U27" s="905"/>
      <c r="V27" s="587"/>
      <c r="W27" s="587"/>
      <c r="X27" s="589"/>
      <c r="Y27" s="590"/>
    </row>
    <row r="28" spans="1:25" ht="51" customHeight="1">
      <c r="A28" s="1528">
        <v>6</v>
      </c>
      <c r="B28" s="1603"/>
      <c r="C28" s="1531" t="s">
        <v>975</v>
      </c>
      <c r="D28" s="1532"/>
      <c r="E28" s="565"/>
      <c r="F28" s="1506" t="s">
        <v>976</v>
      </c>
      <c r="G28" s="1507"/>
      <c r="H28" s="1507"/>
      <c r="I28" s="1507"/>
      <c r="J28" s="1507"/>
      <c r="K28" s="1507"/>
      <c r="L28" s="1507"/>
      <c r="M28" s="1507"/>
      <c r="N28" s="1507"/>
      <c r="O28" s="1507"/>
      <c r="P28" s="1507"/>
      <c r="Q28" s="1507"/>
      <c r="R28" s="1507"/>
      <c r="S28" s="1507"/>
      <c r="T28" s="1507"/>
      <c r="U28" s="1507"/>
      <c r="V28" s="1507"/>
      <c r="W28" s="1507"/>
      <c r="X28" s="1507"/>
      <c r="Y28" s="1508"/>
    </row>
    <row r="29" spans="1:25" ht="51" customHeight="1">
      <c r="A29" s="1529"/>
      <c r="B29" s="1603"/>
      <c r="C29" s="1533"/>
      <c r="D29" s="1534"/>
      <c r="E29" s="565"/>
      <c r="F29" s="1506" t="s">
        <v>1242</v>
      </c>
      <c r="G29" s="1507"/>
      <c r="H29" s="1507"/>
      <c r="I29" s="1507"/>
      <c r="J29" s="1507"/>
      <c r="K29" s="1507"/>
      <c r="L29" s="1507"/>
      <c r="M29" s="1507"/>
      <c r="N29" s="1507"/>
      <c r="O29" s="1507"/>
      <c r="P29" s="1507"/>
      <c r="Q29" s="1507"/>
      <c r="R29" s="1507"/>
      <c r="S29" s="1507"/>
      <c r="T29" s="1507"/>
      <c r="U29" s="1507"/>
      <c r="V29" s="1507"/>
      <c r="W29" s="1507"/>
      <c r="X29" s="1507"/>
      <c r="Y29" s="1508"/>
    </row>
    <row r="30" spans="1:25" ht="51.75" customHeight="1">
      <c r="A30" s="1530"/>
      <c r="B30" s="1604"/>
      <c r="C30" s="1535"/>
      <c r="D30" s="1536"/>
      <c r="E30" s="565"/>
      <c r="F30" s="1506" t="s">
        <v>1289</v>
      </c>
      <c r="G30" s="1507"/>
      <c r="H30" s="1507"/>
      <c r="I30" s="1507"/>
      <c r="J30" s="1507"/>
      <c r="K30" s="1507"/>
      <c r="L30" s="1507"/>
      <c r="M30" s="1507"/>
      <c r="N30" s="1507"/>
      <c r="O30" s="1507"/>
      <c r="P30" s="1507"/>
      <c r="Q30" s="1507"/>
      <c r="R30" s="1507"/>
      <c r="S30" s="1507"/>
      <c r="T30" s="1507"/>
      <c r="U30" s="1507"/>
      <c r="V30" s="1507"/>
      <c r="W30" s="1507"/>
      <c r="X30" s="1507"/>
      <c r="Y30" s="1508"/>
    </row>
    <row r="31" spans="1:25" ht="27" customHeight="1">
      <c r="A31" s="1541">
        <v>7</v>
      </c>
      <c r="B31" s="1636" t="s">
        <v>1272</v>
      </c>
      <c r="C31" s="1638" t="s">
        <v>1369</v>
      </c>
      <c r="D31" s="1639"/>
      <c r="E31" s="1514" t="s">
        <v>830</v>
      </c>
      <c r="F31" s="1515"/>
      <c r="G31" s="1511"/>
      <c r="H31" s="1511"/>
      <c r="I31" s="1510" t="s">
        <v>834</v>
      </c>
      <c r="J31" s="1510"/>
      <c r="K31" s="1512"/>
      <c r="L31" s="1048" t="s">
        <v>831</v>
      </c>
      <c r="M31" s="950"/>
      <c r="N31" s="950"/>
      <c r="O31" s="950"/>
      <c r="P31" s="950"/>
      <c r="Q31" s="950"/>
      <c r="R31" s="950"/>
      <c r="S31" s="950"/>
      <c r="T31" s="950"/>
      <c r="U31" s="950"/>
      <c r="V31" s="950"/>
      <c r="W31" s="950"/>
      <c r="X31" s="950"/>
      <c r="Y31" s="1073"/>
    </row>
    <row r="32" spans="1:25" ht="27" customHeight="1">
      <c r="A32" s="1541"/>
      <c r="B32" s="1636"/>
      <c r="C32" s="1640"/>
      <c r="D32" s="1641"/>
      <c r="E32" s="1509" t="s">
        <v>832</v>
      </c>
      <c r="F32" s="1510"/>
      <c r="G32" s="1511" t="str">
        <f>IF(G31="","",ROUNDDOWN(G31/様式1!F38,2))</f>
        <v/>
      </c>
      <c r="H32" s="1511"/>
      <c r="I32" s="1510" t="s">
        <v>834</v>
      </c>
      <c r="J32" s="1510"/>
      <c r="K32" s="1512"/>
      <c r="L32" s="1048" t="s">
        <v>833</v>
      </c>
      <c r="M32" s="950"/>
      <c r="N32" s="950"/>
      <c r="O32" s="950"/>
      <c r="P32" s="950"/>
      <c r="Q32" s="950"/>
      <c r="R32" s="950"/>
      <c r="S32" s="950"/>
      <c r="T32" s="950"/>
      <c r="U32" s="950"/>
      <c r="V32" s="950"/>
      <c r="W32" s="950"/>
      <c r="X32" s="950"/>
      <c r="Y32" s="1073"/>
    </row>
    <row r="33" spans="1:25" ht="27" customHeight="1">
      <c r="A33" s="1541"/>
      <c r="B33" s="1637"/>
      <c r="C33" s="1640"/>
      <c r="D33" s="1641"/>
      <c r="E33" s="1509" t="s">
        <v>1290</v>
      </c>
      <c r="F33" s="1510"/>
      <c r="G33" s="1511"/>
      <c r="H33" s="1511"/>
      <c r="I33" s="1510" t="s">
        <v>834</v>
      </c>
      <c r="J33" s="1510"/>
      <c r="K33" s="1512"/>
      <c r="L33" s="1513"/>
      <c r="M33" s="1513"/>
      <c r="N33" s="1513"/>
      <c r="O33" s="1513"/>
      <c r="P33" s="1513"/>
      <c r="Q33" s="1513"/>
      <c r="R33" s="1513"/>
      <c r="S33" s="1513"/>
      <c r="T33" s="1513"/>
      <c r="U33" s="1513"/>
      <c r="V33" s="1513"/>
      <c r="W33" s="1513"/>
      <c r="X33" s="1513"/>
      <c r="Y33" s="928"/>
    </row>
    <row r="34" spans="1:25" s="929" customFormat="1" ht="19.5" customHeight="1">
      <c r="A34" s="1488">
        <v>8</v>
      </c>
      <c r="B34" s="1555"/>
      <c r="C34" s="1491" t="s">
        <v>1352</v>
      </c>
      <c r="D34" s="1492"/>
      <c r="E34" s="1497" t="s">
        <v>1291</v>
      </c>
      <c r="F34" s="1498"/>
      <c r="G34" s="1499"/>
      <c r="H34" s="1499"/>
      <c r="I34" s="1499"/>
      <c r="J34" s="1499"/>
      <c r="K34" s="1499"/>
      <c r="L34" s="1499"/>
      <c r="M34" s="1499"/>
      <c r="N34" s="1499"/>
      <c r="O34" s="1499"/>
      <c r="P34" s="1500" t="s">
        <v>1292</v>
      </c>
      <c r="Q34" s="1500"/>
      <c r="R34" s="1501" t="s">
        <v>1293</v>
      </c>
      <c r="S34" s="1501"/>
      <c r="T34" s="930"/>
      <c r="U34" s="1500" t="s">
        <v>1294</v>
      </c>
      <c r="V34" s="1500"/>
      <c r="W34" s="1039"/>
      <c r="X34" s="931"/>
      <c r="Y34" s="932"/>
    </row>
    <row r="35" spans="1:25" s="929" customFormat="1" ht="19.5" customHeight="1">
      <c r="A35" s="1489"/>
      <c r="B35" s="1637"/>
      <c r="C35" s="1493"/>
      <c r="D35" s="1494"/>
      <c r="E35" s="724"/>
      <c r="F35" s="724" t="s">
        <v>1295</v>
      </c>
      <c r="G35" s="1502"/>
      <c r="H35" s="1502"/>
      <c r="I35" s="1502"/>
      <c r="J35" s="1502"/>
      <c r="K35" s="1502"/>
      <c r="L35" s="1502"/>
      <c r="M35" s="1502"/>
      <c r="N35" s="1502"/>
      <c r="O35" s="1502"/>
      <c r="P35" s="1503" t="s">
        <v>1292</v>
      </c>
      <c r="Q35" s="1503"/>
      <c r="R35" s="1504" t="s">
        <v>1293</v>
      </c>
      <c r="S35" s="1504"/>
      <c r="T35" s="933"/>
      <c r="U35" s="1503" t="s">
        <v>1294</v>
      </c>
      <c r="V35" s="1503"/>
      <c r="W35" s="1040"/>
      <c r="X35" s="934"/>
      <c r="Y35" s="935"/>
    </row>
    <row r="36" spans="1:25" s="929" customFormat="1" ht="19.5" customHeight="1">
      <c r="A36" s="1489"/>
      <c r="B36" s="1637"/>
      <c r="C36" s="1493"/>
      <c r="D36" s="1494"/>
      <c r="E36" s="724"/>
      <c r="F36" s="724" t="s">
        <v>1295</v>
      </c>
      <c r="G36" s="1502"/>
      <c r="H36" s="1502"/>
      <c r="I36" s="1502"/>
      <c r="J36" s="1502"/>
      <c r="K36" s="1502"/>
      <c r="L36" s="1502"/>
      <c r="M36" s="1502"/>
      <c r="N36" s="1502"/>
      <c r="O36" s="1502"/>
      <c r="P36" s="1503" t="s">
        <v>1292</v>
      </c>
      <c r="Q36" s="1503"/>
      <c r="R36" s="1504" t="s">
        <v>1293</v>
      </c>
      <c r="S36" s="1504"/>
      <c r="T36" s="933"/>
      <c r="U36" s="1503" t="s">
        <v>1294</v>
      </c>
      <c r="V36" s="1503"/>
      <c r="W36" s="1040"/>
      <c r="X36" s="934"/>
      <c r="Y36" s="935"/>
    </row>
    <row r="37" spans="1:25" s="929" customFormat="1" ht="19.5" customHeight="1">
      <c r="A37" s="1489"/>
      <c r="B37" s="1637"/>
      <c r="C37" s="1493"/>
      <c r="D37" s="1494"/>
      <c r="E37" s="724"/>
      <c r="F37" s="724" t="s">
        <v>1295</v>
      </c>
      <c r="G37" s="1502"/>
      <c r="H37" s="1502"/>
      <c r="I37" s="1502"/>
      <c r="J37" s="1502"/>
      <c r="K37" s="1502"/>
      <c r="L37" s="1502"/>
      <c r="M37" s="1502"/>
      <c r="N37" s="1502"/>
      <c r="O37" s="1502"/>
      <c r="P37" s="1503" t="s">
        <v>1292</v>
      </c>
      <c r="Q37" s="1503"/>
      <c r="R37" s="1504" t="s">
        <v>1293</v>
      </c>
      <c r="S37" s="1504"/>
      <c r="T37" s="933"/>
      <c r="U37" s="1503" t="s">
        <v>1294</v>
      </c>
      <c r="V37" s="1503"/>
      <c r="W37" s="1040"/>
      <c r="X37" s="934"/>
      <c r="Y37" s="935"/>
    </row>
    <row r="38" spans="1:25" s="929" customFormat="1" ht="19.5" customHeight="1">
      <c r="A38" s="1490"/>
      <c r="B38" s="1637"/>
      <c r="C38" s="1495"/>
      <c r="D38" s="1496"/>
      <c r="E38" s="936"/>
      <c r="F38" s="905" t="s">
        <v>1295</v>
      </c>
      <c r="G38" s="1505"/>
      <c r="H38" s="1505"/>
      <c r="I38" s="1505"/>
      <c r="J38" s="1505"/>
      <c r="K38" s="1505"/>
      <c r="L38" s="1505"/>
      <c r="M38" s="1505"/>
      <c r="N38" s="1505"/>
      <c r="O38" s="1505"/>
      <c r="P38" s="1484" t="s">
        <v>1292</v>
      </c>
      <c r="Q38" s="1484"/>
      <c r="R38" s="1483" t="s">
        <v>1293</v>
      </c>
      <c r="S38" s="1483"/>
      <c r="T38" s="937"/>
      <c r="U38" s="1484" t="s">
        <v>1294</v>
      </c>
      <c r="V38" s="1484"/>
      <c r="W38" s="1038"/>
      <c r="X38" s="1050"/>
      <c r="Y38" s="938"/>
    </row>
    <row r="39" spans="1:25" ht="27" customHeight="1">
      <c r="A39" s="720">
        <v>9</v>
      </c>
      <c r="B39" s="1637"/>
      <c r="C39" s="1074" t="s">
        <v>1370</v>
      </c>
      <c r="D39" s="1052"/>
      <c r="E39" s="1622" t="s">
        <v>819</v>
      </c>
      <c r="F39" s="1623"/>
      <c r="G39" s="565"/>
      <c r="H39" s="1075" t="s">
        <v>878</v>
      </c>
      <c r="I39" s="565"/>
      <c r="J39" s="1509" t="s">
        <v>86</v>
      </c>
      <c r="K39" s="1512"/>
      <c r="L39" s="1622" t="s">
        <v>820</v>
      </c>
      <c r="M39" s="1623"/>
      <c r="N39" s="565"/>
      <c r="O39" s="1075" t="s">
        <v>879</v>
      </c>
      <c r="P39" s="565"/>
      <c r="Q39" s="1075" t="s">
        <v>86</v>
      </c>
      <c r="R39" s="1622" t="s">
        <v>821</v>
      </c>
      <c r="S39" s="1624"/>
      <c r="T39" s="1623"/>
      <c r="U39" s="565"/>
      <c r="V39" s="1075" t="s">
        <v>880</v>
      </c>
      <c r="W39" s="565"/>
      <c r="X39" s="1076" t="s">
        <v>86</v>
      </c>
      <c r="Y39" s="1077"/>
    </row>
    <row r="40" spans="1:25" ht="27.75" customHeight="1">
      <c r="A40" s="1516">
        <v>10</v>
      </c>
      <c r="B40" s="1637"/>
      <c r="C40" s="1565" t="s">
        <v>1273</v>
      </c>
      <c r="D40" s="1078" t="s">
        <v>1371</v>
      </c>
      <c r="E40" s="1079" t="s">
        <v>866</v>
      </c>
      <c r="F40" s="1042"/>
      <c r="G40" s="1080" t="s">
        <v>887</v>
      </c>
      <c r="H40" s="1081"/>
      <c r="I40" s="1081"/>
      <c r="J40" s="1081"/>
      <c r="K40" s="1081"/>
      <c r="L40" s="1081"/>
      <c r="M40" s="1081"/>
      <c r="N40" s="1081"/>
      <c r="O40" s="1081"/>
      <c r="P40" s="1047"/>
      <c r="Q40" s="1047"/>
      <c r="R40" s="1047"/>
      <c r="S40" s="1047"/>
      <c r="T40" s="1047"/>
      <c r="U40" s="908"/>
      <c r="V40" s="908"/>
      <c r="W40" s="908"/>
      <c r="X40" s="908"/>
      <c r="Y40" s="1082"/>
    </row>
    <row r="41" spans="1:25" ht="27.75" customHeight="1">
      <c r="A41" s="1619"/>
      <c r="B41" s="1637"/>
      <c r="C41" s="1566"/>
      <c r="D41" s="1078" t="s">
        <v>1372</v>
      </c>
      <c r="E41" s="565"/>
      <c r="F41" s="1509" t="s">
        <v>867</v>
      </c>
      <c r="G41" s="1510"/>
      <c r="H41" s="1510"/>
      <c r="I41" s="1510"/>
      <c r="J41" s="1512"/>
      <c r="K41" s="565"/>
      <c r="L41" s="1472" t="s">
        <v>836</v>
      </c>
      <c r="M41" s="1473"/>
      <c r="N41" s="1473"/>
      <c r="O41" s="1473"/>
      <c r="P41" s="1473"/>
      <c r="Q41" s="565"/>
      <c r="R41" s="1514" t="s">
        <v>837</v>
      </c>
      <c r="S41" s="1515"/>
      <c r="T41" s="1515"/>
      <c r="U41" s="1515"/>
      <c r="V41" s="1515"/>
      <c r="W41" s="1515"/>
      <c r="X41" s="1515"/>
      <c r="Y41" s="1049"/>
    </row>
    <row r="42" spans="1:25" ht="27.75" customHeight="1">
      <c r="A42" s="1619"/>
      <c r="B42" s="1637"/>
      <c r="C42" s="1566"/>
      <c r="D42" s="1520" t="s">
        <v>1373</v>
      </c>
      <c r="E42" s="1522" t="s">
        <v>838</v>
      </c>
      <c r="F42" s="1523"/>
      <c r="G42" s="1523"/>
      <c r="H42" s="1523"/>
      <c r="I42" s="1524" t="s">
        <v>868</v>
      </c>
      <c r="J42" s="1524"/>
      <c r="K42" s="1524"/>
      <c r="L42" s="1524"/>
      <c r="M42" s="1083"/>
      <c r="N42" s="1084" t="s">
        <v>839</v>
      </c>
      <c r="O42" s="1085"/>
      <c r="P42" s="1626" t="s">
        <v>869</v>
      </c>
      <c r="Q42" s="1626"/>
      <c r="R42" s="1626"/>
      <c r="S42" s="1626"/>
      <c r="T42" s="1086"/>
      <c r="U42" s="1084" t="s">
        <v>839</v>
      </c>
      <c r="V42" s="907"/>
      <c r="W42" s="907"/>
      <c r="X42" s="907"/>
      <c r="Y42" s="1087"/>
    </row>
    <row r="43" spans="1:25" ht="27.75" customHeight="1">
      <c r="A43" s="1619"/>
      <c r="B43" s="1637"/>
      <c r="C43" s="1566"/>
      <c r="D43" s="1521"/>
      <c r="E43" s="1627" t="s">
        <v>840</v>
      </c>
      <c r="F43" s="1628"/>
      <c r="G43" s="1628"/>
      <c r="H43" s="1628"/>
      <c r="I43" s="565"/>
      <c r="J43" s="1075"/>
      <c r="K43" s="1075"/>
      <c r="L43" s="1075"/>
      <c r="M43" s="1075"/>
      <c r="N43" s="905"/>
      <c r="O43" s="905"/>
      <c r="P43" s="1070"/>
      <c r="Q43" s="905"/>
      <c r="R43" s="1075"/>
      <c r="S43" s="1075"/>
      <c r="T43" s="1075"/>
      <c r="U43" s="1075"/>
      <c r="V43" s="581"/>
      <c r="W43" s="581"/>
      <c r="X43" s="581"/>
      <c r="Y43" s="1088"/>
    </row>
    <row r="44" spans="1:25" ht="51.75" customHeight="1">
      <c r="A44" s="1619"/>
      <c r="B44" s="1637"/>
      <c r="C44" s="1566"/>
      <c r="D44" s="1089" t="s">
        <v>1374</v>
      </c>
      <c r="E44" s="565"/>
      <c r="F44" s="1509" t="s">
        <v>870</v>
      </c>
      <c r="G44" s="1510"/>
      <c r="H44" s="1510"/>
      <c r="I44" s="565"/>
      <c r="J44" s="1629" t="s">
        <v>871</v>
      </c>
      <c r="K44" s="1513"/>
      <c r="L44" s="1513"/>
      <c r="M44" s="1473"/>
      <c r="N44" s="1473"/>
      <c r="O44" s="1473"/>
      <c r="P44" s="1473"/>
      <c r="Q44" s="1473"/>
      <c r="R44" s="1473"/>
      <c r="S44" s="1473"/>
      <c r="T44" s="1473"/>
      <c r="U44" s="1473"/>
      <c r="V44" s="1473"/>
      <c r="W44" s="1473"/>
      <c r="X44" s="1080" t="s">
        <v>872</v>
      </c>
      <c r="Y44" s="1090"/>
    </row>
    <row r="45" spans="1:25" ht="33" customHeight="1">
      <c r="A45" s="1619"/>
      <c r="B45" s="1637"/>
      <c r="C45" s="1566"/>
      <c r="D45" s="1078" t="s">
        <v>1375</v>
      </c>
      <c r="E45" s="565"/>
      <c r="F45" s="1509" t="s">
        <v>873</v>
      </c>
      <c r="G45" s="1510"/>
      <c r="H45" s="1510"/>
      <c r="I45" s="1510"/>
      <c r="J45" s="1512"/>
      <c r="K45" s="565"/>
      <c r="L45" s="1509" t="s">
        <v>841</v>
      </c>
      <c r="M45" s="1510"/>
      <c r="N45" s="1510"/>
      <c r="O45" s="1510"/>
      <c r="P45" s="1510"/>
      <c r="Q45" s="565"/>
      <c r="R45" s="1514" t="s">
        <v>842</v>
      </c>
      <c r="S45" s="1515"/>
      <c r="T45" s="1618"/>
      <c r="U45" s="1519"/>
      <c r="V45" s="1519"/>
      <c r="W45" s="1519"/>
      <c r="X45" s="1045" t="s">
        <v>874</v>
      </c>
      <c r="Y45" s="1046"/>
    </row>
    <row r="46" spans="1:25" ht="33" customHeight="1">
      <c r="A46" s="1517"/>
      <c r="B46" s="1637"/>
      <c r="C46" s="1567"/>
      <c r="D46" s="1089" t="s">
        <v>1376</v>
      </c>
      <c r="E46" s="940"/>
      <c r="F46" s="1045" t="s">
        <v>1229</v>
      </c>
      <c r="G46" s="1080"/>
      <c r="H46" s="1080"/>
      <c r="I46" s="1080"/>
      <c r="J46" s="1080"/>
      <c r="K46" s="1080"/>
      <c r="L46" s="1080"/>
      <c r="M46" s="1080"/>
      <c r="N46" s="1080"/>
      <c r="O46" s="1080"/>
      <c r="P46" s="1047"/>
      <c r="Q46" s="1047"/>
      <c r="R46" s="1047"/>
      <c r="S46" s="1047"/>
      <c r="T46" s="1047"/>
      <c r="U46" s="1041"/>
      <c r="V46" s="1041"/>
      <c r="W46" s="1041"/>
      <c r="X46" s="1045"/>
      <c r="Y46" s="1046"/>
    </row>
    <row r="47" spans="1:25" ht="35.25" customHeight="1">
      <c r="A47" s="1541">
        <v>11</v>
      </c>
      <c r="B47" s="1637"/>
      <c r="C47" s="1565" t="s">
        <v>1353</v>
      </c>
      <c r="D47" s="1049" t="s">
        <v>875</v>
      </c>
      <c r="E47" s="565"/>
      <c r="F47" s="1514" t="s">
        <v>876</v>
      </c>
      <c r="G47" s="1515"/>
      <c r="H47" s="1515"/>
      <c r="I47" s="1515"/>
      <c r="J47" s="1515"/>
      <c r="K47" s="1515"/>
      <c r="L47" s="1515"/>
      <c r="M47" s="1515"/>
      <c r="N47" s="1515"/>
      <c r="O47" s="1515"/>
      <c r="P47" s="1515"/>
      <c r="Q47" s="565"/>
      <c r="R47" s="1514" t="s">
        <v>877</v>
      </c>
      <c r="S47" s="1515"/>
      <c r="T47" s="1515"/>
      <c r="U47" s="1515"/>
      <c r="V47" s="1515"/>
      <c r="W47" s="1515"/>
      <c r="X47" s="1515"/>
      <c r="Y47" s="1049"/>
    </row>
    <row r="48" spans="1:25" ht="35.25" customHeight="1">
      <c r="A48" s="1541"/>
      <c r="B48" s="1637"/>
      <c r="C48" s="1566"/>
      <c r="D48" s="1620" t="s">
        <v>1227</v>
      </c>
      <c r="E48" s="1497" t="s">
        <v>1228</v>
      </c>
      <c r="F48" s="1498"/>
      <c r="G48" s="1498"/>
      <c r="H48" s="1498"/>
      <c r="I48" s="1498"/>
      <c r="J48" s="1498"/>
      <c r="K48" s="1526"/>
      <c r="L48" s="1526"/>
      <c r="M48" s="1526"/>
      <c r="N48" s="1526"/>
      <c r="O48" s="1526"/>
      <c r="P48" s="1526"/>
      <c r="Q48" s="1526"/>
      <c r="R48" s="906" t="s">
        <v>48</v>
      </c>
      <c r="S48" s="906"/>
      <c r="T48" s="906"/>
      <c r="U48" s="907"/>
      <c r="V48" s="907"/>
      <c r="W48" s="907"/>
      <c r="X48" s="907"/>
      <c r="Y48" s="913"/>
    </row>
    <row r="49" spans="1:26" ht="35.25" customHeight="1">
      <c r="A49" s="1541"/>
      <c r="B49" s="1637"/>
      <c r="C49" s="1566"/>
      <c r="D49" s="1621"/>
      <c r="E49" s="565"/>
      <c r="F49" s="1509" t="s">
        <v>1243</v>
      </c>
      <c r="G49" s="1510"/>
      <c r="H49" s="1510"/>
      <c r="I49" s="1510"/>
      <c r="J49" s="1510"/>
      <c r="K49" s="1510"/>
      <c r="L49" s="1510"/>
      <c r="M49" s="1510"/>
      <c r="N49" s="565"/>
      <c r="O49" s="1472" t="s">
        <v>888</v>
      </c>
      <c r="P49" s="1473"/>
      <c r="Q49" s="1473"/>
      <c r="R49" s="1473"/>
      <c r="S49" s="1473"/>
      <c r="T49" s="1473"/>
      <c r="U49" s="1473"/>
      <c r="V49" s="1473"/>
      <c r="W49" s="1473"/>
      <c r="X49" s="1474"/>
      <c r="Y49" s="1049"/>
    </row>
    <row r="50" spans="1:26" ht="35.25" customHeight="1">
      <c r="A50" s="1541"/>
      <c r="B50" s="1637"/>
      <c r="C50" s="1566"/>
      <c r="D50" s="1633" t="s">
        <v>885</v>
      </c>
      <c r="E50" s="1522" t="s">
        <v>1226</v>
      </c>
      <c r="F50" s="1523"/>
      <c r="G50" s="1523"/>
      <c r="H50" s="1523"/>
      <c r="I50" s="1523"/>
      <c r="J50" s="1523"/>
      <c r="K50" s="1523"/>
      <c r="L50" s="1499"/>
      <c r="M50" s="1499"/>
      <c r="N50" s="1499"/>
      <c r="O50" s="1499"/>
      <c r="P50" s="1499"/>
      <c r="Q50" s="1499"/>
      <c r="R50" s="1499"/>
      <c r="S50" s="1499"/>
      <c r="T50" s="906" t="s">
        <v>48</v>
      </c>
      <c r="U50" s="907"/>
      <c r="V50" s="907"/>
      <c r="W50" s="907"/>
      <c r="X50" s="907"/>
      <c r="Y50" s="1087"/>
    </row>
    <row r="51" spans="1:26" ht="35.25" customHeight="1">
      <c r="A51" s="1541"/>
      <c r="B51" s="1637"/>
      <c r="C51" s="1566"/>
      <c r="D51" s="1634"/>
      <c r="E51" s="1527" t="s">
        <v>1226</v>
      </c>
      <c r="F51" s="1519"/>
      <c r="G51" s="1519"/>
      <c r="H51" s="1519"/>
      <c r="I51" s="1519"/>
      <c r="J51" s="1519"/>
      <c r="K51" s="1519"/>
      <c r="L51" s="1502"/>
      <c r="M51" s="1502"/>
      <c r="N51" s="1502"/>
      <c r="O51" s="1502"/>
      <c r="P51" s="1502"/>
      <c r="Q51" s="1502"/>
      <c r="R51" s="1502"/>
      <c r="S51" s="1502"/>
      <c r="T51" s="581" t="s">
        <v>48</v>
      </c>
      <c r="U51" s="582"/>
      <c r="V51" s="582"/>
      <c r="W51" s="582"/>
      <c r="X51" s="582"/>
      <c r="Y51" s="1091"/>
    </row>
    <row r="52" spans="1:26" ht="35.25" customHeight="1">
      <c r="A52" s="1541"/>
      <c r="B52" s="1637"/>
      <c r="C52" s="1566"/>
      <c r="D52" s="1634"/>
      <c r="E52" s="1527" t="s">
        <v>1226</v>
      </c>
      <c r="F52" s="1519"/>
      <c r="G52" s="1519"/>
      <c r="H52" s="1519"/>
      <c r="I52" s="1519"/>
      <c r="J52" s="1519"/>
      <c r="K52" s="1519"/>
      <c r="L52" s="1502"/>
      <c r="M52" s="1502"/>
      <c r="N52" s="1502"/>
      <c r="O52" s="1502"/>
      <c r="P52" s="1502"/>
      <c r="Q52" s="1502"/>
      <c r="R52" s="1502"/>
      <c r="S52" s="1502"/>
      <c r="T52" s="581" t="s">
        <v>48</v>
      </c>
      <c r="U52" s="582"/>
      <c r="V52" s="582"/>
      <c r="W52" s="582"/>
      <c r="X52" s="582"/>
      <c r="Y52" s="1091"/>
    </row>
    <row r="53" spans="1:26" ht="62.25" customHeight="1">
      <c r="A53" s="1541"/>
      <c r="B53" s="1637"/>
      <c r="C53" s="1585"/>
      <c r="D53" s="1635"/>
      <c r="E53" s="565"/>
      <c r="F53" s="1044" t="s">
        <v>886</v>
      </c>
      <c r="G53" s="1045"/>
      <c r="H53" s="1045"/>
      <c r="I53" s="1045"/>
      <c r="J53" s="1045"/>
      <c r="K53" s="1045"/>
      <c r="L53" s="1045"/>
      <c r="M53" s="1045"/>
      <c r="N53" s="1045"/>
      <c r="O53" s="565"/>
      <c r="P53" s="1472" t="s">
        <v>888</v>
      </c>
      <c r="Q53" s="1473"/>
      <c r="R53" s="1473"/>
      <c r="S53" s="1473"/>
      <c r="T53" s="1473"/>
      <c r="U53" s="1473"/>
      <c r="V53" s="1473"/>
      <c r="W53" s="1473"/>
      <c r="X53" s="1473"/>
      <c r="Y53" s="1474"/>
      <c r="Z53" s="784"/>
    </row>
    <row r="54" spans="1:26" ht="36.75" customHeight="1">
      <c r="A54" s="914">
        <v>12</v>
      </c>
      <c r="B54" s="1637"/>
      <c r="C54" s="1481" t="s">
        <v>1377</v>
      </c>
      <c r="D54" s="1482"/>
      <c r="E54" s="580"/>
      <c r="F54" s="1514" t="s">
        <v>1230</v>
      </c>
      <c r="G54" s="1515"/>
      <c r="H54" s="1515"/>
      <c r="I54" s="1515"/>
      <c r="J54" s="1554"/>
      <c r="K54" s="580"/>
      <c r="L54" s="1514" t="s">
        <v>1231</v>
      </c>
      <c r="M54" s="1515"/>
      <c r="N54" s="1515"/>
      <c r="O54" s="1515"/>
      <c r="P54" s="1515"/>
      <c r="Q54" s="580"/>
      <c r="R54" s="1514" t="s">
        <v>1232</v>
      </c>
      <c r="S54" s="1515"/>
      <c r="T54" s="1515"/>
      <c r="U54" s="1515"/>
      <c r="V54" s="1515"/>
      <c r="W54" s="1515"/>
      <c r="X54" s="1515"/>
      <c r="Y54" s="939"/>
      <c r="Z54" s="14"/>
    </row>
    <row r="55" spans="1:26" ht="27.75" customHeight="1">
      <c r="A55" s="720">
        <v>13</v>
      </c>
      <c r="B55" s="1637"/>
      <c r="C55" s="1074" t="s">
        <v>1378</v>
      </c>
      <c r="D55" s="1052"/>
      <c r="E55" s="565"/>
      <c r="F55" s="1509" t="s">
        <v>1379</v>
      </c>
      <c r="G55" s="1510"/>
      <c r="H55" s="1510"/>
      <c r="I55" s="1510"/>
      <c r="J55" s="1510"/>
      <c r="K55" s="565"/>
      <c r="L55" s="1514" t="s">
        <v>1380</v>
      </c>
      <c r="M55" s="1515"/>
      <c r="N55" s="1515"/>
      <c r="O55" s="1515"/>
      <c r="P55" s="1515"/>
      <c r="Q55" s="1515"/>
      <c r="R55" s="1515"/>
      <c r="S55" s="1515"/>
      <c r="T55" s="1515"/>
      <c r="U55" s="1515"/>
      <c r="V55" s="1515"/>
      <c r="W55" s="1515"/>
      <c r="X55" s="1515"/>
      <c r="Y55" s="1049"/>
    </row>
    <row r="56" spans="1:26" ht="27.75" customHeight="1">
      <c r="A56" s="720">
        <v>14</v>
      </c>
      <c r="B56" s="1637"/>
      <c r="C56" s="1074" t="s">
        <v>1381</v>
      </c>
      <c r="D56" s="1052"/>
      <c r="E56" s="565"/>
      <c r="F56" s="1514" t="s">
        <v>845</v>
      </c>
      <c r="G56" s="1515"/>
      <c r="H56" s="1515"/>
      <c r="I56" s="1515"/>
      <c r="J56" s="1554"/>
      <c r="K56" s="565"/>
      <c r="L56" s="1514" t="s">
        <v>843</v>
      </c>
      <c r="M56" s="1515"/>
      <c r="N56" s="1515"/>
      <c r="O56" s="1515"/>
      <c r="P56" s="1515"/>
      <c r="Q56" s="1515"/>
      <c r="R56" s="1515"/>
      <c r="S56" s="1515"/>
      <c r="T56" s="1515"/>
      <c r="U56" s="1515"/>
      <c r="V56" s="1515"/>
      <c r="W56" s="1515"/>
      <c r="X56" s="1515"/>
      <c r="Y56" s="1049"/>
    </row>
    <row r="57" spans="1:26" ht="27.75" customHeight="1">
      <c r="A57" s="720">
        <v>15</v>
      </c>
      <c r="B57" s="1637"/>
      <c r="C57" s="1074" t="s">
        <v>1382</v>
      </c>
      <c r="D57" s="1052"/>
      <c r="E57" s="565"/>
      <c r="F57" s="1514" t="s">
        <v>845</v>
      </c>
      <c r="G57" s="1515"/>
      <c r="H57" s="1515"/>
      <c r="I57" s="1515"/>
      <c r="J57" s="1554"/>
      <c r="K57" s="565"/>
      <c r="L57" s="1514" t="s">
        <v>843</v>
      </c>
      <c r="M57" s="1515"/>
      <c r="N57" s="1515"/>
      <c r="O57" s="1515"/>
      <c r="P57" s="1515"/>
      <c r="Q57" s="1515"/>
      <c r="R57" s="1515"/>
      <c r="S57" s="1515"/>
      <c r="T57" s="1515"/>
      <c r="U57" s="1515"/>
      <c r="V57" s="1515"/>
      <c r="W57" s="1515"/>
      <c r="X57" s="1515"/>
      <c r="Y57" s="1049"/>
    </row>
    <row r="58" spans="1:26" ht="27.75" customHeight="1">
      <c r="A58" s="720">
        <v>16</v>
      </c>
      <c r="B58" s="1637"/>
      <c r="C58" s="1539" t="s">
        <v>1383</v>
      </c>
      <c r="D58" s="1540"/>
      <c r="E58" s="565"/>
      <c r="F58" s="1509" t="s">
        <v>726</v>
      </c>
      <c r="G58" s="1510"/>
      <c r="H58" s="1510"/>
      <c r="I58" s="1510"/>
      <c r="J58" s="1512"/>
      <c r="K58" s="565"/>
      <c r="L58" s="1514" t="s">
        <v>843</v>
      </c>
      <c r="M58" s="1515"/>
      <c r="N58" s="1515"/>
      <c r="O58" s="1515"/>
      <c r="P58" s="1515"/>
      <c r="Q58" s="1515"/>
      <c r="R58" s="1515"/>
      <c r="S58" s="1515"/>
      <c r="T58" s="1515"/>
      <c r="U58" s="1515"/>
      <c r="V58" s="1515"/>
      <c r="W58" s="1515"/>
      <c r="X58" s="1515"/>
      <c r="Y58" s="1049"/>
    </row>
    <row r="59" spans="1:26" ht="27.75" customHeight="1">
      <c r="A59" s="720">
        <v>17</v>
      </c>
      <c r="B59" s="1637"/>
      <c r="C59" s="1074" t="s">
        <v>1384</v>
      </c>
      <c r="D59" s="1052"/>
      <c r="E59" s="565"/>
      <c r="F59" s="1514" t="s">
        <v>845</v>
      </c>
      <c r="G59" s="1515"/>
      <c r="H59" s="1515"/>
      <c r="I59" s="1515"/>
      <c r="J59" s="1554"/>
      <c r="K59" s="565"/>
      <c r="L59" s="1514" t="s">
        <v>843</v>
      </c>
      <c r="M59" s="1515"/>
      <c r="N59" s="1515"/>
      <c r="O59" s="1515"/>
      <c r="P59" s="1515"/>
      <c r="Q59" s="1515"/>
      <c r="R59" s="1515"/>
      <c r="S59" s="1515"/>
      <c r="T59" s="1515"/>
      <c r="U59" s="1515"/>
      <c r="V59" s="1515"/>
      <c r="W59" s="1515"/>
      <c r="X59" s="1515"/>
      <c r="Y59" s="1049"/>
    </row>
    <row r="60" spans="1:26" ht="27.75" customHeight="1">
      <c r="A60" s="720">
        <v>18</v>
      </c>
      <c r="B60" s="1637"/>
      <c r="C60" s="1547" t="s">
        <v>1385</v>
      </c>
      <c r="D60" s="1540"/>
      <c r="E60" s="565"/>
      <c r="F60" s="1472" t="s">
        <v>861</v>
      </c>
      <c r="G60" s="1473"/>
      <c r="H60" s="1473"/>
      <c r="I60" s="1473"/>
      <c r="J60" s="1473"/>
      <c r="K60" s="565"/>
      <c r="L60" s="1514" t="s">
        <v>846</v>
      </c>
      <c r="M60" s="1515"/>
      <c r="N60" s="1515"/>
      <c r="O60" s="1515"/>
      <c r="P60" s="1515"/>
      <c r="Q60" s="1515"/>
      <c r="R60" s="1515"/>
      <c r="S60" s="1515"/>
      <c r="T60" s="1515"/>
      <c r="U60" s="565"/>
      <c r="V60" s="1515" t="s">
        <v>843</v>
      </c>
      <c r="W60" s="1515"/>
      <c r="X60" s="1515"/>
      <c r="Y60" s="1049"/>
    </row>
    <row r="61" spans="1:26" ht="27.75" customHeight="1">
      <c r="A61" s="1541">
        <v>19</v>
      </c>
      <c r="B61" s="1637"/>
      <c r="C61" s="1525" t="s">
        <v>1386</v>
      </c>
      <c r="D61" s="1092" t="s">
        <v>847</v>
      </c>
      <c r="E61" s="565"/>
      <c r="F61" s="1514" t="s">
        <v>862</v>
      </c>
      <c r="G61" s="1515"/>
      <c r="H61" s="1515"/>
      <c r="I61" s="1515"/>
      <c r="J61" s="1554"/>
      <c r="K61" s="565"/>
      <c r="L61" s="1514" t="s">
        <v>863</v>
      </c>
      <c r="M61" s="1515"/>
      <c r="N61" s="1515"/>
      <c r="O61" s="1515"/>
      <c r="P61" s="1515"/>
      <c r="Q61" s="565"/>
      <c r="R61" s="1076" t="s">
        <v>88</v>
      </c>
      <c r="S61" s="1093" t="s">
        <v>835</v>
      </c>
      <c r="T61" s="1542"/>
      <c r="U61" s="1542"/>
      <c r="V61" s="1542"/>
      <c r="W61" s="1542"/>
      <c r="X61" s="1542"/>
      <c r="Y61" s="1094" t="s">
        <v>844</v>
      </c>
    </row>
    <row r="62" spans="1:26" ht="27.75" customHeight="1">
      <c r="A62" s="1541"/>
      <c r="B62" s="1637"/>
      <c r="C62" s="1487"/>
      <c r="D62" s="1095" t="s">
        <v>848</v>
      </c>
      <c r="E62" s="565"/>
      <c r="F62" s="1514" t="s">
        <v>862</v>
      </c>
      <c r="G62" s="1515"/>
      <c r="H62" s="1515"/>
      <c r="I62" s="1515"/>
      <c r="J62" s="1554"/>
      <c r="K62" s="565"/>
      <c r="L62" s="1472" t="s">
        <v>864</v>
      </c>
      <c r="M62" s="1473"/>
      <c r="N62" s="1473"/>
      <c r="O62" s="1473"/>
      <c r="P62" s="1473"/>
      <c r="Q62" s="565"/>
      <c r="R62" s="1076" t="s">
        <v>88</v>
      </c>
      <c r="S62" s="1093" t="s">
        <v>25</v>
      </c>
      <c r="T62" s="1542"/>
      <c r="U62" s="1542"/>
      <c r="V62" s="1542"/>
      <c r="W62" s="1542"/>
      <c r="X62" s="1542"/>
      <c r="Y62" s="1094" t="s">
        <v>48</v>
      </c>
    </row>
    <row r="63" spans="1:26" ht="27.75" customHeight="1">
      <c r="A63" s="720">
        <v>20</v>
      </c>
      <c r="B63" s="1637"/>
      <c r="C63" s="1079" t="s">
        <v>1387</v>
      </c>
      <c r="D63" s="1052"/>
      <c r="E63" s="565"/>
      <c r="F63" s="1514" t="s">
        <v>865</v>
      </c>
      <c r="G63" s="1515"/>
      <c r="H63" s="1515"/>
      <c r="I63" s="1515"/>
      <c r="J63" s="1554"/>
      <c r="K63" s="565"/>
      <c r="L63" s="1472" t="s">
        <v>849</v>
      </c>
      <c r="M63" s="1473"/>
      <c r="N63" s="1473"/>
      <c r="O63" s="1473"/>
      <c r="P63" s="1473"/>
      <c r="Q63" s="1473"/>
      <c r="R63" s="1473"/>
      <c r="S63" s="1473"/>
      <c r="T63" s="1473"/>
      <c r="U63" s="565"/>
      <c r="V63" s="1515" t="s">
        <v>87</v>
      </c>
      <c r="W63" s="1515"/>
      <c r="X63" s="1515"/>
      <c r="Y63" s="1049"/>
    </row>
    <row r="64" spans="1:26" ht="27.75" customHeight="1">
      <c r="A64" s="720">
        <v>21</v>
      </c>
      <c r="B64" s="1577" t="s">
        <v>884</v>
      </c>
      <c r="C64" s="1548" t="s">
        <v>89</v>
      </c>
      <c r="D64" s="1549"/>
      <c r="E64" s="1514" t="s">
        <v>640</v>
      </c>
      <c r="F64" s="1515"/>
      <c r="G64" s="1515"/>
      <c r="H64" s="1515"/>
      <c r="I64" s="1515"/>
      <c r="J64" s="1515"/>
      <c r="K64" s="1515"/>
      <c r="L64" s="1515"/>
      <c r="M64" s="1515"/>
      <c r="N64" s="1515"/>
      <c r="O64" s="1515"/>
      <c r="P64" s="1515"/>
      <c r="Q64" s="1515"/>
      <c r="R64" s="1515"/>
      <c r="S64" s="1515"/>
      <c r="T64" s="1515"/>
      <c r="U64" s="1515"/>
      <c r="V64" s="1515"/>
      <c r="W64" s="1515"/>
      <c r="X64" s="1515"/>
      <c r="Y64" s="1049"/>
    </row>
    <row r="65" spans="1:25" ht="27.75" customHeight="1">
      <c r="A65" s="720">
        <v>22</v>
      </c>
      <c r="B65" s="1578"/>
      <c r="C65" s="1548" t="s">
        <v>90</v>
      </c>
      <c r="D65" s="1549"/>
      <c r="E65" s="1514" t="s">
        <v>640</v>
      </c>
      <c r="F65" s="1515"/>
      <c r="G65" s="1515"/>
      <c r="H65" s="1515"/>
      <c r="I65" s="1515"/>
      <c r="J65" s="1515"/>
      <c r="K65" s="1515"/>
      <c r="L65" s="1515"/>
      <c r="M65" s="1515"/>
      <c r="N65" s="1515"/>
      <c r="O65" s="1515"/>
      <c r="P65" s="1515"/>
      <c r="Q65" s="1515"/>
      <c r="R65" s="1515"/>
      <c r="S65" s="1515"/>
      <c r="T65" s="1515"/>
      <c r="U65" s="1515"/>
      <c r="V65" s="1515"/>
      <c r="W65" s="1515"/>
      <c r="X65" s="1515"/>
      <c r="Y65" s="1049"/>
    </row>
    <row r="66" spans="1:25" s="929" customFormat="1" ht="32.1" customHeight="1">
      <c r="A66" s="1485">
        <v>23</v>
      </c>
      <c r="B66" s="1578"/>
      <c r="C66" s="1486" t="s">
        <v>1388</v>
      </c>
      <c r="D66" s="968" t="s">
        <v>1297</v>
      </c>
      <c r="E66" s="940"/>
      <c r="F66" s="1473" t="s">
        <v>1296</v>
      </c>
      <c r="G66" s="1473"/>
      <c r="H66" s="1473"/>
      <c r="I66" s="1473"/>
      <c r="J66" s="1473"/>
      <c r="K66" s="1473"/>
      <c r="L66" s="1473"/>
      <c r="M66" s="1473"/>
      <c r="N66" s="1473"/>
      <c r="O66" s="1473"/>
      <c r="P66" s="1473"/>
      <c r="Q66" s="1473"/>
      <c r="R66" s="1473"/>
      <c r="S66" s="1473"/>
      <c r="T66" s="1473"/>
      <c r="U66" s="1473"/>
      <c r="V66" s="1473"/>
      <c r="W66" s="1473"/>
      <c r="X66" s="1473"/>
      <c r="Y66" s="939"/>
    </row>
    <row r="67" spans="1:25" s="929" customFormat="1" ht="66" customHeight="1">
      <c r="A67" s="1485"/>
      <c r="B67" s="1578"/>
      <c r="C67" s="1487"/>
      <c r="D67" s="969" t="s">
        <v>1298</v>
      </c>
      <c r="E67" s="940"/>
      <c r="F67" s="1473" t="s">
        <v>1401</v>
      </c>
      <c r="G67" s="1473"/>
      <c r="H67" s="1473"/>
      <c r="I67" s="1473"/>
      <c r="J67" s="1473"/>
      <c r="K67" s="1473"/>
      <c r="L67" s="1473"/>
      <c r="M67" s="1473"/>
      <c r="N67" s="1473"/>
      <c r="O67" s="1473"/>
      <c r="P67" s="1473"/>
      <c r="Q67" s="1473"/>
      <c r="R67" s="1473"/>
      <c r="S67" s="1473"/>
      <c r="T67" s="1473"/>
      <c r="U67" s="1473"/>
      <c r="V67" s="1473"/>
      <c r="W67" s="1473"/>
      <c r="X67" s="1473"/>
      <c r="Y67" s="939"/>
    </row>
    <row r="68" spans="1:25" s="929" customFormat="1" ht="37.5" customHeight="1">
      <c r="A68" s="1265">
        <v>24</v>
      </c>
      <c r="B68" s="1578"/>
      <c r="C68" s="1481" t="s">
        <v>91</v>
      </c>
      <c r="D68" s="1482"/>
      <c r="E68" s="580"/>
      <c r="F68" s="1472" t="s">
        <v>1667</v>
      </c>
      <c r="G68" s="1473"/>
      <c r="H68" s="1473"/>
      <c r="I68" s="1473"/>
      <c r="J68" s="1473"/>
      <c r="K68" s="1473"/>
      <c r="L68" s="1473"/>
      <c r="M68" s="1473"/>
      <c r="N68" s="1473"/>
      <c r="O68" s="1473"/>
      <c r="P68" s="1473"/>
      <c r="Q68" s="1473"/>
      <c r="R68" s="1473"/>
      <c r="S68" s="1473"/>
      <c r="T68" s="1473"/>
      <c r="U68" s="1473"/>
      <c r="V68" s="1473"/>
      <c r="W68" s="1473"/>
      <c r="X68" s="1473"/>
      <c r="Y68" s="1474"/>
    </row>
    <row r="69" spans="1:25" s="929" customFormat="1" ht="90" customHeight="1">
      <c r="A69" s="1265">
        <v>25</v>
      </c>
      <c r="B69" s="1578"/>
      <c r="C69" s="1481" t="s">
        <v>1299</v>
      </c>
      <c r="D69" s="1482"/>
      <c r="E69" s="565"/>
      <c r="F69" s="1472" t="s">
        <v>1402</v>
      </c>
      <c r="G69" s="1473"/>
      <c r="H69" s="1473"/>
      <c r="I69" s="1473"/>
      <c r="J69" s="1473"/>
      <c r="K69" s="1473"/>
      <c r="L69" s="1473"/>
      <c r="M69" s="1473"/>
      <c r="N69" s="1473"/>
      <c r="O69" s="1473"/>
      <c r="P69" s="1473"/>
      <c r="Q69" s="1473"/>
      <c r="R69" s="1473"/>
      <c r="S69" s="1473"/>
      <c r="T69" s="1473"/>
      <c r="U69" s="1474"/>
      <c r="V69" s="1"/>
      <c r="W69" s="1472" t="s">
        <v>1390</v>
      </c>
      <c r="X69" s="1473"/>
      <c r="Y69" s="1474"/>
    </row>
    <row r="70" spans="1:25" s="929" customFormat="1" ht="123" customHeight="1">
      <c r="A70" s="1379">
        <v>26</v>
      </c>
      <c r="B70" s="1578"/>
      <c r="C70" s="1548" t="s">
        <v>92</v>
      </c>
      <c r="D70" s="1549"/>
      <c r="E70" s="565"/>
      <c r="F70" s="1573" t="s">
        <v>1696</v>
      </c>
      <c r="G70" s="1574"/>
      <c r="H70" s="1574"/>
      <c r="I70" s="1574"/>
      <c r="J70" s="1574"/>
      <c r="K70" s="1574"/>
      <c r="L70" s="1574"/>
      <c r="M70" s="1574"/>
      <c r="N70" s="1574"/>
      <c r="O70" s="1574"/>
      <c r="P70" s="1574"/>
      <c r="Q70" s="1574"/>
      <c r="R70" s="1574"/>
      <c r="S70" s="1574"/>
      <c r="T70" s="1574"/>
      <c r="U70" s="1574"/>
      <c r="V70" s="1574"/>
      <c r="W70" s="1574"/>
      <c r="X70" s="1574"/>
      <c r="Y70" s="1575"/>
    </row>
    <row r="71" spans="1:25" ht="38.25" customHeight="1">
      <c r="A71" s="1266">
        <v>27</v>
      </c>
      <c r="B71" s="1578"/>
      <c r="C71" s="1548" t="s">
        <v>735</v>
      </c>
      <c r="D71" s="1580"/>
      <c r="E71" s="580"/>
      <c r="F71" s="1506" t="s">
        <v>736</v>
      </c>
      <c r="G71" s="1507"/>
      <c r="H71" s="1507"/>
      <c r="I71" s="1507"/>
      <c r="J71" s="1507"/>
      <c r="K71" s="1507"/>
      <c r="L71" s="1507"/>
      <c r="M71" s="1507"/>
      <c r="N71" s="1507"/>
      <c r="O71" s="1507"/>
      <c r="P71" s="1507"/>
      <c r="Q71" s="1507"/>
      <c r="R71" s="1507"/>
      <c r="S71" s="1507"/>
      <c r="T71" s="1507"/>
      <c r="U71" s="1507"/>
      <c r="V71" s="1507"/>
      <c r="W71" s="1507"/>
      <c r="X71" s="1507"/>
      <c r="Y71" s="597"/>
    </row>
    <row r="72" spans="1:25" ht="38.25" customHeight="1">
      <c r="A72" s="1266">
        <v>28</v>
      </c>
      <c r="B72" s="1578"/>
      <c r="C72" s="1051" t="s">
        <v>93</v>
      </c>
      <c r="D72" s="1096"/>
      <c r="E72" s="565"/>
      <c r="F72" s="1509" t="s">
        <v>94</v>
      </c>
      <c r="G72" s="1510"/>
      <c r="H72" s="1510"/>
      <c r="I72" s="1510"/>
      <c r="J72" s="1512"/>
      <c r="K72" s="565"/>
      <c r="L72" s="1514" t="s">
        <v>95</v>
      </c>
      <c r="M72" s="1515"/>
      <c r="N72" s="1515"/>
      <c r="O72" s="1515"/>
      <c r="P72" s="1554"/>
      <c r="Q72" s="565"/>
      <c r="R72" s="1076" t="s">
        <v>88</v>
      </c>
      <c r="S72" s="1093" t="s">
        <v>25</v>
      </c>
      <c r="T72" s="1581"/>
      <c r="U72" s="1581"/>
      <c r="V72" s="1581"/>
      <c r="W72" s="1581"/>
      <c r="X72" s="1581"/>
      <c r="Y72" s="1094" t="s">
        <v>48</v>
      </c>
    </row>
    <row r="73" spans="1:25" ht="38.25" customHeight="1">
      <c r="A73" s="1266">
        <v>29</v>
      </c>
      <c r="B73" s="1578"/>
      <c r="C73" s="1051" t="s">
        <v>353</v>
      </c>
      <c r="D73" s="1096"/>
      <c r="E73" s="580"/>
      <c r="F73" s="1509" t="s">
        <v>357</v>
      </c>
      <c r="G73" s="1510"/>
      <c r="H73" s="1510"/>
      <c r="I73" s="1510"/>
      <c r="J73" s="1510"/>
      <c r="K73" s="1510"/>
      <c r="L73" s="1510"/>
      <c r="M73" s="1510"/>
      <c r="N73" s="1510"/>
      <c r="O73" s="1510"/>
      <c r="P73" s="1512"/>
      <c r="Q73" s="565"/>
      <c r="R73" s="1076" t="s">
        <v>88</v>
      </c>
      <c r="S73" s="1093" t="s">
        <v>25</v>
      </c>
      <c r="T73" s="1542"/>
      <c r="U73" s="1542"/>
      <c r="V73" s="1542"/>
      <c r="W73" s="1542"/>
      <c r="X73" s="1542"/>
      <c r="Y73" s="1094" t="s">
        <v>48</v>
      </c>
    </row>
    <row r="74" spans="1:25" ht="38.25" customHeight="1">
      <c r="A74" s="1266">
        <v>30</v>
      </c>
      <c r="B74" s="1578"/>
      <c r="C74" s="1569" t="s">
        <v>355</v>
      </c>
      <c r="D74" s="1570"/>
      <c r="E74" s="580"/>
      <c r="F74" s="1472" t="s">
        <v>710</v>
      </c>
      <c r="G74" s="1515"/>
      <c r="H74" s="1515"/>
      <c r="I74" s="1515"/>
      <c r="J74" s="1515"/>
      <c r="K74" s="1515"/>
      <c r="L74" s="1515"/>
      <c r="M74" s="1515"/>
      <c r="N74" s="1515"/>
      <c r="O74" s="1515"/>
      <c r="P74" s="1515"/>
      <c r="Q74" s="1515"/>
      <c r="R74" s="1515"/>
      <c r="S74" s="1515"/>
      <c r="T74" s="1554"/>
      <c r="U74" s="580"/>
      <c r="V74" s="1514" t="s">
        <v>714</v>
      </c>
      <c r="W74" s="1515"/>
      <c r="X74" s="1515"/>
      <c r="Y74" s="1049"/>
    </row>
    <row r="75" spans="1:25" ht="38.25" customHeight="1">
      <c r="A75" s="1266">
        <v>31</v>
      </c>
      <c r="B75" s="1579"/>
      <c r="C75" s="1569" t="s">
        <v>910</v>
      </c>
      <c r="D75" s="1570"/>
      <c r="E75" s="579"/>
      <c r="F75" s="1514" t="s">
        <v>911</v>
      </c>
      <c r="G75" s="1515"/>
      <c r="H75" s="1515"/>
      <c r="I75" s="1515"/>
      <c r="J75" s="1554"/>
      <c r="K75" s="579"/>
      <c r="L75" s="1514" t="s">
        <v>912</v>
      </c>
      <c r="M75" s="1515"/>
      <c r="N75" s="1515"/>
      <c r="O75" s="1515"/>
      <c r="P75" s="1515"/>
      <c r="Q75" s="1515"/>
      <c r="R75" s="1515"/>
      <c r="S75" s="1515"/>
      <c r="T75" s="1515"/>
      <c r="U75" s="1515"/>
      <c r="V75" s="1515"/>
      <c r="W75" s="1515"/>
      <c r="X75" s="1515"/>
      <c r="Y75" s="1049"/>
    </row>
    <row r="76" spans="1:25" ht="53.25" customHeight="1">
      <c r="A76" s="1546">
        <v>32</v>
      </c>
      <c r="B76" s="1555" t="s">
        <v>96</v>
      </c>
      <c r="C76" s="1550" t="s">
        <v>948</v>
      </c>
      <c r="D76" s="1551"/>
      <c r="E76" s="580"/>
      <c r="F76" s="1472" t="s">
        <v>709</v>
      </c>
      <c r="G76" s="1473"/>
      <c r="H76" s="1473"/>
      <c r="I76" s="1473"/>
      <c r="J76" s="1473"/>
      <c r="K76" s="1473"/>
      <c r="L76" s="1473"/>
      <c r="M76" s="1473"/>
      <c r="N76" s="1473"/>
      <c r="O76" s="1473"/>
      <c r="P76" s="1473"/>
      <c r="Q76" s="1473"/>
      <c r="R76" s="1473"/>
      <c r="S76" s="1473"/>
      <c r="T76" s="1474"/>
      <c r="U76" s="580"/>
      <c r="V76" s="1047" t="s">
        <v>843</v>
      </c>
      <c r="W76" s="1047"/>
      <c r="X76" s="1047"/>
      <c r="Y76" s="1049"/>
    </row>
    <row r="77" spans="1:25" ht="53.25" customHeight="1">
      <c r="A77" s="1546"/>
      <c r="B77" s="1555"/>
      <c r="C77" s="1552"/>
      <c r="D77" s="1553"/>
      <c r="E77" s="580"/>
      <c r="F77" s="1472" t="s">
        <v>949</v>
      </c>
      <c r="G77" s="1473"/>
      <c r="H77" s="1473"/>
      <c r="I77" s="1473"/>
      <c r="J77" s="1473"/>
      <c r="K77" s="1473"/>
      <c r="L77" s="1473"/>
      <c r="M77" s="1473"/>
      <c r="N77" s="1473"/>
      <c r="O77" s="1473"/>
      <c r="P77" s="1473"/>
      <c r="Q77" s="1473"/>
      <c r="R77" s="1473"/>
      <c r="S77" s="1473"/>
      <c r="T77" s="1474"/>
      <c r="U77" s="580"/>
      <c r="V77" s="1047" t="s">
        <v>843</v>
      </c>
      <c r="W77" s="929"/>
      <c r="X77" s="1047"/>
      <c r="Y77" s="1049"/>
    </row>
    <row r="78" spans="1:25" ht="30" customHeight="1">
      <c r="A78" s="1485">
        <v>33</v>
      </c>
      <c r="B78" s="1555"/>
      <c r="C78" s="1588" t="s">
        <v>97</v>
      </c>
      <c r="D78" s="1589"/>
      <c r="E78" s="579"/>
      <c r="F78" s="1514" t="s">
        <v>708</v>
      </c>
      <c r="G78" s="1515"/>
      <c r="H78" s="1515"/>
      <c r="I78" s="1515"/>
      <c r="J78" s="1515"/>
      <c r="K78" s="1515"/>
      <c r="L78" s="1515"/>
      <c r="M78" s="1515"/>
      <c r="N78" s="1515"/>
      <c r="O78" s="1515"/>
      <c r="P78" s="1515"/>
      <c r="Q78" s="1515"/>
      <c r="R78" s="1515"/>
      <c r="S78" s="1515"/>
      <c r="T78" s="1515"/>
      <c r="U78" s="1515"/>
      <c r="V78" s="1515"/>
      <c r="W78" s="1515"/>
      <c r="X78" s="1515"/>
      <c r="Y78" s="1049"/>
    </row>
    <row r="79" spans="1:25" ht="31.5" customHeight="1">
      <c r="A79" s="1485"/>
      <c r="B79" s="1555"/>
      <c r="C79" s="1590"/>
      <c r="D79" s="1591"/>
      <c r="E79" s="579"/>
      <c r="F79" s="1514" t="s">
        <v>707</v>
      </c>
      <c r="G79" s="1515"/>
      <c r="H79" s="1515"/>
      <c r="I79" s="1515"/>
      <c r="J79" s="1515"/>
      <c r="K79" s="1515"/>
      <c r="L79" s="1515"/>
      <c r="M79" s="1515"/>
      <c r="N79" s="1515"/>
      <c r="O79" s="1515"/>
      <c r="P79" s="1515"/>
      <c r="Q79" s="1515"/>
      <c r="R79" s="1515"/>
      <c r="S79" s="1515"/>
      <c r="T79" s="1515"/>
      <c r="U79" s="1515"/>
      <c r="V79" s="1515"/>
      <c r="W79" s="1515"/>
      <c r="X79" s="1515"/>
      <c r="Y79" s="1049"/>
    </row>
    <row r="80" spans="1:25" ht="31.5" customHeight="1">
      <c r="A80" s="1485"/>
      <c r="B80" s="1555"/>
      <c r="C80" s="1590"/>
      <c r="D80" s="1591"/>
      <c r="E80" s="579"/>
      <c r="F80" s="1514" t="s">
        <v>706</v>
      </c>
      <c r="G80" s="1515"/>
      <c r="H80" s="1515"/>
      <c r="I80" s="1515"/>
      <c r="J80" s="1515"/>
      <c r="K80" s="1515"/>
      <c r="L80" s="1515"/>
      <c r="M80" s="1515"/>
      <c r="N80" s="1515"/>
      <c r="O80" s="1515"/>
      <c r="P80" s="1515"/>
      <c r="Q80" s="1515"/>
      <c r="R80" s="1515"/>
      <c r="S80" s="1515"/>
      <c r="T80" s="1515"/>
      <c r="U80" s="1515"/>
      <c r="V80" s="1515"/>
      <c r="W80" s="1515"/>
      <c r="X80" s="1515"/>
      <c r="Y80" s="1049"/>
    </row>
    <row r="81" spans="1:25" ht="31.5" customHeight="1">
      <c r="A81" s="1485"/>
      <c r="B81" s="1555"/>
      <c r="C81" s="1590"/>
      <c r="D81" s="1591"/>
      <c r="E81" s="579"/>
      <c r="F81" s="1514" t="s">
        <v>731</v>
      </c>
      <c r="G81" s="1515"/>
      <c r="H81" s="1515"/>
      <c r="I81" s="1515"/>
      <c r="J81" s="1515"/>
      <c r="K81" s="1515"/>
      <c r="L81" s="1515"/>
      <c r="M81" s="1515"/>
      <c r="N81" s="1515"/>
      <c r="O81" s="1515"/>
      <c r="P81" s="1515"/>
      <c r="Q81" s="1515"/>
      <c r="R81" s="1515"/>
      <c r="S81" s="1515"/>
      <c r="T81" s="1515"/>
      <c r="U81" s="1515"/>
      <c r="V81" s="1515"/>
      <c r="W81" s="1515"/>
      <c r="X81" s="1515"/>
      <c r="Y81" s="1049"/>
    </row>
    <row r="82" spans="1:25" ht="32.1" customHeight="1">
      <c r="A82" s="1485"/>
      <c r="B82" s="1555"/>
      <c r="C82" s="1590"/>
      <c r="D82" s="1591"/>
      <c r="E82" s="579"/>
      <c r="F82" s="1514" t="s">
        <v>705</v>
      </c>
      <c r="G82" s="1515"/>
      <c r="H82" s="1515"/>
      <c r="I82" s="1515"/>
      <c r="J82" s="1515"/>
      <c r="K82" s="1515"/>
      <c r="L82" s="1515"/>
      <c r="M82" s="1515"/>
      <c r="N82" s="1515"/>
      <c r="O82" s="1515"/>
      <c r="P82" s="1515"/>
      <c r="Q82" s="1515"/>
      <c r="R82" s="1515"/>
      <c r="S82" s="1515"/>
      <c r="T82" s="1515"/>
      <c r="U82" s="1515"/>
      <c r="V82" s="1515"/>
      <c r="W82" s="1515"/>
      <c r="X82" s="1515"/>
      <c r="Y82" s="1049"/>
    </row>
    <row r="83" spans="1:25" ht="32.1" customHeight="1">
      <c r="A83" s="1485"/>
      <c r="B83" s="1555"/>
      <c r="C83" s="1590"/>
      <c r="D83" s="1591"/>
      <c r="E83" s="579"/>
      <c r="F83" s="1514" t="s">
        <v>704</v>
      </c>
      <c r="G83" s="1515"/>
      <c r="H83" s="1515"/>
      <c r="I83" s="1515"/>
      <c r="J83" s="1515"/>
      <c r="K83" s="1515"/>
      <c r="L83" s="1515"/>
      <c r="M83" s="1515"/>
      <c r="N83" s="1515"/>
      <c r="O83" s="1515"/>
      <c r="P83" s="1515"/>
      <c r="Q83" s="1515"/>
      <c r="R83" s="1515"/>
      <c r="S83" s="1515"/>
      <c r="T83" s="1515"/>
      <c r="U83" s="1515"/>
      <c r="V83" s="1515"/>
      <c r="W83" s="1515"/>
      <c r="X83" s="1515"/>
      <c r="Y83" s="1049"/>
    </row>
    <row r="84" spans="1:25" ht="32.1" customHeight="1">
      <c r="A84" s="1485"/>
      <c r="B84" s="1555"/>
      <c r="C84" s="1590"/>
      <c r="D84" s="1591"/>
      <c r="E84" s="579"/>
      <c r="F84" s="1514" t="s">
        <v>715</v>
      </c>
      <c r="G84" s="1515"/>
      <c r="H84" s="1515"/>
      <c r="I84" s="1515"/>
      <c r="J84" s="1515"/>
      <c r="K84" s="1515"/>
      <c r="L84" s="1515"/>
      <c r="M84" s="1515"/>
      <c r="N84" s="1515"/>
      <c r="O84" s="1515"/>
      <c r="P84" s="1515"/>
      <c r="Q84" s="1515"/>
      <c r="R84" s="1515"/>
      <c r="S84" s="1515"/>
      <c r="T84" s="1515"/>
      <c r="U84" s="1515"/>
      <c r="V84" s="1515"/>
      <c r="W84" s="1515"/>
      <c r="X84" s="1515"/>
      <c r="Y84" s="1049"/>
    </row>
    <row r="85" spans="1:25" ht="32.1" customHeight="1">
      <c r="A85" s="1485"/>
      <c r="B85" s="1555"/>
      <c r="C85" s="1592"/>
      <c r="D85" s="1593"/>
      <c r="E85" s="579"/>
      <c r="F85" s="1514" t="s">
        <v>703</v>
      </c>
      <c r="G85" s="1515"/>
      <c r="H85" s="1515"/>
      <c r="I85" s="1515"/>
      <c r="J85" s="1515"/>
      <c r="K85" s="1515"/>
      <c r="L85" s="1515"/>
      <c r="M85" s="1515"/>
      <c r="N85" s="1515"/>
      <c r="O85" s="1515"/>
      <c r="P85" s="1515"/>
      <c r="Q85" s="1515"/>
      <c r="R85" s="1515"/>
      <c r="S85" s="1515"/>
      <c r="T85" s="1515"/>
      <c r="U85" s="1515"/>
      <c r="V85" s="1515"/>
      <c r="W85" s="1515"/>
      <c r="X85" s="1515"/>
      <c r="Y85" s="1049"/>
    </row>
    <row r="86" spans="1:25" ht="32.1" customHeight="1">
      <c r="A86" s="1543">
        <v>34</v>
      </c>
      <c r="B86" s="1555"/>
      <c r="C86" s="1559" t="s">
        <v>711</v>
      </c>
      <c r="D86" s="1560"/>
      <c r="E86" s="580"/>
      <c r="F86" s="1556" t="s">
        <v>716</v>
      </c>
      <c r="G86" s="1557"/>
      <c r="H86" s="1557"/>
      <c r="I86" s="1557"/>
      <c r="J86" s="1558"/>
      <c r="K86" s="580"/>
      <c r="L86" s="1556" t="s">
        <v>717</v>
      </c>
      <c r="M86" s="1557"/>
      <c r="N86" s="1557"/>
      <c r="O86" s="1557"/>
      <c r="P86" s="1558"/>
      <c r="Q86" s="580"/>
      <c r="R86" s="1556" t="s">
        <v>87</v>
      </c>
      <c r="S86" s="1557"/>
      <c r="T86" s="1557"/>
      <c r="U86" s="1557"/>
      <c r="V86" s="585"/>
      <c r="W86" s="585"/>
      <c r="X86" s="585"/>
      <c r="Y86" s="715"/>
    </row>
    <row r="87" spans="1:25" ht="32.1" customHeight="1">
      <c r="A87" s="1544"/>
      <c r="B87" s="1555"/>
      <c r="C87" s="1561"/>
      <c r="D87" s="1562"/>
      <c r="E87" s="591" t="s">
        <v>718</v>
      </c>
      <c r="F87" s="592"/>
      <c r="G87" s="592"/>
      <c r="H87" s="592"/>
      <c r="I87" s="592"/>
      <c r="J87" s="592"/>
      <c r="K87" s="592"/>
      <c r="L87" s="592"/>
      <c r="M87" s="592"/>
      <c r="N87" s="592"/>
      <c r="O87" s="592"/>
      <c r="P87" s="592"/>
      <c r="Q87" s="592"/>
      <c r="R87" s="592"/>
      <c r="S87" s="592"/>
      <c r="T87" s="592"/>
      <c r="U87" s="592"/>
      <c r="V87" s="592"/>
      <c r="W87" s="592"/>
      <c r="X87" s="592"/>
      <c r="Y87" s="593"/>
    </row>
    <row r="88" spans="1:25" ht="32.1" customHeight="1">
      <c r="A88" s="1544"/>
      <c r="B88" s="1555"/>
      <c r="C88" s="1561"/>
      <c r="D88" s="1562"/>
      <c r="E88" s="1571" t="s">
        <v>719</v>
      </c>
      <c r="F88" s="1572"/>
      <c r="G88" s="1572"/>
      <c r="H88" s="565"/>
      <c r="I88" s="1514" t="s">
        <v>722</v>
      </c>
      <c r="J88" s="1515"/>
      <c r="K88" s="1515"/>
      <c r="L88" s="1515"/>
      <c r="M88" s="1515"/>
      <c r="N88" s="1515"/>
      <c r="O88" s="1515"/>
      <c r="P88" s="1554"/>
      <c r="Q88" s="565"/>
      <c r="R88" s="1514" t="s">
        <v>721</v>
      </c>
      <c r="S88" s="1515"/>
      <c r="T88" s="1515"/>
      <c r="U88" s="1515"/>
      <c r="V88" s="1515"/>
      <c r="W88" s="1515"/>
      <c r="X88" s="1515"/>
      <c r="Y88" s="1554"/>
    </row>
    <row r="89" spans="1:25" ht="32.1" customHeight="1">
      <c r="A89" s="1545"/>
      <c r="B89" s="1555"/>
      <c r="C89" s="1563"/>
      <c r="D89" s="1564"/>
      <c r="E89" s="1571" t="s">
        <v>720</v>
      </c>
      <c r="F89" s="1572"/>
      <c r="G89" s="1572"/>
      <c r="H89" s="565"/>
      <c r="I89" s="1514" t="s">
        <v>722</v>
      </c>
      <c r="J89" s="1515"/>
      <c r="K89" s="1515"/>
      <c r="L89" s="1515"/>
      <c r="M89" s="1515"/>
      <c r="N89" s="1515"/>
      <c r="O89" s="1515"/>
      <c r="P89" s="1554"/>
      <c r="Q89" s="565"/>
      <c r="R89" s="1514" t="s">
        <v>721</v>
      </c>
      <c r="S89" s="1515"/>
      <c r="T89" s="1515"/>
      <c r="U89" s="1515"/>
      <c r="V89" s="1515"/>
      <c r="W89" s="1515"/>
      <c r="X89" s="1515"/>
      <c r="Y89" s="1554"/>
    </row>
    <row r="90" spans="1:25" ht="51.75" customHeight="1">
      <c r="A90" s="1485">
        <v>35</v>
      </c>
      <c r="B90" s="1555"/>
      <c r="C90" s="1565" t="s">
        <v>900</v>
      </c>
      <c r="D90" s="1583" t="s">
        <v>850</v>
      </c>
      <c r="E90" s="721"/>
      <c r="F90" s="1509" t="s">
        <v>858</v>
      </c>
      <c r="G90" s="1510"/>
      <c r="H90" s="1510"/>
      <c r="I90" s="1510"/>
      <c r="J90" s="1510"/>
      <c r="K90" s="1510"/>
      <c r="L90" s="1510"/>
      <c r="M90" s="1510"/>
      <c r="N90" s="1510"/>
      <c r="O90" s="1510"/>
      <c r="P90" s="1510"/>
      <c r="Q90" s="1510"/>
      <c r="R90" s="1510"/>
      <c r="S90" s="1510"/>
      <c r="T90" s="1510"/>
      <c r="U90" s="1510"/>
      <c r="V90" s="1510"/>
      <c r="W90" s="1510"/>
      <c r="X90" s="1510"/>
      <c r="Y90" s="1049"/>
    </row>
    <row r="91" spans="1:25" ht="52.5" customHeight="1">
      <c r="A91" s="1485"/>
      <c r="B91" s="1555"/>
      <c r="C91" s="1566"/>
      <c r="D91" s="1584"/>
      <c r="E91" s="721"/>
      <c r="F91" s="1506" t="s">
        <v>851</v>
      </c>
      <c r="G91" s="1507"/>
      <c r="H91" s="1507"/>
      <c r="I91" s="1507"/>
      <c r="J91" s="1507"/>
      <c r="K91" s="1507"/>
      <c r="L91" s="1507"/>
      <c r="M91" s="1507"/>
      <c r="N91" s="1507"/>
      <c r="O91" s="1507"/>
      <c r="P91" s="1507"/>
      <c r="Q91" s="1507"/>
      <c r="R91" s="1507"/>
      <c r="S91" s="1507"/>
      <c r="T91" s="1507"/>
      <c r="U91" s="1507"/>
      <c r="V91" s="1507"/>
      <c r="W91" s="1507"/>
      <c r="X91" s="1507"/>
      <c r="Y91" s="1508"/>
    </row>
    <row r="92" spans="1:25" ht="32.1" customHeight="1">
      <c r="A92" s="1485"/>
      <c r="B92" s="1555"/>
      <c r="C92" s="1566"/>
      <c r="D92" s="1585"/>
      <c r="E92" s="721"/>
      <c r="F92" s="1586" t="s">
        <v>859</v>
      </c>
      <c r="G92" s="1587"/>
      <c r="H92" s="1587"/>
      <c r="I92" s="1587"/>
      <c r="J92" s="1587"/>
      <c r="K92" s="1587"/>
      <c r="L92" s="1587"/>
      <c r="M92" s="1587"/>
      <c r="N92" s="1587"/>
      <c r="O92" s="1587"/>
      <c r="P92" s="1587"/>
      <c r="Q92" s="1587"/>
      <c r="R92" s="1587"/>
      <c r="S92" s="1587"/>
      <c r="T92" s="1587"/>
      <c r="U92" s="1587"/>
      <c r="V92" s="1587"/>
      <c r="W92" s="1587"/>
      <c r="X92" s="1587"/>
      <c r="Y92" s="1049"/>
    </row>
    <row r="93" spans="1:25" ht="32.1" customHeight="1">
      <c r="A93" s="1485"/>
      <c r="B93" s="1555"/>
      <c r="C93" s="1566"/>
      <c r="D93" s="722" t="s">
        <v>852</v>
      </c>
      <c r="E93" s="721"/>
      <c r="F93" s="1509" t="s">
        <v>1389</v>
      </c>
      <c r="G93" s="1510"/>
      <c r="H93" s="1510"/>
      <c r="I93" s="1510"/>
      <c r="J93" s="1510"/>
      <c r="K93" s="1510"/>
      <c r="L93" s="1510"/>
      <c r="M93" s="1510"/>
      <c r="N93" s="1510"/>
      <c r="O93" s="1510"/>
      <c r="P93" s="1510"/>
      <c r="Q93" s="1510"/>
      <c r="R93" s="1510"/>
      <c r="S93" s="1510"/>
      <c r="T93" s="1510"/>
      <c r="U93" s="1510"/>
      <c r="V93" s="1510"/>
      <c r="W93" s="1510"/>
      <c r="X93" s="1510"/>
      <c r="Y93" s="1049"/>
    </row>
    <row r="94" spans="1:25" ht="32.1" customHeight="1">
      <c r="A94" s="1485"/>
      <c r="B94" s="1555"/>
      <c r="C94" s="1566"/>
      <c r="D94" s="1488" t="s">
        <v>853</v>
      </c>
      <c r="E94" s="721"/>
      <c r="F94" s="1514" t="s">
        <v>854</v>
      </c>
      <c r="G94" s="1515"/>
      <c r="H94" s="1515"/>
      <c r="I94" s="1515"/>
      <c r="J94" s="1515"/>
      <c r="K94" s="1515"/>
      <c r="L94" s="1515"/>
      <c r="M94" s="1515"/>
      <c r="N94" s="1515"/>
      <c r="O94" s="1515"/>
      <c r="P94" s="1515"/>
      <c r="Q94" s="580"/>
      <c r="R94" s="1514" t="s">
        <v>855</v>
      </c>
      <c r="S94" s="1515"/>
      <c r="T94" s="1515"/>
      <c r="U94" s="1515"/>
      <c r="V94" s="1515"/>
      <c r="W94" s="1515"/>
      <c r="X94" s="1515"/>
      <c r="Y94" s="1049"/>
    </row>
    <row r="95" spans="1:25" ht="32.1" customHeight="1">
      <c r="A95" s="1485"/>
      <c r="B95" s="1555"/>
      <c r="C95" s="1566"/>
      <c r="D95" s="1537"/>
      <c r="E95" s="1522" t="s">
        <v>1226</v>
      </c>
      <c r="F95" s="1523"/>
      <c r="G95" s="1523"/>
      <c r="H95" s="1523"/>
      <c r="I95" s="1523"/>
      <c r="J95" s="1523"/>
      <c r="K95" s="1523"/>
      <c r="L95" s="1568"/>
      <c r="M95" s="1568"/>
      <c r="N95" s="1568"/>
      <c r="O95" s="1568"/>
      <c r="P95" s="1568"/>
      <c r="Q95" s="1568"/>
      <c r="R95" s="1568"/>
      <c r="S95" s="1568"/>
      <c r="T95" s="906" t="s">
        <v>48</v>
      </c>
      <c r="U95" s="907"/>
      <c r="V95" s="907"/>
      <c r="W95" s="907"/>
      <c r="X95" s="912"/>
      <c r="Y95" s="913"/>
    </row>
    <row r="96" spans="1:25" ht="32.1" customHeight="1">
      <c r="A96" s="1485"/>
      <c r="B96" s="1555"/>
      <c r="C96" s="1566"/>
      <c r="D96" s="1537"/>
      <c r="E96" s="1527" t="s">
        <v>1226</v>
      </c>
      <c r="F96" s="1519"/>
      <c r="G96" s="1519"/>
      <c r="H96" s="1519"/>
      <c r="I96" s="1519"/>
      <c r="J96" s="1519"/>
      <c r="K96" s="1519"/>
      <c r="L96" s="1502"/>
      <c r="M96" s="1502"/>
      <c r="N96" s="1502"/>
      <c r="O96" s="1502"/>
      <c r="P96" s="1502"/>
      <c r="Q96" s="1502"/>
      <c r="R96" s="1502"/>
      <c r="S96" s="1502"/>
      <c r="T96" s="581" t="s">
        <v>48</v>
      </c>
      <c r="U96" s="582"/>
      <c r="V96" s="582"/>
      <c r="W96" s="582"/>
      <c r="X96" s="905"/>
      <c r="Y96" s="715"/>
    </row>
    <row r="97" spans="1:29" ht="44.25" customHeight="1">
      <c r="A97" s="1485"/>
      <c r="B97" s="1555"/>
      <c r="C97" s="1566"/>
      <c r="D97" s="1538"/>
      <c r="E97" s="565"/>
      <c r="F97" s="1044" t="s">
        <v>886</v>
      </c>
      <c r="G97" s="908"/>
      <c r="H97" s="908"/>
      <c r="I97" s="908"/>
      <c r="J97" s="908"/>
      <c r="K97" s="908"/>
      <c r="L97" s="909"/>
      <c r="M97" s="910"/>
      <c r="N97" s="911"/>
      <c r="O97" s="565"/>
      <c r="P97" s="1472" t="s">
        <v>888</v>
      </c>
      <c r="Q97" s="1473"/>
      <c r="R97" s="1473"/>
      <c r="S97" s="1473"/>
      <c r="T97" s="1473"/>
      <c r="U97" s="1473"/>
      <c r="V97" s="1473"/>
      <c r="W97" s="1473"/>
      <c r="X97" s="1473"/>
      <c r="Y97" s="1474"/>
      <c r="Z97" s="784"/>
    </row>
    <row r="98" spans="1:29" ht="32.1" customHeight="1">
      <c r="A98" s="1485"/>
      <c r="B98" s="1555"/>
      <c r="C98" s="1566"/>
      <c r="D98" s="1583" t="s">
        <v>856</v>
      </c>
      <c r="E98" s="723"/>
      <c r="F98" s="724" t="s">
        <v>860</v>
      </c>
      <c r="G98" s="724"/>
      <c r="H98" s="724"/>
      <c r="I98" s="724"/>
      <c r="J98" s="724"/>
      <c r="K98" s="724"/>
      <c r="L98" s="724"/>
      <c r="M98" s="724"/>
      <c r="N98" s="724"/>
      <c r="O98" s="724"/>
      <c r="P98" s="724"/>
      <c r="Q98" s="725"/>
      <c r="R98" s="724"/>
      <c r="S98" s="724"/>
      <c r="T98" s="724"/>
      <c r="U98" s="724"/>
      <c r="V98" s="724"/>
      <c r="W98" s="724"/>
      <c r="X98" s="724"/>
      <c r="Y98" s="714"/>
    </row>
    <row r="99" spans="1:29" ht="32.1" customHeight="1">
      <c r="A99" s="1485"/>
      <c r="B99" s="1555"/>
      <c r="C99" s="1567"/>
      <c r="D99" s="1584"/>
      <c r="E99" s="580"/>
      <c r="F99" s="1047" t="s">
        <v>857</v>
      </c>
      <c r="G99" s="1047"/>
      <c r="H99" s="1047"/>
      <c r="I99" s="1047"/>
      <c r="J99" s="1047"/>
      <c r="K99" s="1047"/>
      <c r="L99" s="1047"/>
      <c r="M99" s="1047"/>
      <c r="N99" s="1047"/>
      <c r="O99" s="1047"/>
      <c r="P99" s="1047"/>
      <c r="Q99" s="592"/>
      <c r="R99" s="1047"/>
      <c r="S99" s="1047"/>
      <c r="T99" s="1047"/>
      <c r="U99" s="1047"/>
      <c r="V99" s="1047"/>
      <c r="W99" s="1047"/>
      <c r="X99" s="1047"/>
      <c r="Y99" s="1049"/>
    </row>
    <row r="100" spans="1:29" ht="20.100000000000001" customHeight="1">
      <c r="A100" s="1022"/>
      <c r="B100" s="1023"/>
      <c r="C100" s="1576" t="s">
        <v>98</v>
      </c>
      <c r="D100" s="1576"/>
      <c r="E100" s="1576"/>
      <c r="F100" s="1576"/>
      <c r="G100" s="1576"/>
      <c r="H100" s="1576"/>
      <c r="I100" s="1576"/>
      <c r="J100" s="1576"/>
      <c r="K100" s="1576"/>
      <c r="L100" s="1576"/>
      <c r="M100" s="1576"/>
      <c r="N100" s="1576"/>
      <c r="O100" s="1576"/>
      <c r="P100" s="1576"/>
      <c r="Q100" s="1576"/>
      <c r="R100" s="1576"/>
      <c r="S100" s="1576"/>
      <c r="T100" s="1576"/>
      <c r="U100" s="1576"/>
      <c r="V100" s="1576"/>
      <c r="W100" s="1576"/>
      <c r="X100" s="1576"/>
      <c r="Y100" s="1024"/>
      <c r="Z100" s="929"/>
      <c r="AA100" s="929"/>
      <c r="AB100" s="929"/>
      <c r="AC100" s="929"/>
    </row>
    <row r="101" spans="1:29" ht="20.100000000000001" customHeight="1">
      <c r="A101" s="1025"/>
      <c r="B101" s="1026"/>
      <c r="C101" s="1594" t="s">
        <v>1362</v>
      </c>
      <c r="D101" s="1594"/>
      <c r="E101" s="1594"/>
      <c r="F101" s="1594"/>
      <c r="G101" s="1594"/>
      <c r="H101" s="1594"/>
      <c r="I101" s="1594"/>
      <c r="J101" s="1594"/>
      <c r="K101" s="1594"/>
      <c r="L101" s="1594"/>
      <c r="M101" s="1594"/>
      <c r="N101" s="1594"/>
      <c r="O101" s="1594"/>
      <c r="P101" s="1594"/>
      <c r="Q101" s="1594"/>
      <c r="R101" s="1594"/>
      <c r="S101" s="1594"/>
      <c r="T101" s="1594"/>
      <c r="U101" s="1594"/>
      <c r="V101" s="1594"/>
      <c r="W101" s="1594"/>
      <c r="X101" s="1594"/>
      <c r="Y101" s="1027"/>
      <c r="Z101" s="929"/>
      <c r="AA101" s="929"/>
      <c r="AB101" s="929"/>
      <c r="AC101" s="929"/>
    </row>
    <row r="102" spans="1:29" ht="23.25" customHeight="1">
      <c r="A102" s="1582" t="s">
        <v>823</v>
      </c>
      <c r="B102" s="1582"/>
      <c r="C102" s="1582"/>
      <c r="D102" s="1582"/>
      <c r="E102" s="1028"/>
      <c r="F102" s="1029"/>
      <c r="G102" s="1029"/>
      <c r="H102" s="1029"/>
      <c r="I102" s="1029"/>
      <c r="J102" s="1029"/>
      <c r="K102" s="1029"/>
      <c r="L102" s="1030"/>
      <c r="M102" s="1030"/>
      <c r="N102" s="1030"/>
      <c r="O102" s="1030"/>
      <c r="P102" s="1030"/>
      <c r="Q102" s="1030"/>
      <c r="R102" s="1030"/>
      <c r="S102" s="1030"/>
      <c r="T102" s="1030"/>
      <c r="U102" s="1029"/>
      <c r="V102" s="1029"/>
      <c r="W102" s="1029"/>
      <c r="X102" s="1029"/>
      <c r="Y102" s="1029"/>
      <c r="Z102" s="929"/>
      <c r="AA102" s="929"/>
      <c r="AB102" s="929"/>
      <c r="AC102" s="929"/>
    </row>
    <row r="103" spans="1:29" ht="30" customHeight="1">
      <c r="A103" s="1475" t="s">
        <v>822</v>
      </c>
      <c r="B103" s="1476"/>
      <c r="C103" s="1476"/>
      <c r="D103" s="1476"/>
      <c r="E103" s="1476"/>
      <c r="F103" s="1476"/>
      <c r="G103" s="1476"/>
      <c r="H103" s="1476"/>
      <c r="I103" s="1476"/>
      <c r="J103" s="1476"/>
      <c r="K103" s="1476"/>
      <c r="L103" s="1476"/>
      <c r="M103" s="1476"/>
      <c r="N103" s="1476"/>
      <c r="O103" s="1476"/>
      <c r="P103" s="1476"/>
      <c r="Q103" s="1476"/>
      <c r="R103" s="1476"/>
      <c r="S103" s="1476"/>
      <c r="T103" s="1476"/>
      <c r="U103" s="1476"/>
      <c r="V103" s="1476"/>
      <c r="W103" s="1476"/>
      <c r="X103" s="1476"/>
      <c r="Y103" s="1031"/>
      <c r="Z103" s="929"/>
      <c r="AA103" s="929"/>
      <c r="AB103" s="929"/>
      <c r="AC103" s="929"/>
    </row>
    <row r="104" spans="1:29" ht="30" customHeight="1">
      <c r="A104" s="1477"/>
      <c r="B104" s="1478"/>
      <c r="C104" s="1478"/>
      <c r="D104" s="1478"/>
      <c r="E104" s="1478"/>
      <c r="F104" s="1478"/>
      <c r="G104" s="1478"/>
      <c r="H104" s="1478"/>
      <c r="I104" s="1478"/>
      <c r="J104" s="1478"/>
      <c r="K104" s="1478"/>
      <c r="L104" s="1478"/>
      <c r="M104" s="1478"/>
      <c r="N104" s="1478"/>
      <c r="O104" s="1478"/>
      <c r="P104" s="1478"/>
      <c r="Q104" s="1478"/>
      <c r="R104" s="1478"/>
      <c r="S104" s="1478"/>
      <c r="T104" s="1478"/>
      <c r="U104" s="1478"/>
      <c r="V104" s="1478"/>
      <c r="W104" s="1478"/>
      <c r="X104" s="1478"/>
      <c r="Y104" s="1032"/>
      <c r="Z104" s="929"/>
      <c r="AA104" s="929"/>
      <c r="AB104" s="929"/>
      <c r="AC104" s="929"/>
    </row>
    <row r="105" spans="1:29" ht="30" customHeight="1">
      <c r="A105" s="1479"/>
      <c r="B105" s="1480"/>
      <c r="C105" s="1480"/>
      <c r="D105" s="1480"/>
      <c r="E105" s="1480"/>
      <c r="F105" s="1480"/>
      <c r="G105" s="1480"/>
      <c r="H105" s="1480"/>
      <c r="I105" s="1480"/>
      <c r="J105" s="1480"/>
      <c r="K105" s="1480"/>
      <c r="L105" s="1480"/>
      <c r="M105" s="1480"/>
      <c r="N105" s="1480"/>
      <c r="O105" s="1480"/>
      <c r="P105" s="1480"/>
      <c r="Q105" s="1480"/>
      <c r="R105" s="1480"/>
      <c r="S105" s="1480"/>
      <c r="T105" s="1480"/>
      <c r="U105" s="1480"/>
      <c r="V105" s="1480"/>
      <c r="W105" s="1480"/>
      <c r="X105" s="1480"/>
      <c r="Y105" s="1033"/>
      <c r="Z105" s="929"/>
      <c r="AA105" s="929"/>
      <c r="AB105" s="929"/>
      <c r="AC105" s="929"/>
    </row>
    <row r="106" spans="1:29" ht="22.5" hidden="1" customHeight="1">
      <c r="A106" s="1025"/>
      <c r="B106" s="1025"/>
      <c r="C106" s="1025"/>
      <c r="D106" s="1024"/>
      <c r="E106" s="929"/>
      <c r="F106" s="929"/>
      <c r="G106" s="929"/>
      <c r="H106" s="929"/>
      <c r="I106" s="929"/>
      <c r="J106" s="929"/>
      <c r="K106" s="929"/>
      <c r="L106" s="929"/>
      <c r="M106" s="929"/>
      <c r="N106" s="929"/>
      <c r="O106" s="929"/>
      <c r="P106" s="929"/>
      <c r="Q106" s="929"/>
      <c r="R106" s="929"/>
      <c r="S106" s="929"/>
      <c r="T106" s="929"/>
      <c r="U106" s="929"/>
      <c r="V106" s="929"/>
      <c r="W106" s="929"/>
      <c r="X106" s="929"/>
      <c r="Y106" s="929"/>
      <c r="Z106" s="929"/>
      <c r="AA106" s="929"/>
      <c r="AB106" s="929"/>
      <c r="AC106" s="929"/>
    </row>
    <row r="107" spans="1:29" ht="15" customHeight="1">
      <c r="A107" s="1025"/>
      <c r="B107" s="1024"/>
      <c r="C107" s="1025"/>
      <c r="D107" s="1024"/>
      <c r="E107" s="929"/>
      <c r="F107" s="929"/>
      <c r="G107" s="929"/>
      <c r="H107" s="929"/>
      <c r="I107" s="929"/>
      <c r="J107" s="929"/>
      <c r="K107" s="929"/>
      <c r="L107" s="929"/>
      <c r="M107" s="929"/>
      <c r="N107" s="929"/>
      <c r="O107" s="929"/>
      <c r="P107" s="929"/>
      <c r="Q107" s="929"/>
      <c r="R107" s="929"/>
      <c r="S107" s="929"/>
      <c r="T107" s="929"/>
      <c r="U107" s="929"/>
      <c r="V107" s="929"/>
      <c r="W107" s="929"/>
      <c r="X107" s="929"/>
      <c r="Y107" s="929"/>
      <c r="Z107" s="929"/>
      <c r="AA107" s="929"/>
      <c r="AB107" s="929"/>
      <c r="AC107" s="929"/>
    </row>
    <row r="108" spans="1:29" ht="35.1" customHeight="1">
      <c r="A108" s="1025"/>
      <c r="B108" s="1024"/>
      <c r="C108" s="1025"/>
      <c r="D108" s="1024"/>
      <c r="E108" s="929"/>
      <c r="F108" s="929"/>
      <c r="G108" s="929"/>
      <c r="H108" s="929"/>
      <c r="I108" s="929"/>
      <c r="J108" s="929"/>
      <c r="K108" s="929"/>
      <c r="L108" s="929"/>
      <c r="M108" s="929"/>
      <c r="N108" s="929"/>
      <c r="O108" s="929"/>
      <c r="P108" s="929"/>
      <c r="Q108" s="929"/>
      <c r="R108" s="929"/>
      <c r="S108" s="929"/>
      <c r="T108" s="929"/>
      <c r="U108" s="929"/>
      <c r="V108" s="929"/>
      <c r="W108" s="929"/>
      <c r="X108" s="929"/>
      <c r="Y108" s="929"/>
      <c r="Z108" s="929"/>
      <c r="AA108" s="929"/>
      <c r="AB108" s="929"/>
      <c r="AC108" s="929"/>
    </row>
    <row r="109" spans="1:29" ht="35.1" customHeight="1">
      <c r="A109" s="1025"/>
      <c r="B109" s="1034"/>
      <c r="C109" s="1034"/>
      <c r="D109" s="1024"/>
      <c r="E109" s="929"/>
      <c r="F109" s="929"/>
      <c r="G109" s="929"/>
      <c r="H109" s="929"/>
      <c r="I109" s="929"/>
      <c r="J109" s="929"/>
      <c r="K109" s="929"/>
      <c r="L109" s="929"/>
      <c r="M109" s="929"/>
      <c r="N109" s="929"/>
      <c r="O109" s="929"/>
      <c r="P109" s="929"/>
      <c r="Q109" s="929"/>
      <c r="R109" s="929"/>
      <c r="S109" s="929"/>
      <c r="T109" s="929"/>
      <c r="U109" s="929"/>
      <c r="V109" s="929"/>
      <c r="W109" s="929"/>
      <c r="X109" s="929"/>
      <c r="Y109" s="929"/>
      <c r="Z109" s="929"/>
      <c r="AA109" s="929"/>
      <c r="AB109" s="929"/>
      <c r="AC109" s="929"/>
    </row>
    <row r="110" spans="1:29" ht="35.1" customHeight="1">
      <c r="A110" s="577"/>
      <c r="B110" s="577"/>
      <c r="C110" s="577"/>
      <c r="D110" s="578"/>
    </row>
    <row r="111" spans="1:29" ht="35.1" customHeight="1">
      <c r="A111" s="577"/>
      <c r="B111" s="578"/>
      <c r="C111" s="577"/>
      <c r="D111" s="578"/>
    </row>
    <row r="112" spans="1:29" ht="35.1" customHeight="1">
      <c r="A112" s="577"/>
      <c r="B112" s="578"/>
      <c r="C112" s="577"/>
      <c r="D112" s="578"/>
    </row>
    <row r="113" spans="1:4" ht="35.1" customHeight="1">
      <c r="A113" s="577"/>
      <c r="B113" s="578"/>
      <c r="C113" s="577"/>
      <c r="D113" s="578"/>
    </row>
    <row r="114" spans="1:4" ht="35.1" customHeight="1">
      <c r="A114" s="577"/>
      <c r="B114" s="578"/>
      <c r="C114" s="577"/>
      <c r="D114" s="578"/>
    </row>
    <row r="115" spans="1:4" ht="35.1" customHeight="1"/>
    <row r="116" spans="1:4" ht="35.1" customHeight="1"/>
    <row r="117" spans="1:4" ht="35.1" customHeight="1"/>
    <row r="118" spans="1:4" ht="35.1" customHeight="1"/>
    <row r="119" spans="1:4" ht="35.1" customHeight="1"/>
    <row r="120" spans="1:4" ht="35.1" customHeight="1"/>
    <row r="121" spans="1:4" ht="20.100000000000001" customHeight="1"/>
    <row r="122" spans="1:4" ht="20.100000000000001" customHeight="1"/>
  </sheetData>
  <mergeCells count="220">
    <mergeCell ref="E39:F39"/>
    <mergeCell ref="B31:B63"/>
    <mergeCell ref="F57:J57"/>
    <mergeCell ref="C47:C53"/>
    <mergeCell ref="T62:X62"/>
    <mergeCell ref="F59:J59"/>
    <mergeCell ref="L59:X59"/>
    <mergeCell ref="L57:X57"/>
    <mergeCell ref="L63:T63"/>
    <mergeCell ref="C40:C46"/>
    <mergeCell ref="F54:J54"/>
    <mergeCell ref="L54:P54"/>
    <mergeCell ref="R54:X54"/>
    <mergeCell ref="C54:D54"/>
    <mergeCell ref="L45:P45"/>
    <mergeCell ref="F61:J61"/>
    <mergeCell ref="L61:P61"/>
    <mergeCell ref="V60:X60"/>
    <mergeCell ref="F56:J56"/>
    <mergeCell ref="F62:J62"/>
    <mergeCell ref="L62:P62"/>
    <mergeCell ref="L55:X55"/>
    <mergeCell ref="R45:T45"/>
    <mergeCell ref="C31:D33"/>
    <mergeCell ref="A40:A46"/>
    <mergeCell ref="L52:S52"/>
    <mergeCell ref="D48:D49"/>
    <mergeCell ref="J39:K39"/>
    <mergeCell ref="L39:M39"/>
    <mergeCell ref="R39:T39"/>
    <mergeCell ref="L17:N17"/>
    <mergeCell ref="C20:D27"/>
    <mergeCell ref="F20:X20"/>
    <mergeCell ref="E21:K21"/>
    <mergeCell ref="L21:S21"/>
    <mergeCell ref="C12:D17"/>
    <mergeCell ref="F25:U25"/>
    <mergeCell ref="C18:D19"/>
    <mergeCell ref="F18:X18"/>
    <mergeCell ref="F47:P47"/>
    <mergeCell ref="P42:S42"/>
    <mergeCell ref="E43:H43"/>
    <mergeCell ref="F44:H44"/>
    <mergeCell ref="J44:L44"/>
    <mergeCell ref="M44:W44"/>
    <mergeCell ref="F45:J45"/>
    <mergeCell ref="F22:Y22"/>
    <mergeCell ref="D50:D53"/>
    <mergeCell ref="W1:Y1"/>
    <mergeCell ref="A2:Y2"/>
    <mergeCell ref="A4:C4"/>
    <mergeCell ref="D4:F4"/>
    <mergeCell ref="I4:P4"/>
    <mergeCell ref="R4:S4"/>
    <mergeCell ref="T4:X4"/>
    <mergeCell ref="C7:D7"/>
    <mergeCell ref="E7:X7"/>
    <mergeCell ref="G4:H4"/>
    <mergeCell ref="B7:B30"/>
    <mergeCell ref="F30:Y30"/>
    <mergeCell ref="F10:X10"/>
    <mergeCell ref="F11:X11"/>
    <mergeCell ref="C10:D11"/>
    <mergeCell ref="A12:A17"/>
    <mergeCell ref="A5:D5"/>
    <mergeCell ref="A6:B6"/>
    <mergeCell ref="C6:D6"/>
    <mergeCell ref="E6:X6"/>
    <mergeCell ref="C8:D9"/>
    <mergeCell ref="F8:X8"/>
    <mergeCell ref="F9:X9"/>
    <mergeCell ref="A8:A11"/>
    <mergeCell ref="A102:D102"/>
    <mergeCell ref="D90:D92"/>
    <mergeCell ref="F90:X90"/>
    <mergeCell ref="F91:Y91"/>
    <mergeCell ref="F92:X92"/>
    <mergeCell ref="F79:X79"/>
    <mergeCell ref="F80:X80"/>
    <mergeCell ref="F81:X81"/>
    <mergeCell ref="F82:X82"/>
    <mergeCell ref="F83:X83"/>
    <mergeCell ref="F84:X84"/>
    <mergeCell ref="C78:D85"/>
    <mergeCell ref="F78:X78"/>
    <mergeCell ref="D98:D99"/>
    <mergeCell ref="A90:A99"/>
    <mergeCell ref="F94:P94"/>
    <mergeCell ref="R94:X94"/>
    <mergeCell ref="F85:X85"/>
    <mergeCell ref="P97:Y97"/>
    <mergeCell ref="R88:Y88"/>
    <mergeCell ref="R86:U86"/>
    <mergeCell ref="E89:G89"/>
    <mergeCell ref="I89:P89"/>
    <mergeCell ref="C101:X101"/>
    <mergeCell ref="C100:X100"/>
    <mergeCell ref="B64:B75"/>
    <mergeCell ref="F75:J75"/>
    <mergeCell ref="L75:X75"/>
    <mergeCell ref="C74:D74"/>
    <mergeCell ref="F74:T74"/>
    <mergeCell ref="C64:D64"/>
    <mergeCell ref="F93:X93"/>
    <mergeCell ref="C71:D71"/>
    <mergeCell ref="F71:X71"/>
    <mergeCell ref="R89:Y89"/>
    <mergeCell ref="L72:P72"/>
    <mergeCell ref="T72:X72"/>
    <mergeCell ref="F73:P73"/>
    <mergeCell ref="T73:X73"/>
    <mergeCell ref="L86:P86"/>
    <mergeCell ref="C70:D70"/>
    <mergeCell ref="L56:X56"/>
    <mergeCell ref="F60:J60"/>
    <mergeCell ref="F55:J55"/>
    <mergeCell ref="B76:B99"/>
    <mergeCell ref="F86:J86"/>
    <mergeCell ref="V74:X74"/>
    <mergeCell ref="C86:D89"/>
    <mergeCell ref="C90:C99"/>
    <mergeCell ref="L60:T60"/>
    <mergeCell ref="E95:K95"/>
    <mergeCell ref="L95:S95"/>
    <mergeCell ref="E96:K96"/>
    <mergeCell ref="L96:S96"/>
    <mergeCell ref="C75:D75"/>
    <mergeCell ref="W69:Y69"/>
    <mergeCell ref="F69:U69"/>
    <mergeCell ref="E88:G88"/>
    <mergeCell ref="I88:P88"/>
    <mergeCell ref="C68:D68"/>
    <mergeCell ref="F70:Y70"/>
    <mergeCell ref="A28:A30"/>
    <mergeCell ref="F28:Y28"/>
    <mergeCell ref="C28:D30"/>
    <mergeCell ref="D94:D97"/>
    <mergeCell ref="C58:D58"/>
    <mergeCell ref="A31:A33"/>
    <mergeCell ref="F58:J58"/>
    <mergeCell ref="L58:X58"/>
    <mergeCell ref="T61:X61"/>
    <mergeCell ref="A86:A89"/>
    <mergeCell ref="A47:A53"/>
    <mergeCell ref="A61:A62"/>
    <mergeCell ref="A76:A77"/>
    <mergeCell ref="A78:A85"/>
    <mergeCell ref="C60:D60"/>
    <mergeCell ref="F72:J72"/>
    <mergeCell ref="E64:X64"/>
    <mergeCell ref="C65:D65"/>
    <mergeCell ref="E65:X65"/>
    <mergeCell ref="C76:D77"/>
    <mergeCell ref="F76:T76"/>
    <mergeCell ref="F77:T77"/>
    <mergeCell ref="F63:J63"/>
    <mergeCell ref="E50:K50"/>
    <mergeCell ref="A18:A19"/>
    <mergeCell ref="A20:A27"/>
    <mergeCell ref="U45:W45"/>
    <mergeCell ref="V63:X63"/>
    <mergeCell ref="F41:J41"/>
    <mergeCell ref="L41:P41"/>
    <mergeCell ref="R41:X41"/>
    <mergeCell ref="D42:D43"/>
    <mergeCell ref="E42:H42"/>
    <mergeCell ref="I42:L42"/>
    <mergeCell ref="C61:C62"/>
    <mergeCell ref="E48:J48"/>
    <mergeCell ref="K48:Q48"/>
    <mergeCell ref="F49:M49"/>
    <mergeCell ref="O49:X49"/>
    <mergeCell ref="I31:K31"/>
    <mergeCell ref="E33:F33"/>
    <mergeCell ref="L50:S50"/>
    <mergeCell ref="E51:K51"/>
    <mergeCell ref="L51:S51"/>
    <mergeCell ref="E52:K52"/>
    <mergeCell ref="R47:X47"/>
    <mergeCell ref="P53:Y53"/>
    <mergeCell ref="G31:H31"/>
    <mergeCell ref="U36:V36"/>
    <mergeCell ref="G37:O37"/>
    <mergeCell ref="P37:Q37"/>
    <mergeCell ref="R37:S37"/>
    <mergeCell ref="U37:V37"/>
    <mergeCell ref="G38:O38"/>
    <mergeCell ref="P38:Q38"/>
    <mergeCell ref="F29:Y29"/>
    <mergeCell ref="E32:F32"/>
    <mergeCell ref="G32:H32"/>
    <mergeCell ref="I32:K32"/>
    <mergeCell ref="L33:X33"/>
    <mergeCell ref="G33:H33"/>
    <mergeCell ref="I33:K33"/>
    <mergeCell ref="E31:F31"/>
    <mergeCell ref="F23:Y23"/>
    <mergeCell ref="F68:Y68"/>
    <mergeCell ref="A103:X105"/>
    <mergeCell ref="C69:D69"/>
    <mergeCell ref="R38:S38"/>
    <mergeCell ref="U38:V38"/>
    <mergeCell ref="A66:A67"/>
    <mergeCell ref="C66:C67"/>
    <mergeCell ref="F66:X66"/>
    <mergeCell ref="F67:X67"/>
    <mergeCell ref="A34:A38"/>
    <mergeCell ref="C34:D38"/>
    <mergeCell ref="E34:F34"/>
    <mergeCell ref="G34:O34"/>
    <mergeCell ref="P34:Q34"/>
    <mergeCell ref="R34:S34"/>
    <mergeCell ref="U34:V34"/>
    <mergeCell ref="G35:O35"/>
    <mergeCell ref="P35:Q35"/>
    <mergeCell ref="R35:S35"/>
    <mergeCell ref="U35:V35"/>
    <mergeCell ref="G36:O36"/>
    <mergeCell ref="P36:Q36"/>
    <mergeCell ref="R36:S36"/>
  </mergeCells>
  <phoneticPr fontId="12"/>
  <conditionalFormatting sqref="T4:X4 E66:E67">
    <cfRule type="cellIs" dxfId="593" priority="174" stopIfTrue="1" operator="equal">
      <formula>""</formula>
    </cfRule>
  </conditionalFormatting>
  <conditionalFormatting sqref="E78:E85">
    <cfRule type="cellIs" dxfId="592" priority="173" stopIfTrue="1" operator="equal">
      <formula>""</formula>
    </cfRule>
  </conditionalFormatting>
  <conditionalFormatting sqref="L21:R21">
    <cfRule type="cellIs" dxfId="591" priority="153" stopIfTrue="1" operator="equal">
      <formula>""</formula>
    </cfRule>
  </conditionalFormatting>
  <conditionalFormatting sqref="E22:E30">
    <cfRule type="cellIs" dxfId="590" priority="152" stopIfTrue="1" operator="equal">
      <formula>""</formula>
    </cfRule>
  </conditionalFormatting>
  <conditionalFormatting sqref="E20">
    <cfRule type="cellIs" dxfId="589" priority="150" stopIfTrue="1" operator="equal">
      <formula>""</formula>
    </cfRule>
  </conditionalFormatting>
  <conditionalFormatting sqref="E93">
    <cfRule type="cellIs" dxfId="588" priority="145" stopIfTrue="1" operator="equal">
      <formula>""</formula>
    </cfRule>
  </conditionalFormatting>
  <conditionalFormatting sqref="E90:E92">
    <cfRule type="cellIs" dxfId="587" priority="142" stopIfTrue="1" operator="equal">
      <formula>""</formula>
    </cfRule>
  </conditionalFormatting>
  <conditionalFormatting sqref="E97">
    <cfRule type="expression" dxfId="586" priority="143" stopIfTrue="1">
      <formula>($E$97="")*($O$97="")</formula>
    </cfRule>
  </conditionalFormatting>
  <conditionalFormatting sqref="E94">
    <cfRule type="expression" dxfId="585" priority="140" stopIfTrue="1">
      <formula>($E$94="")*($Q$94="")</formula>
    </cfRule>
  </conditionalFormatting>
  <conditionalFormatting sqref="Q94">
    <cfRule type="expression" dxfId="584" priority="136" stopIfTrue="1">
      <formula>($E$94="")*($Q$94="")</formula>
    </cfRule>
  </conditionalFormatting>
  <conditionalFormatting sqref="E98:E99">
    <cfRule type="cellIs" dxfId="583" priority="135" stopIfTrue="1" operator="equal">
      <formula>""</formula>
    </cfRule>
  </conditionalFormatting>
  <conditionalFormatting sqref="T74 V74:X74">
    <cfRule type="cellIs" dxfId="582" priority="121" stopIfTrue="1" operator="equal">
      <formula>(COUNTIF(#REF!,"○")&lt;1)</formula>
    </cfRule>
  </conditionalFormatting>
  <conditionalFormatting sqref="E71">
    <cfRule type="cellIs" dxfId="581" priority="118" stopIfTrue="1" operator="equal">
      <formula>""</formula>
    </cfRule>
  </conditionalFormatting>
  <conditionalFormatting sqref="E55 K55">
    <cfRule type="expression" dxfId="580" priority="116" stopIfTrue="1">
      <formula>($E$55="")*($K$55="")</formula>
    </cfRule>
  </conditionalFormatting>
  <conditionalFormatting sqref="E56 K56">
    <cfRule type="expression" dxfId="579" priority="115" stopIfTrue="1">
      <formula>($E$56="")*($K$56="")</formula>
    </cfRule>
  </conditionalFormatting>
  <conditionalFormatting sqref="E57 K57">
    <cfRule type="expression" dxfId="578" priority="114" stopIfTrue="1">
      <formula>($E$57="")*($K$57="")</formula>
    </cfRule>
  </conditionalFormatting>
  <conditionalFormatting sqref="E58 K58">
    <cfRule type="expression" dxfId="577" priority="113" stopIfTrue="1">
      <formula>($E$58="")*($K$58="")</formula>
    </cfRule>
  </conditionalFormatting>
  <conditionalFormatting sqref="E59 K59">
    <cfRule type="expression" dxfId="576" priority="112" stopIfTrue="1">
      <formula>($E$59="")*($K$59="")</formula>
    </cfRule>
  </conditionalFormatting>
  <conditionalFormatting sqref="E62 K62 Q62">
    <cfRule type="expression" dxfId="575" priority="109" stopIfTrue="1">
      <formula>($E$62="")*($K$62="")*($Q$62="")</formula>
    </cfRule>
  </conditionalFormatting>
  <conditionalFormatting sqref="F40">
    <cfRule type="cellIs" dxfId="574" priority="105" stopIfTrue="1" operator="equal">
      <formula>""</formula>
    </cfRule>
  </conditionalFormatting>
  <conditionalFormatting sqref="E41 K41 Q41">
    <cfRule type="expression" dxfId="573" priority="104" stopIfTrue="1">
      <formula>($E$41="")*($K$41="")*($Q$41="")</formula>
    </cfRule>
  </conditionalFormatting>
  <conditionalFormatting sqref="M44:W44">
    <cfRule type="cellIs" dxfId="572" priority="97" stopIfTrue="1" operator="equal">
      <formula>(COUNTIF($I$44,"○")&lt;1)</formula>
    </cfRule>
  </conditionalFormatting>
  <conditionalFormatting sqref="M42">
    <cfRule type="cellIs" dxfId="571" priority="96" stopIfTrue="1" operator="equal">
      <formula>""</formula>
    </cfRule>
  </conditionalFormatting>
  <conditionalFormatting sqref="T42">
    <cfRule type="cellIs" dxfId="570" priority="95" stopIfTrue="1" operator="equal">
      <formula>""</formula>
    </cfRule>
  </conditionalFormatting>
  <conditionalFormatting sqref="I43">
    <cfRule type="cellIs" dxfId="569" priority="94" stopIfTrue="1" operator="equal">
      <formula>""</formula>
    </cfRule>
  </conditionalFormatting>
  <conditionalFormatting sqref="G31:H31">
    <cfRule type="cellIs" dxfId="568" priority="93" stopIfTrue="1" operator="equal">
      <formula>""</formula>
    </cfRule>
  </conditionalFormatting>
  <conditionalFormatting sqref="G39 I39">
    <cfRule type="expression" dxfId="567" priority="92" stopIfTrue="1">
      <formula>($G$39="")*($I$39="")</formula>
    </cfRule>
  </conditionalFormatting>
  <conditionalFormatting sqref="N39 P39">
    <cfRule type="expression" dxfId="566" priority="91" stopIfTrue="1">
      <formula>($N$39="")*($P$39="")</formula>
    </cfRule>
  </conditionalFormatting>
  <conditionalFormatting sqref="U39 W39">
    <cfRule type="expression" dxfId="565" priority="90" stopIfTrue="1">
      <formula>($U$39="")*($W$39="")</formula>
    </cfRule>
  </conditionalFormatting>
  <conditionalFormatting sqref="E8:E9">
    <cfRule type="cellIs" dxfId="564" priority="243" stopIfTrue="1" operator="equal">
      <formula>(COUNTIF($E$8:$E$9,"○")=1)</formula>
    </cfRule>
  </conditionalFormatting>
  <conditionalFormatting sqref="E12">
    <cfRule type="expression" dxfId="563" priority="89" stopIfTrue="1">
      <formula>(#REF!="")*(#REF!="")</formula>
    </cfRule>
  </conditionalFormatting>
  <conditionalFormatting sqref="H88">
    <cfRule type="expression" dxfId="562" priority="87" stopIfTrue="1">
      <formula>($H$88="")*($Q$88="")</formula>
    </cfRule>
  </conditionalFormatting>
  <conditionalFormatting sqref="E86">
    <cfRule type="expression" dxfId="561" priority="86" stopIfTrue="1">
      <formula>($E$86="")*($K$86="")*($Q$86="")</formula>
    </cfRule>
  </conditionalFormatting>
  <conditionalFormatting sqref="K86">
    <cfRule type="expression" dxfId="560" priority="85" stopIfTrue="1">
      <formula>($E$86="")*($K$86="")*($Q$86="")</formula>
    </cfRule>
  </conditionalFormatting>
  <conditionalFormatting sqref="Q86">
    <cfRule type="expression" dxfId="559" priority="84" stopIfTrue="1">
      <formula>($E$86="")*($K$86="")*($Q$86="")</formula>
    </cfRule>
  </conditionalFormatting>
  <conditionalFormatting sqref="H89">
    <cfRule type="expression" dxfId="558" priority="83" stopIfTrue="1">
      <formula>($H$89="")*($Q$89="")</formula>
    </cfRule>
  </conditionalFormatting>
  <conditionalFormatting sqref="Q88">
    <cfRule type="expression" dxfId="557" priority="82" stopIfTrue="1">
      <formula>($H$88="")*($Q$88="")</formula>
    </cfRule>
  </conditionalFormatting>
  <conditionalFormatting sqref="Q89">
    <cfRule type="expression" dxfId="556" priority="81" stopIfTrue="1">
      <formula>($H$89="")*($Q$89="")</formula>
    </cfRule>
  </conditionalFormatting>
  <conditionalFormatting sqref="E18">
    <cfRule type="cellIs" dxfId="555" priority="80" stopIfTrue="1" operator="equal">
      <formula>""</formula>
    </cfRule>
  </conditionalFormatting>
  <conditionalFormatting sqref="O53">
    <cfRule type="expression" dxfId="554" priority="79" stopIfTrue="1">
      <formula>($E$53="")*($O$53="")</formula>
    </cfRule>
  </conditionalFormatting>
  <conditionalFormatting sqref="O97">
    <cfRule type="expression" dxfId="553" priority="78" stopIfTrue="1">
      <formula>($E$97="")*($O$97="")</formula>
    </cfRule>
  </conditionalFormatting>
  <conditionalFormatting sqref="E75">
    <cfRule type="expression" dxfId="552" priority="76" stopIfTrue="1">
      <formula>($E$75="")*($K$75="")</formula>
    </cfRule>
  </conditionalFormatting>
  <conditionalFormatting sqref="K75">
    <cfRule type="expression" dxfId="551" priority="75" stopIfTrue="1">
      <formula>($E$75="")*($U$75="")</formula>
    </cfRule>
  </conditionalFormatting>
  <conditionalFormatting sqref="E61">
    <cfRule type="expression" dxfId="550" priority="74" stopIfTrue="1">
      <formula>($E$61="")*($K$61="")*($Q$61="")</formula>
    </cfRule>
  </conditionalFormatting>
  <conditionalFormatting sqref="E60">
    <cfRule type="expression" dxfId="549" priority="73" stopIfTrue="1">
      <formula>($E$60="")*($K$60="")*($Q$60="")</formula>
    </cfRule>
  </conditionalFormatting>
  <conditionalFormatting sqref="K61">
    <cfRule type="expression" dxfId="548" priority="72" stopIfTrue="1">
      <formula>($E$61="")*($K$61="")*($Q$61="")</formula>
    </cfRule>
  </conditionalFormatting>
  <conditionalFormatting sqref="K60">
    <cfRule type="expression" dxfId="547" priority="71" stopIfTrue="1">
      <formula>($E$60="")*($K$60="")*($U$60="")</formula>
    </cfRule>
  </conditionalFormatting>
  <conditionalFormatting sqref="Q61">
    <cfRule type="expression" dxfId="546" priority="70" stopIfTrue="1">
      <formula>($E$61="")*($K$61="")*($Q$61="")</formula>
    </cfRule>
  </conditionalFormatting>
  <conditionalFormatting sqref="U60">
    <cfRule type="expression" dxfId="545" priority="69" stopIfTrue="1">
      <formula>($E$60="")*($K$60="")*($U$60="")</formula>
    </cfRule>
  </conditionalFormatting>
  <conditionalFormatting sqref="K63">
    <cfRule type="expression" dxfId="544" priority="68" stopIfTrue="1">
      <formula>($E$63="")*($K$63="")*($U$63="")</formula>
    </cfRule>
  </conditionalFormatting>
  <conditionalFormatting sqref="U63">
    <cfRule type="expression" dxfId="543" priority="67" stopIfTrue="1">
      <formula>($E$63="")*($K$63="")*($U$63="")</formula>
    </cfRule>
  </conditionalFormatting>
  <conditionalFormatting sqref="E63">
    <cfRule type="expression" dxfId="542" priority="66" stopIfTrue="1">
      <formula>($E$63="")*($K$63="")*($U$63="")</formula>
    </cfRule>
  </conditionalFormatting>
  <conditionalFormatting sqref="E73">
    <cfRule type="expression" dxfId="541" priority="60" stopIfTrue="1">
      <formula>($E$73="")*($Q$73="")</formula>
    </cfRule>
  </conditionalFormatting>
  <conditionalFormatting sqref="E17 K17">
    <cfRule type="expression" dxfId="540" priority="59" stopIfTrue="1">
      <formula>($E$12&lt;&gt;"")*($E$17="")*($K$17="")</formula>
    </cfRule>
  </conditionalFormatting>
  <conditionalFormatting sqref="E44">
    <cfRule type="expression" dxfId="539" priority="57" stopIfTrue="1">
      <formula>($E$44="")*($I$44="")</formula>
    </cfRule>
  </conditionalFormatting>
  <conditionalFormatting sqref="I44">
    <cfRule type="expression" dxfId="538" priority="56" stopIfTrue="1">
      <formula>($E$44="")*($I$44="")</formula>
    </cfRule>
  </conditionalFormatting>
  <conditionalFormatting sqref="E45">
    <cfRule type="expression" dxfId="537" priority="55" stopIfTrue="1">
      <formula>($E$45="")*($K$45="")*($Q$45="")</formula>
    </cfRule>
  </conditionalFormatting>
  <conditionalFormatting sqref="K45">
    <cfRule type="expression" dxfId="536" priority="54" stopIfTrue="1">
      <formula>($E$45="")*($K$45="")*($Q$45="")</formula>
    </cfRule>
  </conditionalFormatting>
  <conditionalFormatting sqref="Q45">
    <cfRule type="expression" dxfId="535" priority="53" stopIfTrue="1">
      <formula>($E$45="")*($K$45="")*($Q$45="")</formula>
    </cfRule>
  </conditionalFormatting>
  <conditionalFormatting sqref="U45:W46">
    <cfRule type="cellIs" dxfId="534" priority="52" stopIfTrue="1" operator="equal">
      <formula>(COUNTIF($Q$45,"○")&lt;1)</formula>
    </cfRule>
  </conditionalFormatting>
  <conditionalFormatting sqref="E47">
    <cfRule type="expression" dxfId="533" priority="51" stopIfTrue="1">
      <formula>($E$47="")*($Q$47="")</formula>
    </cfRule>
  </conditionalFormatting>
  <conditionalFormatting sqref="Q47">
    <cfRule type="expression" dxfId="532" priority="50" stopIfTrue="1">
      <formula>($E$47="")*($Q$47="")</formula>
    </cfRule>
  </conditionalFormatting>
  <conditionalFormatting sqref="E53">
    <cfRule type="expression" dxfId="531" priority="49" stopIfTrue="1">
      <formula>($E$53="")*($O$53="")</formula>
    </cfRule>
  </conditionalFormatting>
  <conditionalFormatting sqref="T61">
    <cfRule type="cellIs" dxfId="530" priority="48" stopIfTrue="1" operator="equal">
      <formula>(COUNTIF($Q$61,"○")&lt;1)</formula>
    </cfRule>
  </conditionalFormatting>
  <conditionalFormatting sqref="T62">
    <cfRule type="cellIs" dxfId="529" priority="47" stopIfTrue="1" operator="equal">
      <formula>(COUNTIF($Q$62,"○")&lt;1)</formula>
    </cfRule>
  </conditionalFormatting>
  <conditionalFormatting sqref="Q73">
    <cfRule type="expression" dxfId="528" priority="44" stopIfTrue="1">
      <formula>($E$73="")*($Q$73="")</formula>
    </cfRule>
  </conditionalFormatting>
  <conditionalFormatting sqref="E74">
    <cfRule type="expression" dxfId="527" priority="43" stopIfTrue="1">
      <formula>($E$74="")*($U$74="")</formula>
    </cfRule>
  </conditionalFormatting>
  <conditionalFormatting sqref="U74">
    <cfRule type="expression" dxfId="526" priority="42" stopIfTrue="1">
      <formula>($E$74="")*($U$74="")</formula>
    </cfRule>
  </conditionalFormatting>
  <conditionalFormatting sqref="E76">
    <cfRule type="expression" dxfId="525" priority="41" stopIfTrue="1">
      <formula>($E$76="")*($U$76="")</formula>
    </cfRule>
  </conditionalFormatting>
  <conditionalFormatting sqref="E77">
    <cfRule type="expression" dxfId="524" priority="40" stopIfTrue="1">
      <formula>($E$77="")*($U$77="")</formula>
    </cfRule>
  </conditionalFormatting>
  <conditionalFormatting sqref="U77">
    <cfRule type="expression" dxfId="523" priority="39" stopIfTrue="1">
      <formula>($E$77="")*($U$77="")</formula>
    </cfRule>
  </conditionalFormatting>
  <conditionalFormatting sqref="U76">
    <cfRule type="expression" dxfId="522" priority="38" stopIfTrue="1">
      <formula>($E$76="")*($U$76="")</formula>
    </cfRule>
  </conditionalFormatting>
  <conditionalFormatting sqref="T73">
    <cfRule type="cellIs" dxfId="521" priority="36" stopIfTrue="1" operator="equal">
      <formula>(COUNTIF($Q$73,"○")&lt;1)</formula>
    </cfRule>
  </conditionalFormatting>
  <conditionalFormatting sqref="T72">
    <cfRule type="cellIs" dxfId="520" priority="35" stopIfTrue="1" operator="equal">
      <formula>(COUNTIF($Q$72,"○")&lt;1)</formula>
    </cfRule>
  </conditionalFormatting>
  <conditionalFormatting sqref="E72">
    <cfRule type="expression" dxfId="519" priority="32" stopIfTrue="1">
      <formula>($E$72="")*($K$72="")*($Q$72="")</formula>
    </cfRule>
  </conditionalFormatting>
  <conditionalFormatting sqref="K72">
    <cfRule type="expression" dxfId="518" priority="31" stopIfTrue="1">
      <formula>($E$72="")*($K$72="")*($Q$72="")</formula>
    </cfRule>
  </conditionalFormatting>
  <conditionalFormatting sqref="Q72">
    <cfRule type="expression" dxfId="517" priority="30" stopIfTrue="1">
      <formula>($E$72="")*($K$72="")*($Q$72="")</formula>
    </cfRule>
  </conditionalFormatting>
  <conditionalFormatting sqref="E10">
    <cfRule type="expression" dxfId="516" priority="25" stopIfTrue="1">
      <formula>($E$44="")*($I$44="")</formula>
    </cfRule>
  </conditionalFormatting>
  <conditionalFormatting sqref="E11">
    <cfRule type="expression" dxfId="515" priority="24" stopIfTrue="1">
      <formula>($E$44="")*($I$44="")</formula>
    </cfRule>
  </conditionalFormatting>
  <conditionalFormatting sqref="L50:R52">
    <cfRule type="cellIs" dxfId="514" priority="23" stopIfTrue="1" operator="equal">
      <formula>""</formula>
    </cfRule>
  </conditionalFormatting>
  <conditionalFormatting sqref="K48:Q48">
    <cfRule type="cellIs" dxfId="513" priority="22" stopIfTrue="1" operator="equal">
      <formula>""</formula>
    </cfRule>
  </conditionalFormatting>
  <conditionalFormatting sqref="N49">
    <cfRule type="expression" dxfId="512" priority="20" stopIfTrue="1">
      <formula>($E$47="")*($Q$47="")</formula>
    </cfRule>
  </conditionalFormatting>
  <conditionalFormatting sqref="E49">
    <cfRule type="expression" dxfId="511" priority="19" stopIfTrue="1">
      <formula>($E$47="")*($Q$47="")</formula>
    </cfRule>
  </conditionalFormatting>
  <conditionalFormatting sqref="L95:R96">
    <cfRule type="cellIs" dxfId="510" priority="18" stopIfTrue="1" operator="equal">
      <formula>""</formula>
    </cfRule>
  </conditionalFormatting>
  <conditionalFormatting sqref="E46">
    <cfRule type="cellIs" dxfId="509" priority="17" stopIfTrue="1" operator="equal">
      <formula>""</formula>
    </cfRule>
  </conditionalFormatting>
  <conditionalFormatting sqref="E54">
    <cfRule type="cellIs" dxfId="508" priority="14" stopIfTrue="1" operator="equal">
      <formula>""</formula>
    </cfRule>
  </conditionalFormatting>
  <conditionalFormatting sqref="K54">
    <cfRule type="cellIs" dxfId="507" priority="13" stopIfTrue="1" operator="equal">
      <formula>""</formula>
    </cfRule>
  </conditionalFormatting>
  <conditionalFormatting sqref="Q54">
    <cfRule type="cellIs" dxfId="506" priority="12" stopIfTrue="1" operator="equal">
      <formula>""</formula>
    </cfRule>
  </conditionalFormatting>
  <conditionalFormatting sqref="G33:H33">
    <cfRule type="cellIs" dxfId="505" priority="6" stopIfTrue="1" operator="equal">
      <formula>""</formula>
    </cfRule>
  </conditionalFormatting>
  <conditionalFormatting sqref="G34:G38 T34:T38">
    <cfRule type="cellIs" dxfId="504" priority="5" stopIfTrue="1" operator="equal">
      <formula>""</formula>
    </cfRule>
  </conditionalFormatting>
  <conditionalFormatting sqref="E69:E70">
    <cfRule type="expression" dxfId="503" priority="3" stopIfTrue="1">
      <formula>($E69="")*($V69="")</formula>
    </cfRule>
  </conditionalFormatting>
  <conditionalFormatting sqref="V69">
    <cfRule type="expression" dxfId="502" priority="2" stopIfTrue="1">
      <formula>($E69="")*($V69="")</formula>
    </cfRule>
  </conditionalFormatting>
  <conditionalFormatting sqref="E68">
    <cfRule type="cellIs" dxfId="501" priority="1" stopIfTrue="1" operator="equal">
      <formula>""</formula>
    </cfRule>
  </conditionalFormatting>
  <dataValidations count="4">
    <dataValidation imeMode="off" allowBlank="1" showInputMessage="1" showErrorMessage="1" sqref="L21:S21 F40 N43:O43 T42 V43:W43 M42 L95:S96 L50:S52 K48:Q48 G31:H33 T34:T38"/>
    <dataValidation imeMode="hiragana" allowBlank="1" showInputMessage="1" showErrorMessage="1" sqref="T4:Y4 U45:W46 Y61:Y62 M44:W44 T72:T73 Y72:Y73 T61:T62 G34:O38"/>
    <dataValidation type="list" allowBlank="1" showInputMessage="1" showErrorMessage="1" sqref="E22:E30 E20 E97:E99 K72 Q72:Q73 U63 U60 Q61:Q62 E41 K41 Q41 I43:I44 Q47 O53 K17 G39 I39 N39 P39 U39 W39 Q88:Q89 K54:K63 N49 Q86 H88:H89 K86 E17:E18 K45 O97 E8:E11 E71:E86 U74 U76:U77 K75 Q94 E49 E90:E94 E44:E47 Q45 E53:E63 Q54 E66:E70 V69">
      <formula1>"○"</formula1>
    </dataValidation>
    <dataValidation type="list" allowBlank="1" showInputMessage="1" showErrorMessage="1" sqref="E12">
      <formula1>"✔"</formula1>
    </dataValidation>
  </dataValidations>
  <printOptions horizontalCentered="1"/>
  <pageMargins left="0.62992125984251968" right="0.62992125984251968" top="0.39370078740157483" bottom="0.39370078740157483" header="0" footer="0.19685039370078741"/>
  <pageSetup paperSize="9" scale="44" fitToHeight="0" orientation="portrait" r:id="rId1"/>
  <headerFooter scaleWithDoc="0">
    <oddFooter>&amp;R令和７年４月１日以降に申請する訓練科から適用</oddFooter>
  </headerFooter>
  <rowBreaks count="1" manualBreakCount="1">
    <brk id="63" max="24" man="1"/>
  </rowBreaks>
  <colBreaks count="1" manualBreakCount="1">
    <brk id="12" max="81"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S54"/>
  <sheetViews>
    <sheetView view="pageBreakPreview" zoomScale="90" zoomScaleNormal="85" zoomScaleSheetLayoutView="90" workbookViewId="0">
      <selection activeCell="M56" sqref="M56"/>
    </sheetView>
  </sheetViews>
  <sheetFormatPr defaultColWidth="9" defaultRowHeight="13.5"/>
  <cols>
    <col min="1" max="1" width="23.25" style="8" customWidth="1"/>
    <col min="2" max="3" width="4.25" style="8" customWidth="1"/>
    <col min="4" max="4" width="8.5" style="8" customWidth="1"/>
    <col min="5" max="6" width="4.25" style="8" customWidth="1"/>
    <col min="7" max="7" width="8.5" style="8" customWidth="1"/>
    <col min="8" max="9" width="4.25" style="8" customWidth="1"/>
    <col min="10" max="10" width="8.5" style="8" customWidth="1"/>
    <col min="11" max="12" width="4.375" style="8" customWidth="1"/>
    <col min="13" max="13" width="8.5" style="8" customWidth="1"/>
    <col min="14" max="17" width="4.25" style="8" customWidth="1"/>
    <col min="18" max="19" width="8.5" style="8" customWidth="1"/>
    <col min="20" max="16384" width="9" style="8"/>
  </cols>
  <sheetData>
    <row r="1" spans="1:19" ht="20.100000000000001" customHeight="1">
      <c r="S1" s="20" t="s">
        <v>99</v>
      </c>
    </row>
    <row r="2" spans="1:19" ht="20.100000000000001" customHeight="1">
      <c r="A2" s="1727" t="s">
        <v>100</v>
      </c>
      <c r="B2" s="1727"/>
      <c r="C2" s="1727"/>
      <c r="D2" s="1727"/>
      <c r="E2" s="1727"/>
      <c r="F2" s="1727"/>
      <c r="G2" s="1727"/>
      <c r="H2" s="1727"/>
      <c r="I2" s="1727"/>
      <c r="J2" s="1727"/>
      <c r="K2" s="1727"/>
      <c r="L2" s="1727"/>
      <c r="M2" s="1727"/>
      <c r="N2" s="1727"/>
      <c r="O2" s="1727"/>
      <c r="P2" s="1727"/>
      <c r="Q2" s="1727"/>
      <c r="R2" s="1727"/>
      <c r="S2" s="1727"/>
    </row>
    <row r="3" spans="1:19" ht="21.75" customHeight="1">
      <c r="A3" s="21" t="s">
        <v>101</v>
      </c>
      <c r="S3" s="22"/>
    </row>
    <row r="4" spans="1:19" ht="25.5" customHeight="1">
      <c r="A4" s="23" t="s">
        <v>102</v>
      </c>
      <c r="B4" s="1673" t="str">
        <f>IF(様式1!F44="","",様式1!F44)</f>
        <v/>
      </c>
      <c r="C4" s="1674"/>
      <c r="D4" s="1674"/>
      <c r="E4" s="1674"/>
      <c r="F4" s="1674"/>
      <c r="G4" s="1674"/>
      <c r="H4" s="1674"/>
      <c r="I4" s="1674"/>
      <c r="J4" s="1674"/>
      <c r="K4" s="24" t="str">
        <f>IF(B4="初回","✔","")</f>
        <v/>
      </c>
      <c r="L4" s="1706" t="s">
        <v>103</v>
      </c>
      <c r="M4" s="1706"/>
      <c r="N4" s="1706"/>
      <c r="O4" s="1706"/>
      <c r="P4" s="1706"/>
      <c r="Q4" s="1706"/>
      <c r="R4" s="1706"/>
      <c r="S4" s="1707"/>
    </row>
    <row r="5" spans="1:19" ht="23.1" customHeight="1">
      <c r="A5" s="23" t="s">
        <v>104</v>
      </c>
      <c r="B5" s="1705" t="str">
        <f>IF(様式1!L10="","",様式1!L10)</f>
        <v/>
      </c>
      <c r="C5" s="1706"/>
      <c r="D5" s="1706"/>
      <c r="E5" s="1706"/>
      <c r="F5" s="1706"/>
      <c r="G5" s="1706"/>
      <c r="H5" s="1706"/>
      <c r="I5" s="1706"/>
      <c r="J5" s="1706"/>
      <c r="K5" s="1706"/>
      <c r="L5" s="1706"/>
      <c r="M5" s="1706"/>
      <c r="N5" s="1706"/>
      <c r="O5" s="1706"/>
      <c r="P5" s="1706"/>
      <c r="Q5" s="1706"/>
      <c r="R5" s="1706"/>
      <c r="S5" s="1707"/>
    </row>
    <row r="6" spans="1:19" ht="23.1" customHeight="1">
      <c r="A6" s="23" t="s">
        <v>105</v>
      </c>
      <c r="B6" s="1705" t="str">
        <f>IF(様式1!L11="","",様式1!L11)</f>
        <v/>
      </c>
      <c r="C6" s="1706"/>
      <c r="D6" s="1706"/>
      <c r="E6" s="1706"/>
      <c r="F6" s="1706"/>
      <c r="G6" s="1706"/>
      <c r="H6" s="1706"/>
      <c r="I6" s="1706"/>
      <c r="J6" s="1706"/>
      <c r="K6" s="1706"/>
      <c r="L6" s="1706"/>
      <c r="M6" s="1706"/>
      <c r="N6" s="1706"/>
      <c r="O6" s="1706"/>
      <c r="P6" s="1706"/>
      <c r="Q6" s="1706"/>
      <c r="R6" s="1706"/>
      <c r="S6" s="1707"/>
    </row>
    <row r="7" spans="1:19" ht="23.1" customHeight="1">
      <c r="A7" s="360" t="s">
        <v>422</v>
      </c>
      <c r="B7" s="1730" t="str">
        <f>IF(様式1!F46="","",様式1!F46)</f>
        <v/>
      </c>
      <c r="C7" s="1731"/>
      <c r="D7" s="1731"/>
      <c r="E7" s="1731"/>
      <c r="F7" s="1731"/>
      <c r="G7" s="1731"/>
      <c r="H7" s="1731"/>
      <c r="I7" s="1731"/>
      <c r="J7" s="1731"/>
      <c r="K7" s="1731"/>
      <c r="L7" s="1731"/>
      <c r="M7" s="1731"/>
      <c r="N7" s="1731"/>
      <c r="O7" s="1731"/>
      <c r="P7" s="1731"/>
      <c r="Q7" s="1731"/>
      <c r="R7" s="1731"/>
      <c r="S7" s="1732"/>
    </row>
    <row r="8" spans="1:19" ht="23.25" customHeight="1">
      <c r="A8" s="25" t="s">
        <v>106</v>
      </c>
      <c r="B8" s="1728"/>
      <c r="C8" s="1729"/>
      <c r="D8" s="26" t="s">
        <v>107</v>
      </c>
      <c r="E8" s="1729"/>
      <c r="F8" s="1729"/>
      <c r="G8" s="1729"/>
      <c r="H8" s="1729" t="s">
        <v>107</v>
      </c>
      <c r="I8" s="1729"/>
      <c r="J8" s="26"/>
      <c r="K8" s="1653"/>
      <c r="L8" s="1653"/>
      <c r="M8" s="1653"/>
      <c r="N8" s="1653"/>
      <c r="O8" s="1653"/>
      <c r="P8" s="1653"/>
      <c r="Q8" s="1653"/>
      <c r="R8" s="1653"/>
      <c r="S8" s="1615"/>
    </row>
    <row r="9" spans="1:19" ht="23.1" customHeight="1">
      <c r="A9" s="27" t="s">
        <v>108</v>
      </c>
      <c r="B9" s="28" t="s">
        <v>109</v>
      </c>
      <c r="C9" s="1659" t="str">
        <f>IF(様式1!$J$9="","",様式1!$J$9)</f>
        <v/>
      </c>
      <c r="D9" s="1659"/>
      <c r="E9" s="1659" t="str">
        <f>IF(様式1!$L$9="","",様式1!$L$9)</f>
        <v/>
      </c>
      <c r="F9" s="1659"/>
      <c r="G9" s="1659"/>
      <c r="H9" s="1659"/>
      <c r="I9" s="1659"/>
      <c r="J9" s="1659"/>
      <c r="K9" s="1659"/>
      <c r="L9" s="1659"/>
      <c r="M9" s="1659"/>
      <c r="N9" s="1659"/>
      <c r="O9" s="1659"/>
      <c r="P9" s="1659"/>
      <c r="Q9" s="1659"/>
      <c r="R9" s="1659"/>
      <c r="S9" s="1660"/>
    </row>
    <row r="10" spans="1:19" ht="23.1" customHeight="1">
      <c r="A10" s="29"/>
      <c r="B10" s="1726"/>
      <c r="C10" s="1710"/>
      <c r="D10" s="1710"/>
      <c r="E10" s="1710" t="s">
        <v>110</v>
      </c>
      <c r="F10" s="1710"/>
      <c r="G10" s="1709"/>
      <c r="H10" s="1709"/>
      <c r="I10" s="1709"/>
      <c r="J10" s="17" t="s">
        <v>111</v>
      </c>
      <c r="K10" s="1710" t="s">
        <v>112</v>
      </c>
      <c r="L10" s="1710"/>
      <c r="M10" s="1711"/>
      <c r="N10" s="1711"/>
      <c r="O10" s="1711"/>
      <c r="P10" s="1711"/>
      <c r="Q10" s="1711"/>
      <c r="R10" s="1711"/>
      <c r="S10" s="1712"/>
    </row>
    <row r="11" spans="1:19" ht="30.75" customHeight="1">
      <c r="A11" s="30" t="s">
        <v>594</v>
      </c>
      <c r="B11" s="1705" t="s">
        <v>113</v>
      </c>
      <c r="C11" s="1706"/>
      <c r="D11" s="1706"/>
      <c r="E11" s="1706" t="str">
        <f>IF(様式1!M13="","",様式1!M13)</f>
        <v/>
      </c>
      <c r="F11" s="1706"/>
      <c r="G11" s="1706"/>
      <c r="H11" s="1706"/>
      <c r="I11" s="1706"/>
      <c r="J11" s="1706"/>
      <c r="K11" s="1706"/>
      <c r="L11" s="1706"/>
      <c r="M11" s="435"/>
      <c r="N11" s="1719"/>
      <c r="O11" s="1719"/>
      <c r="P11" s="1719"/>
      <c r="Q11" s="1719"/>
      <c r="R11" s="1719"/>
      <c r="S11" s="1720"/>
    </row>
    <row r="12" spans="1:19" ht="23.1" customHeight="1">
      <c r="A12" s="23" t="s">
        <v>114</v>
      </c>
      <c r="B12" s="1721"/>
      <c r="C12" s="1722"/>
      <c r="D12" s="31"/>
      <c r="E12" s="1723" t="s">
        <v>115</v>
      </c>
      <c r="F12" s="1723"/>
      <c r="G12" s="31"/>
      <c r="H12" s="1723" t="s">
        <v>116</v>
      </c>
      <c r="I12" s="1723"/>
      <c r="J12" s="31"/>
      <c r="K12" s="1722" t="s">
        <v>117</v>
      </c>
      <c r="L12" s="1722"/>
      <c r="M12" s="1724"/>
      <c r="N12" s="1724"/>
      <c r="O12" s="1724"/>
      <c r="P12" s="1724"/>
      <c r="Q12" s="1724"/>
      <c r="R12" s="1724"/>
      <c r="S12" s="1725"/>
    </row>
    <row r="13" spans="1:19" ht="15" customHeight="1">
      <c r="A13" s="1676" t="s">
        <v>118</v>
      </c>
      <c r="B13" s="1"/>
      <c r="C13" s="1715" t="s">
        <v>119</v>
      </c>
      <c r="D13" s="1713"/>
      <c r="E13" s="1"/>
      <c r="F13" s="1715" t="s">
        <v>507</v>
      </c>
      <c r="G13" s="1713"/>
      <c r="H13" s="1"/>
      <c r="I13" s="1715" t="s">
        <v>508</v>
      </c>
      <c r="J13" s="1713"/>
      <c r="K13" s="1"/>
      <c r="L13" s="1715" t="s">
        <v>509</v>
      </c>
      <c r="M13" s="1713"/>
      <c r="N13" s="1"/>
      <c r="O13" s="1715" t="s">
        <v>510</v>
      </c>
      <c r="P13" s="1713"/>
      <c r="Q13" s="1713"/>
      <c r="R13" s="1713"/>
      <c r="S13" s="1714"/>
    </row>
    <row r="14" spans="1:19" ht="15" customHeight="1">
      <c r="A14" s="1718"/>
      <c r="B14" s="1"/>
      <c r="C14" s="1715" t="s">
        <v>511</v>
      </c>
      <c r="D14" s="1713"/>
      <c r="E14" s="1"/>
      <c r="F14" s="1716" t="s">
        <v>512</v>
      </c>
      <c r="G14" s="1717"/>
      <c r="H14" s="1"/>
      <c r="I14" s="1715" t="s">
        <v>513</v>
      </c>
      <c r="J14" s="1713"/>
      <c r="K14" s="1"/>
      <c r="L14" s="1717" t="s">
        <v>514</v>
      </c>
      <c r="M14" s="1717"/>
      <c r="N14" s="1717"/>
      <c r="O14" s="1"/>
      <c r="P14" s="1713" t="s">
        <v>515</v>
      </c>
      <c r="Q14" s="1713"/>
      <c r="R14" s="1713"/>
      <c r="S14" s="1714"/>
    </row>
    <row r="15" spans="1:19" ht="15" customHeight="1">
      <c r="A15" s="1677"/>
      <c r="B15" s="1"/>
      <c r="C15" s="1715" t="s">
        <v>516</v>
      </c>
      <c r="D15" s="1713"/>
      <c r="E15" s="1"/>
      <c r="F15" s="1716" t="s">
        <v>517</v>
      </c>
      <c r="G15" s="1717"/>
      <c r="H15" s="1"/>
      <c r="I15" s="1713" t="s">
        <v>518</v>
      </c>
      <c r="J15" s="1713"/>
      <c r="K15" s="1717"/>
      <c r="L15" s="1717"/>
      <c r="M15" s="1717"/>
      <c r="N15" s="1717"/>
      <c r="O15" s="1717"/>
      <c r="P15" s="1717"/>
      <c r="Q15" s="1717"/>
      <c r="R15" s="1717"/>
      <c r="S15" s="359" t="s">
        <v>519</v>
      </c>
    </row>
    <row r="16" spans="1:19" ht="23.1" customHeight="1">
      <c r="A16" s="23" t="s">
        <v>120</v>
      </c>
      <c r="B16" s="1673"/>
      <c r="C16" s="1674"/>
      <c r="D16" s="1674"/>
      <c r="E16" s="1674"/>
      <c r="F16" s="1674"/>
      <c r="G16" s="1674"/>
      <c r="H16" s="1674"/>
      <c r="I16" s="1674"/>
      <c r="J16" s="1674"/>
      <c r="K16" s="1674"/>
      <c r="L16" s="1674"/>
      <c r="M16" s="1674"/>
      <c r="N16" s="1674"/>
      <c r="O16" s="1674"/>
      <c r="P16" s="1674"/>
      <c r="Q16" s="1674"/>
      <c r="R16" s="1674"/>
      <c r="S16" s="1675"/>
    </row>
    <row r="17" spans="1:19" s="32" customFormat="1" ht="51" customHeight="1">
      <c r="A17" s="1703" t="s">
        <v>121</v>
      </c>
      <c r="B17" s="1703"/>
      <c r="C17" s="1703"/>
      <c r="D17" s="1703"/>
      <c r="E17" s="1699" t="s">
        <v>122</v>
      </c>
      <c r="F17" s="1699"/>
      <c r="G17" s="1704"/>
      <c r="H17" s="1704"/>
      <c r="I17" s="1704"/>
      <c r="J17" s="1704"/>
      <c r="K17" s="1704"/>
      <c r="L17" s="1704"/>
      <c r="M17" s="1704"/>
      <c r="N17" s="1704"/>
      <c r="O17" s="1704"/>
      <c r="P17" s="1704"/>
      <c r="Q17" s="1704"/>
      <c r="R17" s="1704"/>
      <c r="S17" s="1704"/>
    </row>
    <row r="18" spans="1:19" s="32" customFormat="1" ht="12" customHeight="1">
      <c r="A18" s="33"/>
      <c r="D18" s="34"/>
      <c r="E18" s="35" t="s">
        <v>123</v>
      </c>
      <c r="F18" s="35"/>
      <c r="H18" s="36"/>
      <c r="I18" s="36"/>
      <c r="J18" s="36"/>
      <c r="K18" s="36"/>
      <c r="L18" s="36"/>
      <c r="M18" s="36"/>
      <c r="N18" s="36"/>
      <c r="O18" s="36"/>
      <c r="P18" s="36"/>
      <c r="Q18" s="36"/>
      <c r="R18" s="36"/>
      <c r="S18" s="36"/>
    </row>
    <row r="19" spans="1:19" ht="12" customHeight="1">
      <c r="A19" s="37"/>
      <c r="B19" s="38"/>
      <c r="C19" s="38"/>
      <c r="D19" s="38"/>
      <c r="E19" s="38"/>
      <c r="F19" s="38"/>
      <c r="G19" s="38"/>
      <c r="H19" s="38"/>
      <c r="I19" s="38"/>
      <c r="J19" s="38"/>
      <c r="K19" s="38"/>
      <c r="L19" s="38"/>
      <c r="M19" s="38"/>
      <c r="N19" s="38"/>
      <c r="O19" s="38"/>
      <c r="P19" s="38"/>
      <c r="Q19" s="38"/>
      <c r="R19" s="38"/>
      <c r="S19" s="38"/>
    </row>
    <row r="20" spans="1:19">
      <c r="A20" s="21" t="s">
        <v>124</v>
      </c>
      <c r="E20" s="39"/>
      <c r="F20" s="39"/>
    </row>
    <row r="21" spans="1:19" ht="23.1" customHeight="1">
      <c r="A21" s="23" t="s">
        <v>125</v>
      </c>
      <c r="B21" s="1705" t="str">
        <f>IF(様式1!F40="","",様式1!F40)</f>
        <v/>
      </c>
      <c r="C21" s="1706"/>
      <c r="D21" s="1706"/>
      <c r="E21" s="1706"/>
      <c r="F21" s="1706"/>
      <c r="G21" s="1706"/>
      <c r="H21" s="1706"/>
      <c r="I21" s="1706"/>
      <c r="J21" s="1706"/>
      <c r="K21" s="1706"/>
      <c r="L21" s="1706"/>
      <c r="M21" s="1706"/>
      <c r="N21" s="1706"/>
      <c r="O21" s="1706"/>
      <c r="P21" s="1706"/>
      <c r="Q21" s="1706"/>
      <c r="R21" s="1706"/>
      <c r="S21" s="1707"/>
    </row>
    <row r="22" spans="1:19" ht="23.1" customHeight="1">
      <c r="A22" s="40" t="s">
        <v>126</v>
      </c>
      <c r="B22" s="28" t="s">
        <v>109</v>
      </c>
      <c r="C22" s="1659" t="str">
        <f>IF(様式1!F41="","",様式1!F41)</f>
        <v/>
      </c>
      <c r="D22" s="1659"/>
      <c r="E22" s="1659" t="str">
        <f>様式1!H41&amp;"　"&amp;様式1!H42</f>
        <v>　</v>
      </c>
      <c r="F22" s="1659"/>
      <c r="G22" s="1659"/>
      <c r="H22" s="1659"/>
      <c r="I22" s="1659"/>
      <c r="J22" s="1659"/>
      <c r="K22" s="1659"/>
      <c r="L22" s="1659"/>
      <c r="M22" s="1659"/>
      <c r="N22" s="1659"/>
      <c r="O22" s="1659"/>
      <c r="P22" s="1659"/>
      <c r="Q22" s="1659"/>
      <c r="R22" s="1659"/>
      <c r="S22" s="1660"/>
    </row>
    <row r="23" spans="1:19" ht="23.1" customHeight="1">
      <c r="A23" s="41" t="s">
        <v>108</v>
      </c>
      <c r="B23" s="42"/>
      <c r="C23" s="17"/>
      <c r="D23" s="17"/>
      <c r="E23" s="1708" t="s">
        <v>110</v>
      </c>
      <c r="F23" s="1708"/>
      <c r="G23" s="1709"/>
      <c r="H23" s="1709"/>
      <c r="I23" s="1709"/>
      <c r="J23" s="17" t="s">
        <v>111</v>
      </c>
      <c r="K23" s="1710" t="s">
        <v>112</v>
      </c>
      <c r="L23" s="1710"/>
      <c r="M23" s="1711"/>
      <c r="N23" s="1711"/>
      <c r="O23" s="1711"/>
      <c r="P23" s="1711"/>
      <c r="Q23" s="1711"/>
      <c r="R23" s="1711"/>
      <c r="S23" s="1712"/>
    </row>
    <row r="24" spans="1:19" ht="23.1" customHeight="1">
      <c r="A24" s="23" t="s">
        <v>127</v>
      </c>
      <c r="B24" s="1683"/>
      <c r="C24" s="1684"/>
      <c r="D24" s="1684"/>
      <c r="E24" s="1684"/>
      <c r="F24" s="1684"/>
      <c r="G24" s="1684"/>
      <c r="H24" s="1684"/>
      <c r="I24" s="1684"/>
      <c r="J24" s="1684"/>
      <c r="K24" s="1684"/>
      <c r="L24" s="1684"/>
      <c r="M24" s="1684"/>
      <c r="N24" s="1684"/>
      <c r="O24" s="1684"/>
      <c r="P24" s="1684"/>
      <c r="Q24" s="1684"/>
      <c r="R24" s="1684"/>
      <c r="S24" s="1685"/>
    </row>
    <row r="25" spans="1:19" ht="20.100000000000001" customHeight="1"/>
    <row r="26" spans="1:19" ht="20.100000000000001" customHeight="1"/>
    <row r="27" spans="1:19" ht="20.100000000000001" customHeight="1">
      <c r="A27" s="1686" t="s">
        <v>128</v>
      </c>
      <c r="B27" s="1687"/>
      <c r="C27" s="1687"/>
      <c r="D27" s="1687"/>
      <c r="E27" s="1687"/>
      <c r="F27" s="1687"/>
      <c r="G27" s="1687"/>
      <c r="H27" s="1687"/>
      <c r="I27" s="1687"/>
      <c r="J27" s="1687"/>
      <c r="K27" s="1687"/>
      <c r="L27" s="1687"/>
      <c r="M27" s="1687"/>
      <c r="N27" s="1687"/>
      <c r="O27" s="1687"/>
      <c r="P27" s="1687"/>
      <c r="Q27" s="1687"/>
      <c r="R27" s="1687"/>
      <c r="S27" s="1687"/>
    </row>
    <row r="28" spans="1:19" ht="20.100000000000001" customHeight="1">
      <c r="A28" s="1688" t="s">
        <v>129</v>
      </c>
      <c r="B28" s="1689"/>
      <c r="C28" s="1690"/>
      <c r="D28" s="1688" t="s">
        <v>130</v>
      </c>
      <c r="E28" s="1689"/>
      <c r="F28" s="1689"/>
      <c r="G28" s="1689"/>
      <c r="H28" s="1689"/>
      <c r="I28" s="1689"/>
      <c r="J28" s="1689"/>
      <c r="K28" s="1689"/>
      <c r="L28" s="1690"/>
      <c r="M28" s="1694" t="s">
        <v>131</v>
      </c>
      <c r="N28" s="1694"/>
      <c r="O28" s="1694"/>
      <c r="P28" s="1695" t="s">
        <v>132</v>
      </c>
      <c r="Q28" s="1696"/>
      <c r="R28" s="1676" t="s">
        <v>133</v>
      </c>
      <c r="S28" s="1676" t="s">
        <v>134</v>
      </c>
    </row>
    <row r="29" spans="1:19" ht="20.100000000000001" customHeight="1">
      <c r="A29" s="1691"/>
      <c r="B29" s="1692"/>
      <c r="C29" s="1693"/>
      <c r="D29" s="1691"/>
      <c r="E29" s="1692"/>
      <c r="F29" s="1692"/>
      <c r="G29" s="1692"/>
      <c r="H29" s="1692"/>
      <c r="I29" s="1692"/>
      <c r="J29" s="1692"/>
      <c r="K29" s="1692"/>
      <c r="L29" s="1693"/>
      <c r="M29" s="43" t="s">
        <v>135</v>
      </c>
      <c r="N29" s="1678" t="s">
        <v>136</v>
      </c>
      <c r="O29" s="1678"/>
      <c r="P29" s="1697"/>
      <c r="Q29" s="1698"/>
      <c r="R29" s="1677"/>
      <c r="S29" s="1677"/>
    </row>
    <row r="30" spans="1:19" ht="20.100000000000001" customHeight="1">
      <c r="A30" s="1652"/>
      <c r="B30" s="1653"/>
      <c r="C30" s="1615"/>
      <c r="D30" s="1652"/>
      <c r="E30" s="1653"/>
      <c r="F30" s="1653"/>
      <c r="G30" s="1653"/>
      <c r="H30" s="1653"/>
      <c r="I30" s="1653"/>
      <c r="J30" s="1653"/>
      <c r="K30" s="1653"/>
      <c r="L30" s="1615"/>
      <c r="M30" s="353"/>
      <c r="N30" s="1679"/>
      <c r="O30" s="1680"/>
      <c r="P30" s="1681"/>
      <c r="Q30" s="1682"/>
      <c r="R30" s="352"/>
      <c r="S30" s="352"/>
    </row>
    <row r="31" spans="1:19" ht="19.5" customHeight="1">
      <c r="A31" s="1699" t="s">
        <v>137</v>
      </c>
      <c r="B31" s="1700"/>
      <c r="C31" s="1700"/>
      <c r="D31" s="1700"/>
      <c r="E31" s="1700"/>
      <c r="F31" s="1700"/>
      <c r="G31" s="1700"/>
      <c r="H31" s="1700"/>
      <c r="I31" s="1700"/>
      <c r="J31" s="1700"/>
      <c r="K31" s="1700"/>
      <c r="L31" s="1700"/>
      <c r="M31" s="1700"/>
      <c r="N31" s="1700"/>
      <c r="O31" s="1700"/>
      <c r="P31" s="1700"/>
      <c r="Q31" s="1700"/>
      <c r="R31" s="1700"/>
      <c r="S31" s="1700"/>
    </row>
    <row r="32" spans="1:19" ht="19.5" customHeight="1">
      <c r="A32" s="1701" t="s">
        <v>138</v>
      </c>
      <c r="B32" s="1702"/>
      <c r="C32" s="1702"/>
      <c r="D32" s="1702"/>
      <c r="E32" s="1702"/>
      <c r="F32" s="1702"/>
      <c r="G32" s="1702"/>
      <c r="H32" s="1702"/>
      <c r="I32" s="1702"/>
      <c r="J32" s="1702"/>
      <c r="K32" s="1702"/>
      <c r="L32" s="1702"/>
      <c r="M32" s="1702"/>
      <c r="N32" s="1702"/>
      <c r="O32" s="1702"/>
      <c r="P32" s="1702"/>
      <c r="Q32" s="1702"/>
      <c r="R32" s="1702"/>
      <c r="S32" s="1702"/>
    </row>
    <row r="33" spans="1:19" ht="16.5" customHeight="1">
      <c r="A33" s="594"/>
      <c r="B33" s="594"/>
      <c r="C33" s="594"/>
      <c r="D33" s="594" t="s">
        <v>1585</v>
      </c>
      <c r="E33" s="594"/>
      <c r="F33" s="594"/>
      <c r="G33" s="594"/>
      <c r="H33" s="594"/>
      <c r="I33" s="594"/>
      <c r="J33" s="594"/>
      <c r="K33" s="594"/>
      <c r="L33" s="594"/>
      <c r="M33" s="594"/>
      <c r="N33" s="594"/>
      <c r="O33" s="594"/>
      <c r="P33" s="594"/>
      <c r="Q33" s="594"/>
      <c r="R33" s="594"/>
      <c r="S33" s="594"/>
    </row>
    <row r="34" spans="1:19" s="14" customFormat="1" ht="16.5" customHeight="1">
      <c r="A34" s="44" t="s">
        <v>139</v>
      </c>
      <c r="B34" s="45"/>
      <c r="C34" s="45"/>
      <c r="D34" s="46"/>
      <c r="E34" s="46"/>
      <c r="F34" s="46"/>
      <c r="G34" s="46"/>
      <c r="H34" s="46"/>
      <c r="I34" s="46"/>
      <c r="J34" s="46"/>
      <c r="K34" s="47"/>
      <c r="L34" s="47"/>
      <c r="M34" s="17"/>
      <c r="N34" s="45"/>
      <c r="O34" s="45"/>
      <c r="P34" s="45"/>
      <c r="Q34" s="45"/>
      <c r="R34" s="45"/>
      <c r="S34" s="17"/>
    </row>
    <row r="35" spans="1:19" ht="22.5" customHeight="1">
      <c r="A35" s="48" t="s">
        <v>140</v>
      </c>
      <c r="B35" s="1673"/>
      <c r="C35" s="1674"/>
      <c r="D35" s="1674"/>
      <c r="E35" s="1674"/>
      <c r="F35" s="1674"/>
      <c r="G35" s="1674"/>
      <c r="H35" s="1674"/>
      <c r="I35" s="1674"/>
      <c r="J35" s="1674"/>
      <c r="K35" s="1674"/>
      <c r="L35" s="1674"/>
      <c r="M35" s="1674"/>
      <c r="N35" s="1674"/>
      <c r="O35" s="1674"/>
      <c r="P35" s="1674"/>
      <c r="Q35" s="1674"/>
      <c r="R35" s="1674"/>
      <c r="S35" s="1675"/>
    </row>
    <row r="36" spans="1:19" ht="22.5" customHeight="1">
      <c r="A36" s="48" t="s">
        <v>141</v>
      </c>
      <c r="B36" s="1673"/>
      <c r="C36" s="1674"/>
      <c r="D36" s="1674"/>
      <c r="E36" s="1674"/>
      <c r="F36" s="1674"/>
      <c r="G36" s="1674"/>
      <c r="H36" s="1674"/>
      <c r="I36" s="1674"/>
      <c r="J36" s="1674"/>
      <c r="K36" s="1674"/>
      <c r="L36" s="1674"/>
      <c r="M36" s="1674"/>
      <c r="N36" s="1674"/>
      <c r="O36" s="1674"/>
      <c r="P36" s="1674"/>
      <c r="Q36" s="1674"/>
      <c r="R36" s="1674"/>
      <c r="S36" s="1675"/>
    </row>
    <row r="37" spans="1:19" ht="15.75" customHeight="1">
      <c r="A37" s="18"/>
      <c r="B37" s="18"/>
      <c r="C37" s="18"/>
      <c r="D37" s="18"/>
      <c r="E37" s="18"/>
      <c r="F37" s="18"/>
      <c r="G37" s="18"/>
      <c r="H37" s="18"/>
      <c r="I37" s="18"/>
      <c r="J37" s="18"/>
      <c r="K37" s="18"/>
      <c r="L37" s="18"/>
      <c r="M37" s="18"/>
      <c r="N37" s="18"/>
      <c r="O37" s="18"/>
      <c r="P37" s="18"/>
      <c r="Q37" s="18"/>
      <c r="R37" s="18"/>
      <c r="S37" s="18"/>
    </row>
    <row r="38" spans="1:19" ht="19.5" customHeight="1">
      <c r="A38" s="8" t="s">
        <v>142</v>
      </c>
    </row>
    <row r="39" spans="1:19" ht="19.5" customHeight="1">
      <c r="A39" s="1364" t="s">
        <v>1664</v>
      </c>
      <c r="B39" s="1673"/>
      <c r="C39" s="1674"/>
      <c r="D39" s="1674"/>
      <c r="E39" s="1674"/>
      <c r="F39" s="1674"/>
      <c r="G39" s="1674"/>
      <c r="H39" s="1674"/>
      <c r="I39" s="1674"/>
      <c r="J39" s="1674"/>
      <c r="K39" s="1652" t="s">
        <v>144</v>
      </c>
      <c r="L39" s="1653"/>
      <c r="M39" s="1653"/>
      <c r="N39" s="1653"/>
      <c r="O39" s="1653"/>
      <c r="P39" s="1673"/>
      <c r="Q39" s="1674"/>
      <c r="R39" s="1674"/>
      <c r="S39" s="49" t="s">
        <v>145</v>
      </c>
    </row>
    <row r="40" spans="1:19" ht="20.100000000000001" customHeight="1">
      <c r="A40" s="1661" t="s">
        <v>146</v>
      </c>
      <c r="B40" s="50" t="s">
        <v>147</v>
      </c>
      <c r="C40" s="51"/>
      <c r="D40" s="52"/>
      <c r="E40" s="1669"/>
      <c r="F40" s="1670"/>
      <c r="G40" s="1670"/>
      <c r="H40" s="1670"/>
      <c r="I40" s="1670"/>
      <c r="J40" s="1670"/>
      <c r="K40" s="1670"/>
      <c r="L40" s="1670"/>
      <c r="M40" s="1655" t="s">
        <v>148</v>
      </c>
      <c r="N40" s="1656"/>
      <c r="O40" s="1657"/>
      <c r="P40" s="1671"/>
      <c r="Q40" s="1659"/>
      <c r="R40" s="1659"/>
      <c r="S40" s="1660"/>
    </row>
    <row r="41" spans="1:19" ht="20.100000000000001" customHeight="1">
      <c r="A41" s="1662"/>
      <c r="B41" s="53" t="s">
        <v>149</v>
      </c>
      <c r="C41" s="54"/>
      <c r="D41" s="55"/>
      <c r="E41" s="1644"/>
      <c r="F41" s="1645"/>
      <c r="G41" s="1645"/>
      <c r="H41" s="1645"/>
      <c r="I41" s="1645"/>
      <c r="J41" s="1645"/>
      <c r="K41" s="1645"/>
      <c r="L41" s="1646"/>
      <c r="M41" s="1647" t="s">
        <v>150</v>
      </c>
      <c r="N41" s="1648"/>
      <c r="O41" s="1649"/>
      <c r="P41" s="1672"/>
      <c r="Q41" s="1651"/>
      <c r="R41" s="1645"/>
      <c r="S41" s="1646"/>
    </row>
    <row r="42" spans="1:19" ht="20.100000000000001" customHeight="1">
      <c r="A42" s="1663"/>
      <c r="B42" s="56" t="s">
        <v>151</v>
      </c>
      <c r="C42" s="57"/>
      <c r="D42" s="58"/>
      <c r="E42" s="59"/>
      <c r="F42" s="60" t="s">
        <v>152</v>
      </c>
      <c r="G42" s="16"/>
      <c r="H42" s="16"/>
      <c r="I42" s="16"/>
      <c r="J42" s="17"/>
      <c r="K42" s="17"/>
      <c r="L42" s="17"/>
      <c r="M42" s="1652" t="s">
        <v>153</v>
      </c>
      <c r="N42" s="1653"/>
      <c r="O42" s="1615"/>
      <c r="P42" s="59"/>
      <c r="Q42" s="60" t="s">
        <v>154</v>
      </c>
      <c r="S42" s="61"/>
    </row>
    <row r="43" spans="1:19" ht="20.100000000000001" customHeight="1">
      <c r="A43" s="1667" t="s">
        <v>155</v>
      </c>
      <c r="B43" s="50" t="s">
        <v>147</v>
      </c>
      <c r="C43" s="51"/>
      <c r="D43" s="52"/>
      <c r="E43" s="1669"/>
      <c r="F43" s="1665"/>
      <c r="G43" s="1665"/>
      <c r="H43" s="1665"/>
      <c r="I43" s="1665"/>
      <c r="J43" s="1670"/>
      <c r="K43" s="1670"/>
      <c r="L43" s="1670"/>
      <c r="M43" s="1655" t="s">
        <v>148</v>
      </c>
      <c r="N43" s="1656"/>
      <c r="O43" s="1657"/>
      <c r="P43" s="1658"/>
      <c r="Q43" s="1659"/>
      <c r="R43" s="1659"/>
      <c r="S43" s="1660"/>
    </row>
    <row r="44" spans="1:19" ht="20.100000000000001" customHeight="1">
      <c r="A44" s="1668"/>
      <c r="B44" s="53" t="s">
        <v>149</v>
      </c>
      <c r="C44" s="54"/>
      <c r="D44" s="55"/>
      <c r="E44" s="1644"/>
      <c r="F44" s="1645"/>
      <c r="G44" s="1645"/>
      <c r="H44" s="1645"/>
      <c r="I44" s="1645"/>
      <c r="J44" s="1645"/>
      <c r="K44" s="1645"/>
      <c r="L44" s="1646"/>
      <c r="M44" s="1647" t="s">
        <v>150</v>
      </c>
      <c r="N44" s="1648"/>
      <c r="O44" s="1649"/>
      <c r="P44" s="1650"/>
      <c r="Q44" s="1651"/>
      <c r="R44" s="1645"/>
      <c r="S44" s="1646"/>
    </row>
    <row r="45" spans="1:19" ht="20.100000000000001" customHeight="1">
      <c r="A45" s="1668"/>
      <c r="B45" s="50" t="s">
        <v>147</v>
      </c>
      <c r="C45" s="51"/>
      <c r="D45" s="52"/>
      <c r="E45" s="1669"/>
      <c r="F45" s="1665"/>
      <c r="G45" s="1665"/>
      <c r="H45" s="1665"/>
      <c r="I45" s="1665"/>
      <c r="J45" s="1670"/>
      <c r="K45" s="1665"/>
      <c r="L45" s="1666"/>
      <c r="M45" s="1655" t="s">
        <v>148</v>
      </c>
      <c r="N45" s="1656"/>
      <c r="O45" s="1657"/>
      <c r="P45" s="1658"/>
      <c r="Q45" s="1659"/>
      <c r="R45" s="1659"/>
      <c r="S45" s="1660"/>
    </row>
    <row r="46" spans="1:19" ht="20.100000000000001" customHeight="1">
      <c r="A46" s="1668"/>
      <c r="B46" s="53" t="s">
        <v>149</v>
      </c>
      <c r="C46" s="54"/>
      <c r="D46" s="55"/>
      <c r="E46" s="1644"/>
      <c r="F46" s="1645"/>
      <c r="G46" s="1645"/>
      <c r="H46" s="1645"/>
      <c r="I46" s="1645"/>
      <c r="J46" s="1645"/>
      <c r="K46" s="1645"/>
      <c r="L46" s="1646"/>
      <c r="M46" s="1647" t="s">
        <v>150</v>
      </c>
      <c r="N46" s="1648"/>
      <c r="O46" s="1649"/>
      <c r="P46" s="1650"/>
      <c r="Q46" s="1651"/>
      <c r="R46" s="1645"/>
      <c r="S46" s="1646"/>
    </row>
    <row r="47" spans="1:19" ht="20.100000000000001" customHeight="1">
      <c r="A47" s="1661" t="s">
        <v>156</v>
      </c>
      <c r="B47" s="50" t="s">
        <v>147</v>
      </c>
      <c r="C47" s="51"/>
      <c r="D47" s="52"/>
      <c r="E47" s="1664"/>
      <c r="F47" s="1665"/>
      <c r="G47" s="1665"/>
      <c r="H47" s="1665"/>
      <c r="I47" s="1665"/>
      <c r="J47" s="1665"/>
      <c r="K47" s="1665"/>
      <c r="L47" s="1666"/>
      <c r="M47" s="1655" t="s">
        <v>148</v>
      </c>
      <c r="N47" s="1656"/>
      <c r="O47" s="1657"/>
      <c r="P47" s="1658"/>
      <c r="Q47" s="1659"/>
      <c r="R47" s="1659"/>
      <c r="S47" s="1660"/>
    </row>
    <row r="48" spans="1:19" ht="20.100000000000001" customHeight="1">
      <c r="A48" s="1662"/>
      <c r="B48" s="53" t="s">
        <v>149</v>
      </c>
      <c r="C48" s="54"/>
      <c r="D48" s="55"/>
      <c r="E48" s="1644"/>
      <c r="F48" s="1645"/>
      <c r="G48" s="1645"/>
      <c r="H48" s="1645"/>
      <c r="I48" s="1645"/>
      <c r="J48" s="1645"/>
      <c r="K48" s="1645"/>
      <c r="L48" s="1646"/>
      <c r="M48" s="1647" t="s">
        <v>150</v>
      </c>
      <c r="N48" s="1648"/>
      <c r="O48" s="1649"/>
      <c r="P48" s="1650"/>
      <c r="Q48" s="1651"/>
      <c r="R48" s="1645"/>
      <c r="S48" s="1646"/>
    </row>
    <row r="49" spans="1:19" ht="20.100000000000001" customHeight="1">
      <c r="A49" s="1663"/>
      <c r="B49" s="62" t="s">
        <v>151</v>
      </c>
      <c r="C49" s="63"/>
      <c r="D49" s="64"/>
      <c r="E49" s="59"/>
      <c r="F49" s="65" t="s">
        <v>157</v>
      </c>
      <c r="G49" s="66"/>
      <c r="H49" s="66"/>
      <c r="I49" s="66"/>
      <c r="J49" s="67"/>
      <c r="K49" s="67"/>
      <c r="L49" s="67"/>
      <c r="M49" s="1652" t="s">
        <v>153</v>
      </c>
      <c r="N49" s="1653"/>
      <c r="O49" s="1615"/>
      <c r="P49" s="59"/>
      <c r="Q49" s="60" t="s">
        <v>154</v>
      </c>
      <c r="S49" s="49"/>
    </row>
    <row r="50" spans="1:19" ht="26.25" customHeight="1">
      <c r="A50" s="1654" t="s">
        <v>889</v>
      </c>
      <c r="B50" s="1654"/>
      <c r="C50" s="1654"/>
      <c r="D50" s="1654"/>
      <c r="E50" s="1654"/>
      <c r="F50" s="1654"/>
      <c r="G50" s="1654"/>
      <c r="H50" s="1654"/>
      <c r="I50" s="1654"/>
      <c r="J50" s="1654"/>
      <c r="K50" s="1654"/>
      <c r="L50" s="1654"/>
      <c r="M50" s="1654"/>
      <c r="N50" s="1654"/>
      <c r="O50" s="1654"/>
      <c r="P50" s="1654"/>
      <c r="Q50" s="1654"/>
      <c r="R50" s="1654"/>
      <c r="S50" s="1654"/>
    </row>
    <row r="51" spans="1:19">
      <c r="A51" s="1642" t="s">
        <v>960</v>
      </c>
      <c r="B51" s="1642"/>
      <c r="C51" s="1642"/>
      <c r="D51" s="1642"/>
      <c r="E51" s="1642"/>
      <c r="F51" s="1642"/>
      <c r="G51" s="1642"/>
      <c r="H51" s="1642"/>
      <c r="I51" s="1642"/>
      <c r="J51" s="1642"/>
      <c r="K51" s="1642"/>
      <c r="L51" s="1642"/>
      <c r="M51" s="1642"/>
      <c r="N51" s="1642"/>
      <c r="O51" s="1642"/>
      <c r="P51" s="1642"/>
      <c r="Q51" s="1642"/>
      <c r="R51" s="1642"/>
      <c r="S51" s="1642"/>
    </row>
    <row r="52" spans="1:19" ht="27" customHeight="1">
      <c r="A52" s="1642" t="s">
        <v>890</v>
      </c>
      <c r="B52" s="1642"/>
      <c r="C52" s="1642"/>
      <c r="D52" s="1642"/>
      <c r="E52" s="1642"/>
      <c r="F52" s="1642"/>
      <c r="G52" s="1642"/>
      <c r="H52" s="1642"/>
      <c r="I52" s="1642"/>
      <c r="J52" s="1642"/>
      <c r="K52" s="1642"/>
      <c r="L52" s="1642"/>
      <c r="M52" s="1642"/>
      <c r="N52" s="1643"/>
      <c r="O52" s="1643"/>
      <c r="P52" s="1643"/>
      <c r="Q52" s="1643"/>
      <c r="R52" s="1643"/>
      <c r="S52" s="1643"/>
    </row>
    <row r="53" spans="1:19">
      <c r="A53" s="68" t="s">
        <v>158</v>
      </c>
      <c r="B53" s="69"/>
      <c r="C53" s="69"/>
      <c r="D53" s="69"/>
      <c r="E53" s="69"/>
      <c r="F53" s="69"/>
      <c r="G53" s="69"/>
      <c r="H53" s="69"/>
      <c r="I53" s="69"/>
      <c r="J53" s="69"/>
      <c r="K53" s="69"/>
      <c r="L53" s="69"/>
      <c r="M53" s="69"/>
      <c r="N53" s="69"/>
      <c r="O53" s="69"/>
      <c r="P53" s="69"/>
      <c r="Q53" s="69"/>
      <c r="R53" s="69"/>
      <c r="S53" s="69"/>
    </row>
    <row r="54" spans="1:19" ht="25.5" customHeight="1">
      <c r="A54" s="1642" t="s">
        <v>159</v>
      </c>
      <c r="B54" s="1642"/>
      <c r="C54" s="1642"/>
      <c r="D54" s="1642"/>
      <c r="E54" s="1642"/>
      <c r="F54" s="1642"/>
      <c r="G54" s="1642"/>
      <c r="H54" s="1642"/>
      <c r="I54" s="1642"/>
      <c r="J54" s="1642"/>
      <c r="K54" s="1642"/>
      <c r="L54" s="1642"/>
      <c r="M54" s="1642"/>
      <c r="N54" s="1642"/>
      <c r="O54" s="1642"/>
      <c r="P54" s="1642"/>
      <c r="Q54" s="1642"/>
      <c r="R54" s="1642"/>
      <c r="S54" s="1642"/>
    </row>
  </sheetData>
  <mergeCells count="107">
    <mergeCell ref="A2:S2"/>
    <mergeCell ref="B4:J4"/>
    <mergeCell ref="L4:S4"/>
    <mergeCell ref="B5:S5"/>
    <mergeCell ref="B6:S6"/>
    <mergeCell ref="B8:C8"/>
    <mergeCell ref="E8:G8"/>
    <mergeCell ref="H8:I8"/>
    <mergeCell ref="K8:S8"/>
    <mergeCell ref="B7:S7"/>
    <mergeCell ref="B11:D11"/>
    <mergeCell ref="E11:L11"/>
    <mergeCell ref="N11:S11"/>
    <mergeCell ref="B12:C12"/>
    <mergeCell ref="E12:F12"/>
    <mergeCell ref="H12:I12"/>
    <mergeCell ref="K12:L12"/>
    <mergeCell ref="M12:S12"/>
    <mergeCell ref="C9:D9"/>
    <mergeCell ref="E9:S9"/>
    <mergeCell ref="B10:D10"/>
    <mergeCell ref="E10:F10"/>
    <mergeCell ref="G10:I10"/>
    <mergeCell ref="K10:L10"/>
    <mergeCell ref="M10:S10"/>
    <mergeCell ref="P14:S14"/>
    <mergeCell ref="C15:D15"/>
    <mergeCell ref="F15:G15"/>
    <mergeCell ref="I15:J15"/>
    <mergeCell ref="K15:R15"/>
    <mergeCell ref="B16:S16"/>
    <mergeCell ref="A13:A15"/>
    <mergeCell ref="C13:D13"/>
    <mergeCell ref="F13:G13"/>
    <mergeCell ref="I13:J13"/>
    <mergeCell ref="L13:M13"/>
    <mergeCell ref="O13:S13"/>
    <mergeCell ref="C14:D14"/>
    <mergeCell ref="F14:G14"/>
    <mergeCell ref="I14:J14"/>
    <mergeCell ref="L14:N14"/>
    <mergeCell ref="A17:D17"/>
    <mergeCell ref="E17:S17"/>
    <mergeCell ref="B21:S21"/>
    <mergeCell ref="C22:D22"/>
    <mergeCell ref="E22:S22"/>
    <mergeCell ref="E23:F23"/>
    <mergeCell ref="G23:I23"/>
    <mergeCell ref="K23:L23"/>
    <mergeCell ref="M23:S23"/>
    <mergeCell ref="B24:S24"/>
    <mergeCell ref="A27:S27"/>
    <mergeCell ref="A28:C29"/>
    <mergeCell ref="D28:L29"/>
    <mergeCell ref="M28:O28"/>
    <mergeCell ref="P28:Q29"/>
    <mergeCell ref="R28:R29"/>
    <mergeCell ref="A31:S31"/>
    <mergeCell ref="A32:S32"/>
    <mergeCell ref="B35:S35"/>
    <mergeCell ref="B36:S36"/>
    <mergeCell ref="B39:J39"/>
    <mergeCell ref="K39:O39"/>
    <mergeCell ref="P39:R39"/>
    <mergeCell ref="S28:S29"/>
    <mergeCell ref="N29:O29"/>
    <mergeCell ref="A30:C30"/>
    <mergeCell ref="D30:L30"/>
    <mergeCell ref="N30:O30"/>
    <mergeCell ref="P30:Q30"/>
    <mergeCell ref="M44:O44"/>
    <mergeCell ref="P44:S44"/>
    <mergeCell ref="E45:I45"/>
    <mergeCell ref="J45:L45"/>
    <mergeCell ref="A40:A42"/>
    <mergeCell ref="E40:I40"/>
    <mergeCell ref="J40:L40"/>
    <mergeCell ref="M40:O40"/>
    <mergeCell ref="P40:S40"/>
    <mergeCell ref="E41:L41"/>
    <mergeCell ref="M41:O41"/>
    <mergeCell ref="P41:S41"/>
    <mergeCell ref="M42:O42"/>
    <mergeCell ref="A52:S52"/>
    <mergeCell ref="A54:S54"/>
    <mergeCell ref="E48:L48"/>
    <mergeCell ref="M48:O48"/>
    <mergeCell ref="P48:S48"/>
    <mergeCell ref="M49:O49"/>
    <mergeCell ref="A50:S50"/>
    <mergeCell ref="A51:S51"/>
    <mergeCell ref="M45:O45"/>
    <mergeCell ref="P45:S45"/>
    <mergeCell ref="E46:L46"/>
    <mergeCell ref="M46:O46"/>
    <mergeCell ref="P46:S46"/>
    <mergeCell ref="A47:A49"/>
    <mergeCell ref="E47:I47"/>
    <mergeCell ref="J47:L47"/>
    <mergeCell ref="M47:O47"/>
    <mergeCell ref="P47:S47"/>
    <mergeCell ref="A43:A46"/>
    <mergeCell ref="E43:I43"/>
    <mergeCell ref="J43:L43"/>
    <mergeCell ref="M43:O43"/>
    <mergeCell ref="P43:S43"/>
    <mergeCell ref="E44:L44"/>
  </mergeCells>
  <phoneticPr fontId="12"/>
  <conditionalFormatting sqref="P49 P43:S48 P40:S41 E40:E49 P42 D30 A30 M30:S30 G10:I10 M10:S10 G23:I23 M23:S23 G12 J12 B12:D12 B24:S24">
    <cfRule type="cellIs" dxfId="500" priority="17" stopIfTrue="1" operator="equal">
      <formula>""</formula>
    </cfRule>
  </conditionalFormatting>
  <conditionalFormatting sqref="B35:S36 B8:C8 E8:G8 J8">
    <cfRule type="cellIs" dxfId="499" priority="16" stopIfTrue="1" operator="equal">
      <formula>""</formula>
    </cfRule>
  </conditionalFormatting>
  <conditionalFormatting sqref="B16:S16">
    <cfRule type="cellIs" dxfId="498" priority="14" stopIfTrue="1" operator="equal">
      <formula>""</formula>
    </cfRule>
    <cfRule type="cellIs" dxfId="497" priority="15" stopIfTrue="1" operator="equal">
      <formula>""</formula>
    </cfRule>
  </conditionalFormatting>
  <conditionalFormatting sqref="B13:B15 E13:E15 H13:H15 K13:K14 N13 O14">
    <cfRule type="expression" dxfId="496" priority="13" stopIfTrue="1">
      <formula>($B$13="")*($B$14="")*($B$15="")*($E$13="")*($E$14="")*($E$15="")*($H$13="")*($H$14="")*($H$15="")*($K$13="")*($K$14="")*($N$13="")*($O$14="")</formula>
    </cfRule>
  </conditionalFormatting>
  <conditionalFormatting sqref="K15:R15">
    <cfRule type="cellIs" dxfId="495" priority="12" stopIfTrue="1" operator="equal">
      <formula>(COUNTIF($H$15,"✔")&lt;1)</formula>
    </cfRule>
  </conditionalFormatting>
  <conditionalFormatting sqref="E40">
    <cfRule type="cellIs" dxfId="494" priority="11" stopIfTrue="1" operator="equal">
      <formula>""</formula>
    </cfRule>
  </conditionalFormatting>
  <conditionalFormatting sqref="J40">
    <cfRule type="cellIs" dxfId="493" priority="10" stopIfTrue="1" operator="equal">
      <formula>""</formula>
    </cfRule>
  </conditionalFormatting>
  <conditionalFormatting sqref="E40">
    <cfRule type="cellIs" dxfId="492" priority="9" stopIfTrue="1" operator="equal">
      <formula>""</formula>
    </cfRule>
  </conditionalFormatting>
  <conditionalFormatting sqref="J40">
    <cfRule type="cellIs" dxfId="491" priority="8" stopIfTrue="1" operator="equal">
      <formula>""</formula>
    </cfRule>
  </conditionalFormatting>
  <conditionalFormatting sqref="J43">
    <cfRule type="cellIs" dxfId="490" priority="7" stopIfTrue="1" operator="equal">
      <formula>""</formula>
    </cfRule>
  </conditionalFormatting>
  <conditionalFormatting sqref="J45:L45">
    <cfRule type="cellIs" dxfId="489" priority="6" stopIfTrue="1" operator="equal">
      <formula>""</formula>
    </cfRule>
  </conditionalFormatting>
  <conditionalFormatting sqref="J47:L47">
    <cfRule type="cellIs" dxfId="488" priority="5" stopIfTrue="1" operator="equal">
      <formula>""</formula>
    </cfRule>
  </conditionalFormatting>
  <conditionalFormatting sqref="B39:J39">
    <cfRule type="cellIs" dxfId="487" priority="2" stopIfTrue="1" operator="equal">
      <formula>""</formula>
    </cfRule>
  </conditionalFormatting>
  <conditionalFormatting sqref="P39:R39">
    <cfRule type="cellIs" dxfId="486" priority="1" stopIfTrue="1" operator="equal">
      <formula>""</formula>
    </cfRule>
  </conditionalFormatting>
  <dataValidations disablePrompts="1" count="7">
    <dataValidation imeMode="off" allowBlank="1" showInputMessage="1" showErrorMessage="1" sqref="P43:S48 E41:L41 P40:S41 P39:R39 E44:L44 E46:L46 E48:L48 M30:S30 M23:S23 J12 G12 D12 N11:S11 M10:S10"/>
    <dataValidation imeMode="hiragana" allowBlank="1" showInputMessage="1" showErrorMessage="1" sqref="B35:S36 B39:J39 J40 J43 J45 J47 E40 E43 E45 E47 K15:R15 G23:I23 B16:S16 G10:I10 A30:C30"/>
    <dataValidation type="list" allowBlank="1" showInputMessage="1" showErrorMessage="1" sqref="E49 P49 E42 P42 B13:B15 O14 N13 K13:K14 H13:H15 E13:E15">
      <formula1>"✔"</formula1>
    </dataValidation>
    <dataValidation type="list" allowBlank="1" showInputMessage="1" showErrorMessage="1" sqref="B12:C12">
      <formula1>"令和,平成,昭和,大正,明治"</formula1>
    </dataValidation>
    <dataValidation type="textLength" imeMode="off" operator="equal" allowBlank="1" showInputMessage="1" showErrorMessage="1" sqref="J8">
      <formula1>1</formula1>
    </dataValidation>
    <dataValidation type="textLength" imeMode="off" operator="equal" allowBlank="1" showInputMessage="1" showErrorMessage="1" sqref="E8:G8">
      <formula1>6</formula1>
    </dataValidation>
    <dataValidation type="textLength" imeMode="off" operator="equal" allowBlank="1" showInputMessage="1" showErrorMessage="1" sqref="B8:C8">
      <formula1>4</formula1>
    </dataValidation>
  </dataValidations>
  <printOptions horizontalCentered="1"/>
  <pageMargins left="0.62992125984251968" right="0.62992125984251968" top="0.39370078740157483" bottom="0.39370078740157483" header="0" footer="0.19685039370078741"/>
  <pageSetup paperSize="9" scale="72" orientation="portrait" r:id="rId1"/>
  <headerFooter scaleWithDoc="0">
    <oddFooter>&amp;R令和６年４月１日以降に申請する訓練科から適用</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AU72"/>
  <sheetViews>
    <sheetView view="pageBreakPreview" zoomScale="115" zoomScaleNormal="85" zoomScaleSheetLayoutView="115" zoomScalePageLayoutView="70" workbookViewId="0">
      <selection activeCell="N16" sqref="N16"/>
    </sheetView>
  </sheetViews>
  <sheetFormatPr defaultColWidth="2.875" defaultRowHeight="18" customHeight="1"/>
  <cols>
    <col min="1" max="37" width="3.625" style="444" customWidth="1"/>
    <col min="38" max="38" width="18.375" style="449" bestFit="1" customWidth="1"/>
    <col min="39" max="39" width="30.625" style="444" customWidth="1"/>
    <col min="40" max="40" width="30.125" style="444" customWidth="1"/>
    <col min="41" max="41" width="22.25" style="444" hidden="1" customWidth="1"/>
    <col min="42" max="16384" width="2.875" style="444"/>
  </cols>
  <sheetData>
    <row r="1" spans="1:47" ht="18" customHeight="1">
      <c r="A1" s="442"/>
      <c r="B1" s="442"/>
      <c r="C1" s="442"/>
      <c r="D1" s="443"/>
      <c r="E1" s="443"/>
      <c r="F1" s="443"/>
      <c r="G1" s="443"/>
      <c r="P1" s="442"/>
      <c r="Q1" s="442"/>
      <c r="R1" s="442"/>
      <c r="S1" s="443"/>
      <c r="T1" s="443"/>
      <c r="U1" s="443"/>
      <c r="V1" s="443"/>
      <c r="AB1" s="445"/>
      <c r="AI1" s="321"/>
      <c r="AJ1" s="322"/>
      <c r="AK1" s="323" t="s">
        <v>738</v>
      </c>
      <c r="AL1" s="446"/>
      <c r="AO1" s="447" t="s">
        <v>456</v>
      </c>
    </row>
    <row r="2" spans="1:47" ht="20.100000000000001" customHeight="1">
      <c r="A2" s="1916" t="s">
        <v>8</v>
      </c>
      <c r="B2" s="1916"/>
      <c r="C2" s="1916"/>
      <c r="D2" s="1916"/>
      <c r="E2" s="1916"/>
      <c r="F2" s="1916"/>
      <c r="G2" s="1916"/>
      <c r="H2" s="1916"/>
      <c r="I2" s="1916"/>
      <c r="J2" s="1916"/>
      <c r="K2" s="1916"/>
      <c r="L2" s="1916"/>
      <c r="M2" s="1916"/>
      <c r="N2" s="1916"/>
      <c r="O2" s="1916"/>
      <c r="P2" s="1916"/>
      <c r="Q2" s="1916"/>
      <c r="R2" s="1916"/>
      <c r="S2" s="1916"/>
      <c r="T2" s="1916"/>
      <c r="U2" s="1916"/>
      <c r="V2" s="1916"/>
      <c r="W2" s="1916"/>
      <c r="X2" s="1916"/>
      <c r="Y2" s="1916"/>
      <c r="Z2" s="1916"/>
      <c r="AA2" s="1916"/>
      <c r="AB2" s="1916"/>
      <c r="AC2" s="1916"/>
      <c r="AD2" s="1916"/>
      <c r="AE2" s="1916"/>
      <c r="AF2" s="1916"/>
      <c r="AG2" s="1916"/>
      <c r="AH2" s="1916"/>
      <c r="AI2" s="1916"/>
      <c r="AJ2" s="1916"/>
      <c r="AK2" s="1916"/>
      <c r="AL2" s="448"/>
      <c r="AO2" s="447" t="s">
        <v>457</v>
      </c>
    </row>
    <row r="3" spans="1:47" ht="18" customHeight="1">
      <c r="A3" s="1917" t="s">
        <v>160</v>
      </c>
      <c r="B3" s="1917"/>
      <c r="C3" s="1917"/>
      <c r="D3" s="1917"/>
      <c r="E3" s="1917"/>
      <c r="F3" s="1836" t="str">
        <f>IF(様式1!L11="","",様式1!L11)</f>
        <v/>
      </c>
      <c r="G3" s="1836"/>
      <c r="H3" s="1836"/>
      <c r="I3" s="1836"/>
      <c r="J3" s="1836"/>
      <c r="K3" s="1836"/>
      <c r="L3" s="1836"/>
      <c r="M3" s="1836"/>
      <c r="N3" s="1836"/>
      <c r="O3" s="1836"/>
      <c r="P3" s="1836"/>
      <c r="Q3" s="1836"/>
      <c r="R3" s="1836"/>
      <c r="S3" s="442"/>
      <c r="T3" s="442"/>
      <c r="U3" s="442"/>
      <c r="V3" s="442"/>
      <c r="W3" s="442"/>
      <c r="X3" s="442"/>
      <c r="Y3" s="443"/>
      <c r="Z3" s="443"/>
      <c r="AA3" s="443"/>
      <c r="AB3" s="443"/>
      <c r="AK3" s="735" t="s">
        <v>903</v>
      </c>
      <c r="AO3" s="447" t="s">
        <v>458</v>
      </c>
    </row>
    <row r="4" spans="1:47" ht="9" customHeight="1" thickBot="1">
      <c r="A4" s="450"/>
      <c r="B4" s="450"/>
      <c r="C4" s="450"/>
      <c r="D4" s="450"/>
      <c r="E4" s="450"/>
      <c r="F4" s="443"/>
      <c r="G4" s="443"/>
      <c r="H4" s="443"/>
      <c r="I4" s="443"/>
      <c r="J4" s="443"/>
      <c r="K4" s="443"/>
      <c r="L4" s="443"/>
      <c r="M4" s="443"/>
      <c r="N4" s="443"/>
      <c r="O4" s="443"/>
      <c r="P4" s="443"/>
      <c r="Q4" s="443"/>
      <c r="R4" s="443"/>
      <c r="S4" s="443"/>
      <c r="T4" s="443"/>
      <c r="U4" s="443"/>
      <c r="V4" s="443"/>
      <c r="W4" s="443"/>
      <c r="X4" s="443"/>
      <c r="Y4" s="443"/>
      <c r="Z4" s="443"/>
      <c r="AA4" s="443"/>
      <c r="AB4" s="443"/>
      <c r="AO4" s="447" t="s">
        <v>459</v>
      </c>
    </row>
    <row r="5" spans="1:47" ht="15" customHeight="1">
      <c r="A5" s="1918" t="s">
        <v>380</v>
      </c>
      <c r="B5" s="1897"/>
      <c r="C5" s="1897"/>
      <c r="D5" s="1897"/>
      <c r="E5" s="1897"/>
      <c r="F5" s="451" t="str">
        <f>IF(様式1!E20="○","✔","")</f>
        <v/>
      </c>
      <c r="G5" s="1921" t="s">
        <v>739</v>
      </c>
      <c r="H5" s="1922"/>
      <c r="I5" s="1922"/>
      <c r="J5" s="1922"/>
      <c r="K5" s="604" t="s">
        <v>740</v>
      </c>
      <c r="L5" s="1923"/>
      <c r="M5" s="1923"/>
      <c r="N5" s="1923"/>
      <c r="O5" s="1923"/>
      <c r="P5" s="1923"/>
      <c r="Q5" s="1923"/>
      <c r="R5" s="1923"/>
      <c r="S5" s="1923"/>
      <c r="T5" s="1923"/>
      <c r="U5" s="603" t="s">
        <v>741</v>
      </c>
      <c r="V5" s="452"/>
      <c r="W5" s="605"/>
      <c r="X5" s="605"/>
      <c r="Y5" s="1958" t="s">
        <v>520</v>
      </c>
      <c r="Z5" s="1959"/>
      <c r="AA5" s="1959"/>
      <c r="AB5" s="1959"/>
      <c r="AC5" s="1959"/>
      <c r="AD5" s="1959"/>
      <c r="AE5" s="1959"/>
      <c r="AF5" s="1959"/>
      <c r="AG5" s="1959"/>
      <c r="AH5" s="1959"/>
      <c r="AI5" s="1959"/>
      <c r="AJ5" s="1959"/>
      <c r="AK5" s="1960"/>
      <c r="AL5" s="453"/>
      <c r="AM5" s="454"/>
      <c r="AO5" s="447" t="s">
        <v>742</v>
      </c>
    </row>
    <row r="6" spans="1:47" ht="15" customHeight="1" thickBot="1">
      <c r="A6" s="1919"/>
      <c r="B6" s="1736"/>
      <c r="C6" s="1736"/>
      <c r="D6" s="1736"/>
      <c r="E6" s="1736"/>
      <c r="F6" s="455" t="str">
        <f>IF(様式1!E21="○","✔","")</f>
        <v>✔</v>
      </c>
      <c r="G6" s="1924" t="s">
        <v>743</v>
      </c>
      <c r="H6" s="1925"/>
      <c r="I6" s="1925"/>
      <c r="J6" s="1925"/>
      <c r="K6" s="602" t="s">
        <v>740</v>
      </c>
      <c r="L6" s="1926"/>
      <c r="M6" s="1926"/>
      <c r="N6" s="1926"/>
      <c r="O6" s="1926"/>
      <c r="P6" s="1926"/>
      <c r="Q6" s="1926"/>
      <c r="R6" s="1926"/>
      <c r="S6" s="1926"/>
      <c r="T6" s="1926"/>
      <c r="U6" s="600" t="s">
        <v>741</v>
      </c>
      <c r="V6" s="600"/>
      <c r="W6" s="600"/>
      <c r="X6" s="600"/>
      <c r="Y6" s="1936"/>
      <c r="Z6" s="1937"/>
      <c r="AA6" s="1937"/>
      <c r="AB6" s="1937"/>
      <c r="AC6" s="1937"/>
      <c r="AD6" s="1937"/>
      <c r="AE6" s="1937"/>
      <c r="AF6" s="1937"/>
      <c r="AG6" s="1937"/>
      <c r="AH6" s="1937"/>
      <c r="AI6" s="1937"/>
      <c r="AJ6" s="1937"/>
      <c r="AK6" s="1938"/>
      <c r="AL6" s="453"/>
      <c r="AM6" s="454"/>
      <c r="AO6" s="447" t="s">
        <v>460</v>
      </c>
    </row>
    <row r="7" spans="1:47" ht="26.25" customHeight="1" thickBot="1">
      <c r="A7" s="1919"/>
      <c r="B7" s="1736"/>
      <c r="C7" s="1736"/>
      <c r="D7" s="1736"/>
      <c r="E7" s="1736"/>
      <c r="F7" s="857" t="str">
        <f>IF(様式1!E22="○","✔","")</f>
        <v/>
      </c>
      <c r="G7" s="1961" t="s">
        <v>565</v>
      </c>
      <c r="H7" s="1962"/>
      <c r="I7" s="1962"/>
      <c r="J7" s="1962"/>
      <c r="K7" s="1962"/>
      <c r="L7" s="1963"/>
      <c r="M7" s="475"/>
      <c r="N7" s="1964" t="s">
        <v>1337</v>
      </c>
      <c r="O7" s="1965"/>
      <c r="P7" s="1965"/>
      <c r="Q7" s="1965"/>
      <c r="R7" s="1966"/>
      <c r="S7" s="857" t="str">
        <f>IF(様式1!R22="○","✔","")</f>
        <v/>
      </c>
      <c r="T7" s="1967" t="s">
        <v>381</v>
      </c>
      <c r="U7" s="1968"/>
      <c r="V7" s="1968"/>
      <c r="W7" s="1968"/>
      <c r="X7" s="1969"/>
      <c r="Y7" s="1939"/>
      <c r="Z7" s="1940"/>
      <c r="AA7" s="1940"/>
      <c r="AB7" s="1940"/>
      <c r="AC7" s="1940"/>
      <c r="AD7" s="1940"/>
      <c r="AE7" s="1940"/>
      <c r="AF7" s="1940"/>
      <c r="AG7" s="1940"/>
      <c r="AH7" s="1940"/>
      <c r="AI7" s="1940"/>
      <c r="AJ7" s="1940"/>
      <c r="AK7" s="1941"/>
      <c r="AL7" s="453"/>
      <c r="AM7" s="454"/>
      <c r="AO7" s="447"/>
    </row>
    <row r="8" spans="1:47" ht="41.25" customHeight="1" thickBot="1">
      <c r="A8" s="1920"/>
      <c r="B8" s="1883"/>
      <c r="C8" s="1883"/>
      <c r="D8" s="1883"/>
      <c r="E8" s="1883"/>
      <c r="F8" s="475"/>
      <c r="G8" s="1927" t="s">
        <v>987</v>
      </c>
      <c r="H8" s="1928"/>
      <c r="I8" s="1928"/>
      <c r="J8" s="1928"/>
      <c r="K8" s="1928"/>
      <c r="L8" s="1929"/>
      <c r="M8" s="475"/>
      <c r="N8" s="1930" t="s">
        <v>988</v>
      </c>
      <c r="O8" s="1931"/>
      <c r="P8" s="1931"/>
      <c r="Q8" s="1931"/>
      <c r="R8" s="1932"/>
      <c r="S8" s="475"/>
      <c r="T8" s="1930" t="s">
        <v>1113</v>
      </c>
      <c r="U8" s="1931"/>
      <c r="V8" s="1931"/>
      <c r="W8" s="1931"/>
      <c r="X8" s="1931"/>
      <c r="Y8" s="1891"/>
      <c r="Z8" s="1892"/>
      <c r="AA8" s="1892"/>
      <c r="AB8" s="1892"/>
      <c r="AC8" s="1892"/>
      <c r="AD8" s="1892"/>
      <c r="AE8" s="1892"/>
      <c r="AF8" s="1892"/>
      <c r="AG8" s="1892"/>
      <c r="AH8" s="1892"/>
      <c r="AI8" s="1892"/>
      <c r="AJ8" s="1892"/>
      <c r="AK8" s="1933"/>
      <c r="AL8" s="726"/>
      <c r="AM8" s="454"/>
      <c r="AO8" s="447" t="s">
        <v>461</v>
      </c>
    </row>
    <row r="9" spans="1:47" ht="18" customHeight="1">
      <c r="A9" s="1942" t="s">
        <v>161</v>
      </c>
      <c r="B9" s="1943"/>
      <c r="C9" s="1943"/>
      <c r="D9" s="1943"/>
      <c r="E9" s="1943"/>
      <c r="F9" s="1946" t="str">
        <f>IF(様式1!G36="","",様式1!G36)</f>
        <v/>
      </c>
      <c r="G9" s="1947"/>
      <c r="H9" s="1947"/>
      <c r="I9" s="1947"/>
      <c r="J9" s="1947"/>
      <c r="K9" s="1947"/>
      <c r="L9" s="1947"/>
      <c r="M9" s="1947"/>
      <c r="N9" s="1947"/>
      <c r="O9" s="1947"/>
      <c r="P9" s="1947"/>
      <c r="Q9" s="1947"/>
      <c r="R9" s="1947"/>
      <c r="S9" s="1947"/>
      <c r="T9" s="1947"/>
      <c r="U9" s="1947"/>
      <c r="V9" s="1947"/>
      <c r="W9" s="1947"/>
      <c r="X9" s="1947"/>
      <c r="Y9" s="1934"/>
      <c r="Z9" s="1846"/>
      <c r="AA9" s="1846"/>
      <c r="AB9" s="1846"/>
      <c r="AC9" s="1846"/>
      <c r="AD9" s="1846"/>
      <c r="AE9" s="1846"/>
      <c r="AF9" s="1846"/>
      <c r="AG9" s="1846"/>
      <c r="AH9" s="1846"/>
      <c r="AI9" s="1846"/>
      <c r="AJ9" s="1846"/>
      <c r="AK9" s="1935"/>
      <c r="AL9" s="726" t="str">
        <f>LEN(Y8)&amp;" 文字(最大100文字)"</f>
        <v>0 文字(最大100文字)</v>
      </c>
      <c r="AM9" s="454"/>
      <c r="AO9" s="447" t="s">
        <v>462</v>
      </c>
    </row>
    <row r="10" spans="1:47" ht="12" customHeight="1" thickBot="1">
      <c r="A10" s="1944"/>
      <c r="B10" s="1945"/>
      <c r="C10" s="1945"/>
      <c r="D10" s="1945"/>
      <c r="E10" s="1945"/>
      <c r="F10" s="456"/>
      <c r="G10" s="457"/>
      <c r="H10" s="457"/>
      <c r="I10" s="457"/>
      <c r="J10" s="457"/>
      <c r="K10" s="457"/>
      <c r="L10" s="457"/>
      <c r="M10" s="457"/>
      <c r="N10" s="457"/>
      <c r="O10" s="457"/>
      <c r="P10" s="457"/>
      <c r="Q10" s="457"/>
      <c r="R10" s="457"/>
      <c r="S10" s="457"/>
      <c r="T10" s="457"/>
      <c r="U10" s="457"/>
      <c r="V10" s="457"/>
      <c r="W10" s="457"/>
      <c r="X10" s="457" t="s">
        <v>744</v>
      </c>
      <c r="Y10" s="1936"/>
      <c r="Z10" s="1937"/>
      <c r="AA10" s="1937"/>
      <c r="AB10" s="1937"/>
      <c r="AC10" s="1937"/>
      <c r="AD10" s="1937"/>
      <c r="AE10" s="1937"/>
      <c r="AF10" s="1937"/>
      <c r="AG10" s="1937"/>
      <c r="AH10" s="1937"/>
      <c r="AI10" s="1937"/>
      <c r="AJ10" s="1937"/>
      <c r="AK10" s="1938"/>
      <c r="AL10" s="726"/>
      <c r="AM10" s="454"/>
      <c r="AO10" s="447" t="s">
        <v>463</v>
      </c>
    </row>
    <row r="11" spans="1:47" ht="20.25" customHeight="1" thickBot="1">
      <c r="A11" s="1948" t="s">
        <v>162</v>
      </c>
      <c r="B11" s="1949"/>
      <c r="C11" s="1949"/>
      <c r="D11" s="1949"/>
      <c r="E11" s="1949"/>
      <c r="F11" s="1950" t="s">
        <v>642</v>
      </c>
      <c r="G11" s="1951"/>
      <c r="H11" s="1951"/>
      <c r="I11" s="1951"/>
      <c r="J11" s="1951"/>
      <c r="K11" s="1951"/>
      <c r="L11" s="609" t="s">
        <v>745</v>
      </c>
      <c r="M11" s="1951" t="s">
        <v>642</v>
      </c>
      <c r="N11" s="1951"/>
      <c r="O11" s="1951"/>
      <c r="P11" s="1951"/>
      <c r="Q11" s="1951"/>
      <c r="R11" s="1951"/>
      <c r="S11" s="608"/>
      <c r="T11" s="608"/>
      <c r="U11" s="609"/>
      <c r="V11" s="609"/>
      <c r="W11" s="609"/>
      <c r="X11" s="927"/>
      <c r="Y11" s="1936"/>
      <c r="Z11" s="1937"/>
      <c r="AA11" s="1937"/>
      <c r="AB11" s="1937"/>
      <c r="AC11" s="1937"/>
      <c r="AD11" s="1937"/>
      <c r="AE11" s="1937"/>
      <c r="AF11" s="1937"/>
      <c r="AG11" s="1937"/>
      <c r="AH11" s="1937"/>
      <c r="AI11" s="1937"/>
      <c r="AJ11" s="1937"/>
      <c r="AK11" s="1938"/>
      <c r="AL11" s="726"/>
      <c r="AM11" s="454"/>
      <c r="AO11" s="447" t="s">
        <v>464</v>
      </c>
    </row>
    <row r="12" spans="1:47" ht="24" customHeight="1" thickBot="1">
      <c r="A12" s="1948" t="s">
        <v>163</v>
      </c>
      <c r="B12" s="1952"/>
      <c r="C12" s="1952"/>
      <c r="D12" s="1952"/>
      <c r="E12" s="1952"/>
      <c r="F12" s="1950" t="s">
        <v>642</v>
      </c>
      <c r="G12" s="1951"/>
      <c r="H12" s="1951"/>
      <c r="I12" s="1951"/>
      <c r="J12" s="1951"/>
      <c r="K12" s="1951"/>
      <c r="L12" s="1953"/>
      <c r="M12" s="1953"/>
      <c r="N12" s="1953"/>
      <c r="O12" s="1953"/>
      <c r="P12" s="1953"/>
      <c r="Q12" s="1953"/>
      <c r="R12" s="1953"/>
      <c r="S12" s="1953"/>
      <c r="T12" s="1953"/>
      <c r="U12" s="1953"/>
      <c r="V12" s="1953"/>
      <c r="W12" s="1953"/>
      <c r="X12" s="1953"/>
      <c r="Y12" s="1939"/>
      <c r="Z12" s="1940"/>
      <c r="AA12" s="1940"/>
      <c r="AB12" s="1940"/>
      <c r="AC12" s="1940"/>
      <c r="AD12" s="1940"/>
      <c r="AE12" s="1940"/>
      <c r="AF12" s="1940"/>
      <c r="AG12" s="1940"/>
      <c r="AH12" s="1940"/>
      <c r="AI12" s="1940"/>
      <c r="AJ12" s="1940"/>
      <c r="AK12" s="1941"/>
      <c r="AL12" s="726"/>
      <c r="AM12" s="454"/>
      <c r="AO12" s="447" t="s">
        <v>465</v>
      </c>
    </row>
    <row r="13" spans="1:47" ht="20.25" customHeight="1" thickBot="1">
      <c r="A13" s="1948" t="s">
        <v>164</v>
      </c>
      <c r="B13" s="1952"/>
      <c r="C13" s="1952"/>
      <c r="D13" s="1952"/>
      <c r="E13" s="1970"/>
      <c r="F13" s="344"/>
      <c r="G13" s="1971" t="s">
        <v>382</v>
      </c>
      <c r="H13" s="1972"/>
      <c r="I13" s="1972"/>
      <c r="J13" s="1972"/>
      <c r="K13" s="1973"/>
      <c r="L13" s="344"/>
      <c r="M13" s="1971" t="s">
        <v>746</v>
      </c>
      <c r="N13" s="1972"/>
      <c r="O13" s="1972"/>
      <c r="P13" s="1972"/>
      <c r="Q13" s="1973"/>
      <c r="R13" s="344"/>
      <c r="S13" s="1974" t="s">
        <v>747</v>
      </c>
      <c r="T13" s="1975"/>
      <c r="U13" s="1975"/>
      <c r="V13" s="1904"/>
      <c r="W13" s="1904"/>
      <c r="X13" s="1904"/>
      <c r="Y13" s="1904"/>
      <c r="Z13" s="1904"/>
      <c r="AA13" s="1904"/>
      <c r="AB13" s="1904"/>
      <c r="AC13" s="1904"/>
      <c r="AD13" s="1904"/>
      <c r="AE13" s="1904"/>
      <c r="AF13" s="1904"/>
      <c r="AG13" s="607" t="s">
        <v>741</v>
      </c>
      <c r="AH13" s="460"/>
      <c r="AI13" s="460"/>
      <c r="AJ13" s="460"/>
      <c r="AK13" s="461"/>
      <c r="AL13" s="462"/>
      <c r="AM13" s="454"/>
      <c r="AO13" s="447" t="s">
        <v>466</v>
      </c>
    </row>
    <row r="14" spans="1:47" ht="20.25" customHeight="1" thickBot="1">
      <c r="A14" s="1978" t="s">
        <v>165</v>
      </c>
      <c r="B14" s="1953"/>
      <c r="C14" s="1953"/>
      <c r="D14" s="1953"/>
      <c r="E14" s="1979"/>
      <c r="F14" s="1950" t="s">
        <v>642</v>
      </c>
      <c r="G14" s="1951"/>
      <c r="H14" s="1951"/>
      <c r="I14" s="1951"/>
      <c r="J14" s="1951"/>
      <c r="K14" s="1951"/>
      <c r="L14" s="608"/>
      <c r="M14" s="1980"/>
      <c r="N14" s="1980"/>
      <c r="O14" s="1980"/>
      <c r="P14" s="1980"/>
      <c r="Q14" s="1980"/>
      <c r="R14" s="1980"/>
      <c r="S14" s="1980"/>
      <c r="T14" s="1980"/>
      <c r="U14" s="1980"/>
      <c r="V14" s="1980"/>
      <c r="W14" s="1980"/>
      <c r="X14" s="1980"/>
      <c r="Y14" s="606"/>
      <c r="Z14" s="606"/>
      <c r="AA14" s="606"/>
      <c r="AB14" s="606"/>
      <c r="AC14" s="460"/>
      <c r="AD14" s="460"/>
      <c r="AE14" s="460"/>
      <c r="AF14" s="460"/>
      <c r="AG14" s="460"/>
      <c r="AH14" s="460"/>
      <c r="AI14" s="460"/>
      <c r="AJ14" s="460"/>
      <c r="AK14" s="461"/>
      <c r="AL14" s="462"/>
      <c r="AM14" s="454"/>
      <c r="AO14" s="447" t="s">
        <v>467</v>
      </c>
    </row>
    <row r="15" spans="1:47" ht="20.25" customHeight="1" thickBot="1">
      <c r="A15" s="1900" t="s">
        <v>131</v>
      </c>
      <c r="B15" s="1901"/>
      <c r="C15" s="1901"/>
      <c r="D15" s="1901"/>
      <c r="E15" s="1901"/>
      <c r="F15" s="1902" t="str">
        <f>IF(様式1!F37="","",様式1!F37)</f>
        <v/>
      </c>
      <c r="G15" s="1903"/>
      <c r="H15" s="1903"/>
      <c r="I15" s="1903"/>
      <c r="J15" s="1903"/>
      <c r="K15" s="1903"/>
      <c r="L15" s="609" t="s">
        <v>745</v>
      </c>
      <c r="M15" s="1903" t="str">
        <f>IF(様式1!K37="","",様式1!K37)</f>
        <v/>
      </c>
      <c r="N15" s="1903"/>
      <c r="O15" s="1903"/>
      <c r="P15" s="1903"/>
      <c r="Q15" s="1903"/>
      <c r="R15" s="1903"/>
      <c r="S15" s="609"/>
      <c r="T15" s="463" t="s">
        <v>748</v>
      </c>
      <c r="U15" s="606" t="str">
        <f>IF(様式1!P37="","",様式1!P37)</f>
        <v/>
      </c>
      <c r="V15" s="1904" t="s">
        <v>749</v>
      </c>
      <c r="W15" s="1904"/>
      <c r="X15" s="609"/>
      <c r="Y15" s="464"/>
      <c r="AC15" s="1904" t="s">
        <v>600</v>
      </c>
      <c r="AD15" s="1904"/>
      <c r="AE15" s="1904"/>
      <c r="AF15" s="1976"/>
      <c r="AG15" s="1976"/>
      <c r="AH15" s="1904" t="s">
        <v>750</v>
      </c>
      <c r="AI15" s="1904"/>
      <c r="AJ15" s="464"/>
      <c r="AK15" s="465"/>
      <c r="AL15" s="462"/>
      <c r="AM15" s="454"/>
      <c r="AO15" s="447" t="s">
        <v>468</v>
      </c>
    </row>
    <row r="16" spans="1:47" ht="20.25" customHeight="1" thickBot="1">
      <c r="A16" s="1948" t="s">
        <v>166</v>
      </c>
      <c r="B16" s="1952"/>
      <c r="C16" s="1952"/>
      <c r="D16" s="1952"/>
      <c r="E16" s="1952"/>
      <c r="F16" s="1372"/>
      <c r="G16" s="1373"/>
      <c r="H16" s="1371" t="s">
        <v>1689</v>
      </c>
      <c r="I16" s="1374"/>
      <c r="J16" s="1371" t="s">
        <v>1690</v>
      </c>
      <c r="K16" s="1370" t="s">
        <v>1620</v>
      </c>
      <c r="L16" s="1373"/>
      <c r="M16" s="1371" t="s">
        <v>1689</v>
      </c>
      <c r="N16" s="1374"/>
      <c r="O16" s="1371" t="s">
        <v>1690</v>
      </c>
      <c r="P16" s="1372"/>
      <c r="Q16" s="1372"/>
      <c r="R16" s="1372"/>
      <c r="S16" s="1372"/>
      <c r="T16" s="1372"/>
      <c r="U16" s="1372"/>
      <c r="V16" s="1372"/>
      <c r="W16" s="1372"/>
      <c r="X16" s="1375"/>
      <c r="Y16" s="1970" t="s">
        <v>383</v>
      </c>
      <c r="Z16" s="1901"/>
      <c r="AA16" s="1977"/>
      <c r="AB16" s="1970" t="str">
        <f>IF(様式1!F38="","",様式1!F38)</f>
        <v/>
      </c>
      <c r="AC16" s="1901"/>
      <c r="AD16" s="1901"/>
      <c r="AE16" s="460" t="s">
        <v>384</v>
      </c>
      <c r="AF16" s="460"/>
      <c r="AG16" s="460"/>
      <c r="AH16" s="460"/>
      <c r="AI16" s="460"/>
      <c r="AJ16" s="460"/>
      <c r="AK16" s="461"/>
      <c r="AL16" s="462"/>
      <c r="AM16" s="454"/>
      <c r="AO16" s="447" t="s">
        <v>469</v>
      </c>
      <c r="AR16" s="440"/>
      <c r="AS16" s="268"/>
      <c r="AT16" s="611"/>
      <c r="AU16" s="611"/>
    </row>
    <row r="17" spans="1:41" ht="26.25" customHeight="1" thickBot="1">
      <c r="A17" s="1905" t="s">
        <v>425</v>
      </c>
      <c r="B17" s="1906"/>
      <c r="C17" s="1906"/>
      <c r="D17" s="1906"/>
      <c r="E17" s="1907"/>
      <c r="F17" s="1908" t="s">
        <v>1237</v>
      </c>
      <c r="G17" s="1909"/>
      <c r="H17" s="1909"/>
      <c r="I17" s="1909"/>
      <c r="J17" s="1909"/>
      <c r="K17" s="1909"/>
      <c r="L17" s="1909"/>
      <c r="M17" s="1909"/>
      <c r="N17" s="1909"/>
      <c r="O17" s="1909"/>
      <c r="P17" s="1909"/>
      <c r="Q17" s="1909"/>
      <c r="R17" s="1909"/>
      <c r="S17" s="1909"/>
      <c r="T17" s="1909"/>
      <c r="U17" s="1909"/>
      <c r="V17" s="1909"/>
      <c r="W17" s="1909"/>
      <c r="X17" s="1909"/>
      <c r="Y17" s="1909"/>
      <c r="Z17" s="1909"/>
      <c r="AA17" s="1909"/>
      <c r="AB17" s="1909"/>
      <c r="AC17" s="1909"/>
      <c r="AD17" s="1909"/>
      <c r="AE17" s="1909"/>
      <c r="AF17" s="1909"/>
      <c r="AG17" s="1909"/>
      <c r="AH17" s="1909"/>
      <c r="AI17" s="1909"/>
      <c r="AJ17" s="1909"/>
      <c r="AK17" s="1910"/>
      <c r="AL17" s="466"/>
      <c r="AM17" s="454"/>
      <c r="AO17" s="447" t="s">
        <v>470</v>
      </c>
    </row>
    <row r="18" spans="1:41" ht="15" customHeight="1">
      <c r="A18" s="1891" t="s">
        <v>751</v>
      </c>
      <c r="B18" s="1892"/>
      <c r="C18" s="1892"/>
      <c r="D18" s="1892"/>
      <c r="E18" s="1892"/>
      <c r="F18" s="441"/>
      <c r="G18" s="1911" t="s">
        <v>752</v>
      </c>
      <c r="H18" s="1911"/>
      <c r="I18" s="1911"/>
      <c r="J18" s="1911"/>
      <c r="K18" s="1911"/>
      <c r="L18" s="441"/>
      <c r="M18" s="1911" t="s">
        <v>602</v>
      </c>
      <c r="N18" s="1911"/>
      <c r="O18" s="1911"/>
      <c r="P18" s="1911"/>
      <c r="Q18" s="1911"/>
      <c r="R18" s="1911"/>
      <c r="S18" s="1911"/>
      <c r="T18" s="441"/>
      <c r="U18" s="1912" t="s">
        <v>385</v>
      </c>
      <c r="V18" s="1912"/>
      <c r="W18" s="1912"/>
      <c r="X18" s="1912"/>
      <c r="Y18" s="1912"/>
      <c r="Z18" s="1912"/>
      <c r="AA18" s="441"/>
      <c r="AB18" s="1912" t="s">
        <v>753</v>
      </c>
      <c r="AC18" s="1912"/>
      <c r="AD18" s="1912"/>
      <c r="AE18" s="1912"/>
      <c r="AF18" s="1912"/>
      <c r="AG18" s="1912"/>
      <c r="AH18" s="603"/>
      <c r="AI18" s="603"/>
      <c r="AJ18" s="452"/>
      <c r="AK18" s="467"/>
      <c r="AL18" s="462"/>
      <c r="AM18" s="454"/>
      <c r="AO18" s="447" t="s">
        <v>471</v>
      </c>
    </row>
    <row r="19" spans="1:41" ht="15" customHeight="1" thickBot="1">
      <c r="A19" s="1895"/>
      <c r="B19" s="1896"/>
      <c r="C19" s="1896"/>
      <c r="D19" s="1896"/>
      <c r="E19" s="1896"/>
      <c r="F19" s="345"/>
      <c r="G19" s="1913" t="s">
        <v>754</v>
      </c>
      <c r="H19" s="1913"/>
      <c r="I19" s="1913"/>
      <c r="J19" s="1913"/>
      <c r="K19" s="1913"/>
      <c r="L19" s="345"/>
      <c r="M19" s="1914" t="s">
        <v>755</v>
      </c>
      <c r="N19" s="1914"/>
      <c r="O19" s="1914"/>
      <c r="P19" s="1914"/>
      <c r="Q19" s="1914"/>
      <c r="R19" s="1914"/>
      <c r="S19" s="1914"/>
      <c r="T19" s="345"/>
      <c r="U19" s="468" t="s">
        <v>756</v>
      </c>
      <c r="V19" s="469"/>
      <c r="W19" s="470" t="s">
        <v>757</v>
      </c>
      <c r="X19" s="1915"/>
      <c r="Y19" s="1915"/>
      <c r="Z19" s="1915"/>
      <c r="AA19" s="1915"/>
      <c r="AB19" s="1915"/>
      <c r="AC19" s="1915"/>
      <c r="AD19" s="1915"/>
      <c r="AE19" s="1915"/>
      <c r="AF19" s="1915"/>
      <c r="AG19" s="1915"/>
      <c r="AH19" s="601" t="s">
        <v>758</v>
      </c>
      <c r="AI19" s="471"/>
      <c r="AJ19" s="469"/>
      <c r="AK19" s="472"/>
      <c r="AL19" s="462"/>
      <c r="AM19" s="454"/>
      <c r="AO19" s="447" t="s">
        <v>472</v>
      </c>
    </row>
    <row r="20" spans="1:41" ht="35.1" customHeight="1" thickBot="1">
      <c r="A20" s="1886" t="s">
        <v>168</v>
      </c>
      <c r="B20" s="1887"/>
      <c r="C20" s="1887"/>
      <c r="D20" s="1887"/>
      <c r="E20" s="1887"/>
      <c r="F20" s="1888"/>
      <c r="G20" s="1889"/>
      <c r="H20" s="1889"/>
      <c r="I20" s="1889"/>
      <c r="J20" s="1889"/>
      <c r="K20" s="1889"/>
      <c r="L20" s="1889"/>
      <c r="M20" s="1889"/>
      <c r="N20" s="1889"/>
      <c r="O20" s="1889"/>
      <c r="P20" s="1889"/>
      <c r="Q20" s="1889"/>
      <c r="R20" s="1889"/>
      <c r="S20" s="1889"/>
      <c r="T20" s="1889"/>
      <c r="U20" s="1889"/>
      <c r="V20" s="1889"/>
      <c r="W20" s="1889"/>
      <c r="X20" s="1889"/>
      <c r="Y20" s="1889"/>
      <c r="Z20" s="1889"/>
      <c r="AA20" s="1889"/>
      <c r="AB20" s="1889"/>
      <c r="AC20" s="1889"/>
      <c r="AD20" s="1889"/>
      <c r="AE20" s="1889"/>
      <c r="AF20" s="1889"/>
      <c r="AG20" s="1889"/>
      <c r="AH20" s="1889"/>
      <c r="AI20" s="1889"/>
      <c r="AJ20" s="1889"/>
      <c r="AK20" s="1890"/>
      <c r="AL20" s="610" t="str">
        <f t="shared" ref="AL20" si="0">LEN(F20)&amp;" 文字(最大200文字)"</f>
        <v>0 文字(最大200文字)</v>
      </c>
      <c r="AM20" s="473" t="s">
        <v>474</v>
      </c>
      <c r="AN20" s="474" t="s">
        <v>475</v>
      </c>
      <c r="AO20" s="447" t="s">
        <v>473</v>
      </c>
    </row>
    <row r="21" spans="1:41" ht="15" customHeight="1">
      <c r="A21" s="1891" t="s">
        <v>169</v>
      </c>
      <c r="B21" s="1892"/>
      <c r="C21" s="1892"/>
      <c r="D21" s="1892"/>
      <c r="E21" s="1892"/>
      <c r="F21" s="1897" t="s">
        <v>386</v>
      </c>
      <c r="G21" s="1897"/>
      <c r="H21" s="1898"/>
      <c r="I21" s="1898"/>
      <c r="J21" s="1898"/>
      <c r="K21" s="1898"/>
      <c r="L21" s="1898"/>
      <c r="M21" s="1898"/>
      <c r="N21" s="1898"/>
      <c r="O21" s="1898"/>
      <c r="P21" s="1898"/>
      <c r="Q21" s="1898"/>
      <c r="R21" s="1898"/>
      <c r="S21" s="1898"/>
      <c r="T21" s="1898"/>
      <c r="U21" s="1899" t="s">
        <v>759</v>
      </c>
      <c r="V21" s="1899"/>
      <c r="W21" s="1899"/>
      <c r="X21" s="1899"/>
      <c r="Y21" s="1898"/>
      <c r="Z21" s="1898"/>
      <c r="AA21" s="1898"/>
      <c r="AB21" s="1898"/>
      <c r="AC21" s="1898"/>
      <c r="AD21" s="1898"/>
      <c r="AE21" s="1898"/>
      <c r="AF21" s="1898"/>
      <c r="AG21" s="604" t="s">
        <v>760</v>
      </c>
      <c r="AH21" s="475"/>
      <c r="AI21" s="476" t="s">
        <v>170</v>
      </c>
      <c r="AJ21" s="452"/>
      <c r="AK21" s="467"/>
      <c r="AL21" s="1878" t="str">
        <f>LEN(AN21)&amp;" 文字(最大100文字)"</f>
        <v>0 文字(最大100文字)</v>
      </c>
      <c r="AM21" s="351" t="str">
        <f t="shared" ref="AM21:AM24" si="1">IF(H21="","",IF(AH21="✔",DBCS(CONCATENATE(H21,"　",Y21,"（任意）")),DBCS(CONCATENATE(H21,"　",Y21))))</f>
        <v/>
      </c>
      <c r="AN21" s="1879" t="str">
        <f>SUBSTITUTE(TRIM(CONCATENATE(AM21," ",AM22," ",AM23," ",AM24," ",AM25))," ","、")</f>
        <v/>
      </c>
      <c r="AO21" s="447" t="s">
        <v>761</v>
      </c>
    </row>
    <row r="22" spans="1:41" ht="15" customHeight="1">
      <c r="A22" s="1893"/>
      <c r="B22" s="1894"/>
      <c r="C22" s="1894"/>
      <c r="D22" s="1894"/>
      <c r="E22" s="1894"/>
      <c r="F22" s="1736" t="s">
        <v>386</v>
      </c>
      <c r="G22" s="1736"/>
      <c r="H22" s="1882"/>
      <c r="I22" s="1882"/>
      <c r="J22" s="1882"/>
      <c r="K22" s="1882"/>
      <c r="L22" s="1882"/>
      <c r="M22" s="1882"/>
      <c r="N22" s="1882"/>
      <c r="O22" s="1882"/>
      <c r="P22" s="1882"/>
      <c r="Q22" s="1882"/>
      <c r="R22" s="1882"/>
      <c r="S22" s="1882"/>
      <c r="T22" s="1882"/>
      <c r="U22" s="1793" t="s">
        <v>762</v>
      </c>
      <c r="V22" s="1793"/>
      <c r="W22" s="1793"/>
      <c r="X22" s="1793"/>
      <c r="Y22" s="1882"/>
      <c r="Z22" s="1882"/>
      <c r="AA22" s="1882"/>
      <c r="AB22" s="1882"/>
      <c r="AC22" s="1882"/>
      <c r="AD22" s="1882"/>
      <c r="AE22" s="1882"/>
      <c r="AF22" s="1882"/>
      <c r="AG22" s="598" t="s">
        <v>758</v>
      </c>
      <c r="AH22" s="477"/>
      <c r="AI22" s="478" t="s">
        <v>170</v>
      </c>
      <c r="AJ22" s="479"/>
      <c r="AK22" s="480"/>
      <c r="AL22" s="1878"/>
      <c r="AM22" s="481" t="str">
        <f t="shared" si="1"/>
        <v/>
      </c>
      <c r="AN22" s="1880"/>
    </row>
    <row r="23" spans="1:41" ht="15" customHeight="1">
      <c r="A23" s="1893"/>
      <c r="B23" s="1894"/>
      <c r="C23" s="1894"/>
      <c r="D23" s="1894"/>
      <c r="E23" s="1894"/>
      <c r="F23" s="1736" t="s">
        <v>386</v>
      </c>
      <c r="G23" s="1736"/>
      <c r="H23" s="1882"/>
      <c r="I23" s="1882"/>
      <c r="J23" s="1882"/>
      <c r="K23" s="1882"/>
      <c r="L23" s="1882"/>
      <c r="M23" s="1882"/>
      <c r="N23" s="1882"/>
      <c r="O23" s="1882"/>
      <c r="P23" s="1882"/>
      <c r="Q23" s="1882"/>
      <c r="R23" s="1882"/>
      <c r="S23" s="1882"/>
      <c r="T23" s="1882"/>
      <c r="U23" s="1793" t="s">
        <v>763</v>
      </c>
      <c r="V23" s="1793"/>
      <c r="W23" s="1793"/>
      <c r="X23" s="1793"/>
      <c r="Y23" s="1882"/>
      <c r="Z23" s="1882"/>
      <c r="AA23" s="1882"/>
      <c r="AB23" s="1882"/>
      <c r="AC23" s="1882"/>
      <c r="AD23" s="1882"/>
      <c r="AE23" s="1882"/>
      <c r="AF23" s="1882"/>
      <c r="AG23" s="598" t="s">
        <v>758</v>
      </c>
      <c r="AH23" s="477"/>
      <c r="AI23" s="478" t="s">
        <v>170</v>
      </c>
      <c r="AJ23" s="479"/>
      <c r="AK23" s="480"/>
      <c r="AL23" s="1878"/>
      <c r="AM23" s="481" t="str">
        <f t="shared" si="1"/>
        <v/>
      </c>
      <c r="AN23" s="1880"/>
    </row>
    <row r="24" spans="1:41" ht="15" customHeight="1">
      <c r="A24" s="1893"/>
      <c r="B24" s="1894"/>
      <c r="C24" s="1894"/>
      <c r="D24" s="1894"/>
      <c r="E24" s="1894"/>
      <c r="F24" s="1736" t="s">
        <v>386</v>
      </c>
      <c r="G24" s="1736"/>
      <c r="H24" s="1882"/>
      <c r="I24" s="1882"/>
      <c r="J24" s="1882"/>
      <c r="K24" s="1882"/>
      <c r="L24" s="1882"/>
      <c r="M24" s="1882"/>
      <c r="N24" s="1882"/>
      <c r="O24" s="1882"/>
      <c r="P24" s="1882"/>
      <c r="Q24" s="1882"/>
      <c r="R24" s="1882"/>
      <c r="S24" s="1882"/>
      <c r="T24" s="1882"/>
      <c r="U24" s="1793" t="s">
        <v>762</v>
      </c>
      <c r="V24" s="1793"/>
      <c r="W24" s="1793"/>
      <c r="X24" s="1793"/>
      <c r="Y24" s="1882"/>
      <c r="Z24" s="1882"/>
      <c r="AA24" s="1882"/>
      <c r="AB24" s="1882"/>
      <c r="AC24" s="1882"/>
      <c r="AD24" s="1882"/>
      <c r="AE24" s="1882"/>
      <c r="AF24" s="1882"/>
      <c r="AG24" s="598" t="s">
        <v>764</v>
      </c>
      <c r="AH24" s="477"/>
      <c r="AI24" s="478" t="s">
        <v>170</v>
      </c>
      <c r="AJ24" s="479"/>
      <c r="AK24" s="480"/>
      <c r="AL24" s="1878"/>
      <c r="AM24" s="481" t="str">
        <f t="shared" si="1"/>
        <v/>
      </c>
      <c r="AN24" s="1880"/>
    </row>
    <row r="25" spans="1:41" ht="15" customHeight="1" thickBot="1">
      <c r="A25" s="1895"/>
      <c r="B25" s="1896"/>
      <c r="C25" s="1896"/>
      <c r="D25" s="1896"/>
      <c r="E25" s="1896"/>
      <c r="F25" s="1883" t="s">
        <v>386</v>
      </c>
      <c r="G25" s="1883"/>
      <c r="H25" s="1884"/>
      <c r="I25" s="1884"/>
      <c r="J25" s="1884"/>
      <c r="K25" s="1884"/>
      <c r="L25" s="1884"/>
      <c r="M25" s="1884"/>
      <c r="N25" s="1884"/>
      <c r="O25" s="1884"/>
      <c r="P25" s="1884"/>
      <c r="Q25" s="1884"/>
      <c r="R25" s="1884"/>
      <c r="S25" s="1884"/>
      <c r="T25" s="1884"/>
      <c r="U25" s="1885" t="s">
        <v>759</v>
      </c>
      <c r="V25" s="1885"/>
      <c r="W25" s="1885"/>
      <c r="X25" s="1885"/>
      <c r="Y25" s="1884"/>
      <c r="Z25" s="1884"/>
      <c r="AA25" s="1884"/>
      <c r="AB25" s="1884"/>
      <c r="AC25" s="1884"/>
      <c r="AD25" s="1884"/>
      <c r="AE25" s="1884"/>
      <c r="AF25" s="1884"/>
      <c r="AG25" s="602" t="s">
        <v>765</v>
      </c>
      <c r="AH25" s="482"/>
      <c r="AI25" s="468" t="s">
        <v>170</v>
      </c>
      <c r="AJ25" s="469"/>
      <c r="AK25" s="472"/>
      <c r="AL25" s="1878"/>
      <c r="AM25" s="483" t="str">
        <f>IF(H25="","",IF(AH25="✔",DBCS(CONCATENATE(H25,"　",Y25,"（任意）")),DBCS(CONCATENATE(H25,"　",Y25))))</f>
        <v/>
      </c>
      <c r="AN25" s="1881"/>
    </row>
    <row r="26" spans="1:41" ht="21" customHeight="1" thickBot="1">
      <c r="A26" s="1954" t="s">
        <v>1311</v>
      </c>
      <c r="B26" s="1955"/>
      <c r="C26" s="1955"/>
      <c r="D26" s="1955"/>
      <c r="E26" s="1955"/>
      <c r="F26" s="1955"/>
      <c r="G26" s="1955"/>
      <c r="H26" s="1955"/>
      <c r="I26" s="1955"/>
      <c r="J26" s="1955"/>
      <c r="K26" s="1955"/>
      <c r="L26" s="1955"/>
      <c r="M26" s="1955"/>
      <c r="N26" s="1955"/>
      <c r="O26" s="1955"/>
      <c r="P26" s="1955"/>
      <c r="Q26" s="1955"/>
      <c r="R26" s="1955"/>
      <c r="S26" s="1955"/>
      <c r="T26" s="1955"/>
      <c r="U26" s="1955"/>
      <c r="V26" s="1955"/>
      <c r="W26" s="1955"/>
      <c r="X26" s="1955"/>
      <c r="Y26" s="1955"/>
      <c r="Z26" s="1955"/>
      <c r="AA26" s="1955"/>
      <c r="AB26" s="1955"/>
      <c r="AC26" s="1955"/>
      <c r="AD26" s="1955"/>
      <c r="AE26" s="1955"/>
      <c r="AF26" s="1955"/>
      <c r="AG26" s="1955"/>
      <c r="AH26" s="475"/>
      <c r="AI26" s="1901"/>
      <c r="AJ26" s="1901"/>
      <c r="AK26" s="1957"/>
      <c r="AL26" s="836"/>
      <c r="AM26" s="732"/>
      <c r="AN26" s="733"/>
    </row>
    <row r="27" spans="1:41" ht="21" customHeight="1" thickBot="1">
      <c r="A27" s="1954" t="s">
        <v>1312</v>
      </c>
      <c r="B27" s="1955"/>
      <c r="C27" s="1955"/>
      <c r="D27" s="1955"/>
      <c r="E27" s="1955"/>
      <c r="F27" s="1955"/>
      <c r="G27" s="1955"/>
      <c r="H27" s="1955"/>
      <c r="I27" s="1955"/>
      <c r="J27" s="1955"/>
      <c r="K27" s="1955"/>
      <c r="L27" s="1955"/>
      <c r="M27" s="1955"/>
      <c r="N27" s="1955"/>
      <c r="O27" s="1955"/>
      <c r="P27" s="1955"/>
      <c r="Q27" s="1955"/>
      <c r="R27" s="1955"/>
      <c r="S27" s="1955"/>
      <c r="T27" s="1955"/>
      <c r="U27" s="1955"/>
      <c r="V27" s="1955"/>
      <c r="W27" s="1955"/>
      <c r="X27" s="1955"/>
      <c r="Y27" s="1955"/>
      <c r="Z27" s="1955"/>
      <c r="AA27" s="1955"/>
      <c r="AB27" s="1955"/>
      <c r="AC27" s="1955"/>
      <c r="AD27" s="1955"/>
      <c r="AE27" s="1955"/>
      <c r="AF27" s="1955"/>
      <c r="AG27" s="1956"/>
      <c r="AH27" s="918"/>
      <c r="AI27" s="1901"/>
      <c r="AJ27" s="1901"/>
      <c r="AK27" s="1957"/>
      <c r="AL27" s="917"/>
      <c r="AM27" s="732"/>
      <c r="AN27" s="733"/>
    </row>
    <row r="28" spans="1:41" s="454" customFormat="1" ht="21" customHeight="1" thickBot="1">
      <c r="A28" s="1954" t="s">
        <v>1245</v>
      </c>
      <c r="B28" s="1955"/>
      <c r="C28" s="1955"/>
      <c r="D28" s="1955"/>
      <c r="E28" s="1955"/>
      <c r="F28" s="1955"/>
      <c r="G28" s="1955"/>
      <c r="H28" s="1955"/>
      <c r="I28" s="1955"/>
      <c r="J28" s="1955"/>
      <c r="K28" s="1955"/>
      <c r="L28" s="1955"/>
      <c r="M28" s="1955"/>
      <c r="N28" s="1955"/>
      <c r="O28" s="1955"/>
      <c r="P28" s="1955"/>
      <c r="Q28" s="1955"/>
      <c r="R28" s="1955"/>
      <c r="S28" s="1955"/>
      <c r="T28" s="1955"/>
      <c r="U28" s="1955"/>
      <c r="V28" s="1955"/>
      <c r="W28" s="1955"/>
      <c r="X28" s="1955"/>
      <c r="Y28" s="1955"/>
      <c r="Z28" s="1955"/>
      <c r="AA28" s="1955"/>
      <c r="AB28" s="1955"/>
      <c r="AC28" s="1955"/>
      <c r="AD28" s="1955"/>
      <c r="AE28" s="1955"/>
      <c r="AF28" s="1955"/>
      <c r="AG28" s="1956"/>
      <c r="AH28" s="734"/>
      <c r="AI28" s="1901"/>
      <c r="AJ28" s="1901"/>
      <c r="AK28" s="1957"/>
      <c r="AL28" s="861"/>
      <c r="AM28" s="732"/>
      <c r="AN28" s="862"/>
    </row>
    <row r="29" spans="1:41" ht="24" customHeight="1">
      <c r="A29" s="1851" t="s">
        <v>399</v>
      </c>
      <c r="B29" s="1848" t="s">
        <v>766</v>
      </c>
      <c r="C29" s="1849"/>
      <c r="D29" s="1849"/>
      <c r="E29" s="1850"/>
      <c r="F29" s="1871"/>
      <c r="G29" s="1872"/>
      <c r="H29" s="1872"/>
      <c r="I29" s="1872"/>
      <c r="J29" s="1872"/>
      <c r="K29" s="1872"/>
      <c r="L29" s="1872"/>
      <c r="M29" s="1872"/>
      <c r="N29" s="1872"/>
      <c r="O29" s="1872"/>
      <c r="P29" s="1872"/>
      <c r="Q29" s="1872"/>
      <c r="R29" s="1872"/>
      <c r="S29" s="1872"/>
      <c r="T29" s="1872"/>
      <c r="U29" s="1872"/>
      <c r="V29" s="1872"/>
      <c r="W29" s="1872"/>
      <c r="X29" s="1872"/>
      <c r="Y29" s="1872"/>
      <c r="Z29" s="1872"/>
      <c r="AA29" s="1872"/>
      <c r="AB29" s="1872"/>
      <c r="AC29" s="1872"/>
      <c r="AD29" s="1872"/>
      <c r="AE29" s="1872"/>
      <c r="AF29" s="1872"/>
      <c r="AG29" s="1872"/>
      <c r="AH29" s="1872"/>
      <c r="AI29" s="1872"/>
      <c r="AJ29" s="1872"/>
      <c r="AK29" s="1873"/>
      <c r="AL29" s="610" t="str">
        <f>LEN(F29)&amp;" 文字(最大250文字)"</f>
        <v>0 文字(最大250文字)</v>
      </c>
      <c r="AM29" s="454"/>
    </row>
    <row r="30" spans="1:41" ht="15" customHeight="1">
      <c r="A30" s="1851"/>
      <c r="B30" s="1874" t="s">
        <v>171</v>
      </c>
      <c r="C30" s="1734"/>
      <c r="D30" s="1734"/>
      <c r="E30" s="1734"/>
      <c r="F30" s="1734"/>
      <c r="G30" s="1734"/>
      <c r="H30" s="1734"/>
      <c r="I30" s="1734"/>
      <c r="J30" s="1875"/>
      <c r="K30" s="1734" t="s">
        <v>387</v>
      </c>
      <c r="L30" s="1734"/>
      <c r="M30" s="1734"/>
      <c r="N30" s="1734"/>
      <c r="O30" s="1734"/>
      <c r="P30" s="1734"/>
      <c r="Q30" s="1734"/>
      <c r="R30" s="1734"/>
      <c r="S30" s="1734"/>
      <c r="T30" s="1734"/>
      <c r="U30" s="1734"/>
      <c r="V30" s="1734"/>
      <c r="W30" s="1734"/>
      <c r="X30" s="1734"/>
      <c r="Y30" s="1734"/>
      <c r="Z30" s="1734"/>
      <c r="AA30" s="1734"/>
      <c r="AB30" s="1734"/>
      <c r="AC30" s="1734"/>
      <c r="AD30" s="1734"/>
      <c r="AE30" s="1734"/>
      <c r="AF30" s="1734"/>
      <c r="AG30" s="1734"/>
      <c r="AH30" s="1734"/>
      <c r="AI30" s="1876" t="s">
        <v>166</v>
      </c>
      <c r="AJ30" s="1876"/>
      <c r="AK30" s="1877"/>
      <c r="AL30" s="448"/>
      <c r="AM30" s="454"/>
    </row>
    <row r="31" spans="1:41" ht="20.100000000000001" customHeight="1">
      <c r="A31" s="1851"/>
      <c r="B31" s="1863" t="s">
        <v>388</v>
      </c>
      <c r="C31" s="1866"/>
      <c r="D31" s="1867"/>
      <c r="E31" s="1867"/>
      <c r="F31" s="1867"/>
      <c r="G31" s="1867"/>
      <c r="H31" s="1867"/>
      <c r="I31" s="1867"/>
      <c r="J31" s="1868"/>
      <c r="K31" s="1869"/>
      <c r="L31" s="1869"/>
      <c r="M31" s="1869"/>
      <c r="N31" s="1869"/>
      <c r="O31" s="1869"/>
      <c r="P31" s="1869"/>
      <c r="Q31" s="1869"/>
      <c r="R31" s="1869"/>
      <c r="S31" s="1869"/>
      <c r="T31" s="1869"/>
      <c r="U31" s="1869"/>
      <c r="V31" s="1869"/>
      <c r="W31" s="1869"/>
      <c r="X31" s="1869"/>
      <c r="Y31" s="1869"/>
      <c r="Z31" s="1869"/>
      <c r="AA31" s="1869"/>
      <c r="AB31" s="1869"/>
      <c r="AC31" s="1869"/>
      <c r="AD31" s="1869"/>
      <c r="AE31" s="1869"/>
      <c r="AF31" s="1869"/>
      <c r="AG31" s="1869"/>
      <c r="AH31" s="1870"/>
      <c r="AI31" s="1804"/>
      <c r="AJ31" s="1805"/>
      <c r="AK31" s="1806"/>
      <c r="AL31" s="484"/>
      <c r="AM31" s="454"/>
    </row>
    <row r="32" spans="1:41" ht="20.100000000000001" customHeight="1">
      <c r="A32" s="1851"/>
      <c r="B32" s="1864"/>
      <c r="C32" s="1858"/>
      <c r="D32" s="1859"/>
      <c r="E32" s="1859"/>
      <c r="F32" s="1859"/>
      <c r="G32" s="1859"/>
      <c r="H32" s="1859"/>
      <c r="I32" s="1859"/>
      <c r="J32" s="1860"/>
      <c r="K32" s="1861"/>
      <c r="L32" s="1861"/>
      <c r="M32" s="1861"/>
      <c r="N32" s="1861"/>
      <c r="O32" s="1861"/>
      <c r="P32" s="1861"/>
      <c r="Q32" s="1861"/>
      <c r="R32" s="1861"/>
      <c r="S32" s="1861"/>
      <c r="T32" s="1861"/>
      <c r="U32" s="1861"/>
      <c r="V32" s="1861"/>
      <c r="W32" s="1861"/>
      <c r="X32" s="1861"/>
      <c r="Y32" s="1861"/>
      <c r="Z32" s="1861"/>
      <c r="AA32" s="1861"/>
      <c r="AB32" s="1861"/>
      <c r="AC32" s="1861"/>
      <c r="AD32" s="1861"/>
      <c r="AE32" s="1861"/>
      <c r="AF32" s="1861"/>
      <c r="AG32" s="1861"/>
      <c r="AH32" s="1862"/>
      <c r="AI32" s="1767"/>
      <c r="AJ32" s="1768"/>
      <c r="AK32" s="1769"/>
      <c r="AL32" s="485"/>
      <c r="AM32" s="454"/>
    </row>
    <row r="33" spans="1:39" ht="20.100000000000001" customHeight="1">
      <c r="A33" s="1851"/>
      <c r="B33" s="1864"/>
      <c r="C33" s="1858"/>
      <c r="D33" s="1859"/>
      <c r="E33" s="1859"/>
      <c r="F33" s="1859"/>
      <c r="G33" s="1859"/>
      <c r="H33" s="1859"/>
      <c r="I33" s="1859"/>
      <c r="J33" s="1860"/>
      <c r="K33" s="1861"/>
      <c r="L33" s="1861"/>
      <c r="M33" s="1861"/>
      <c r="N33" s="1861"/>
      <c r="O33" s="1861"/>
      <c r="P33" s="1861"/>
      <c r="Q33" s="1861"/>
      <c r="R33" s="1861"/>
      <c r="S33" s="1861"/>
      <c r="T33" s="1861"/>
      <c r="U33" s="1861"/>
      <c r="V33" s="1861"/>
      <c r="W33" s="1861"/>
      <c r="X33" s="1861"/>
      <c r="Y33" s="1861"/>
      <c r="Z33" s="1861"/>
      <c r="AA33" s="1861"/>
      <c r="AB33" s="1861"/>
      <c r="AC33" s="1861"/>
      <c r="AD33" s="1861"/>
      <c r="AE33" s="1861"/>
      <c r="AF33" s="1861"/>
      <c r="AG33" s="1861"/>
      <c r="AH33" s="1862"/>
      <c r="AI33" s="1767"/>
      <c r="AJ33" s="1768"/>
      <c r="AK33" s="1769"/>
      <c r="AL33" s="485"/>
      <c r="AM33" s="454"/>
    </row>
    <row r="34" spans="1:39" ht="20.100000000000001" customHeight="1">
      <c r="A34" s="1851"/>
      <c r="B34" s="1864"/>
      <c r="C34" s="1858"/>
      <c r="D34" s="1859"/>
      <c r="E34" s="1859"/>
      <c r="F34" s="1859"/>
      <c r="G34" s="1859"/>
      <c r="H34" s="1859"/>
      <c r="I34" s="1859"/>
      <c r="J34" s="1860"/>
      <c r="K34" s="1861"/>
      <c r="L34" s="1861"/>
      <c r="M34" s="1861"/>
      <c r="N34" s="1861"/>
      <c r="O34" s="1861"/>
      <c r="P34" s="1861"/>
      <c r="Q34" s="1861"/>
      <c r="R34" s="1861"/>
      <c r="S34" s="1861"/>
      <c r="T34" s="1861"/>
      <c r="U34" s="1861"/>
      <c r="V34" s="1861"/>
      <c r="W34" s="1861"/>
      <c r="X34" s="1861"/>
      <c r="Y34" s="1861"/>
      <c r="Z34" s="1861"/>
      <c r="AA34" s="1861"/>
      <c r="AB34" s="1861"/>
      <c r="AC34" s="1861"/>
      <c r="AD34" s="1861"/>
      <c r="AE34" s="1861"/>
      <c r="AF34" s="1861"/>
      <c r="AG34" s="1861"/>
      <c r="AH34" s="1862"/>
      <c r="AI34" s="1767"/>
      <c r="AJ34" s="1768"/>
      <c r="AK34" s="1769"/>
      <c r="AL34" s="485"/>
      <c r="AM34" s="454"/>
    </row>
    <row r="35" spans="1:39" ht="20.100000000000001" customHeight="1">
      <c r="A35" s="1851"/>
      <c r="B35" s="1864"/>
      <c r="C35" s="1858"/>
      <c r="D35" s="1859"/>
      <c r="E35" s="1859"/>
      <c r="F35" s="1859"/>
      <c r="G35" s="1859"/>
      <c r="H35" s="1859"/>
      <c r="I35" s="1859"/>
      <c r="J35" s="1860"/>
      <c r="K35" s="1861"/>
      <c r="L35" s="1861"/>
      <c r="M35" s="1861"/>
      <c r="N35" s="1861"/>
      <c r="O35" s="1861"/>
      <c r="P35" s="1861"/>
      <c r="Q35" s="1861"/>
      <c r="R35" s="1861"/>
      <c r="S35" s="1861"/>
      <c r="T35" s="1861"/>
      <c r="U35" s="1861"/>
      <c r="V35" s="1861"/>
      <c r="W35" s="1861"/>
      <c r="X35" s="1861"/>
      <c r="Y35" s="1861"/>
      <c r="Z35" s="1861"/>
      <c r="AA35" s="1861"/>
      <c r="AB35" s="1861"/>
      <c r="AC35" s="1861"/>
      <c r="AD35" s="1861"/>
      <c r="AE35" s="1861"/>
      <c r="AF35" s="1861"/>
      <c r="AG35" s="1861"/>
      <c r="AH35" s="1862"/>
      <c r="AI35" s="1767"/>
      <c r="AJ35" s="1768"/>
      <c r="AK35" s="1769"/>
      <c r="AL35" s="485"/>
      <c r="AM35" s="454"/>
    </row>
    <row r="36" spans="1:39" ht="20.100000000000001" customHeight="1">
      <c r="A36" s="1851"/>
      <c r="B36" s="1864"/>
      <c r="C36" s="1858"/>
      <c r="D36" s="1859"/>
      <c r="E36" s="1859"/>
      <c r="F36" s="1859"/>
      <c r="G36" s="1859"/>
      <c r="H36" s="1859"/>
      <c r="I36" s="1859"/>
      <c r="J36" s="1860"/>
      <c r="K36" s="1861"/>
      <c r="L36" s="1861"/>
      <c r="M36" s="1861"/>
      <c r="N36" s="1861"/>
      <c r="O36" s="1861"/>
      <c r="P36" s="1861"/>
      <c r="Q36" s="1861"/>
      <c r="R36" s="1861"/>
      <c r="S36" s="1861"/>
      <c r="T36" s="1861"/>
      <c r="U36" s="1861"/>
      <c r="V36" s="1861"/>
      <c r="W36" s="1861"/>
      <c r="X36" s="1861"/>
      <c r="Y36" s="1861"/>
      <c r="Z36" s="1861"/>
      <c r="AA36" s="1861"/>
      <c r="AB36" s="1861"/>
      <c r="AC36" s="1861"/>
      <c r="AD36" s="1861"/>
      <c r="AE36" s="1861"/>
      <c r="AF36" s="1861"/>
      <c r="AG36" s="1861"/>
      <c r="AH36" s="1862"/>
      <c r="AI36" s="1767"/>
      <c r="AJ36" s="1768"/>
      <c r="AK36" s="1769"/>
      <c r="AL36" s="485"/>
      <c r="AM36" s="454"/>
    </row>
    <row r="37" spans="1:39" ht="20.100000000000001" customHeight="1">
      <c r="A37" s="1851"/>
      <c r="B37" s="1864"/>
      <c r="C37" s="1858"/>
      <c r="D37" s="1859"/>
      <c r="E37" s="1859"/>
      <c r="F37" s="1859"/>
      <c r="G37" s="1859"/>
      <c r="H37" s="1859"/>
      <c r="I37" s="1859"/>
      <c r="J37" s="1860"/>
      <c r="K37" s="1861"/>
      <c r="L37" s="1861"/>
      <c r="M37" s="1861"/>
      <c r="N37" s="1861"/>
      <c r="O37" s="1861"/>
      <c r="P37" s="1861"/>
      <c r="Q37" s="1861"/>
      <c r="R37" s="1861"/>
      <c r="S37" s="1861"/>
      <c r="T37" s="1861"/>
      <c r="U37" s="1861"/>
      <c r="V37" s="1861"/>
      <c r="W37" s="1861"/>
      <c r="X37" s="1861"/>
      <c r="Y37" s="1861"/>
      <c r="Z37" s="1861"/>
      <c r="AA37" s="1861"/>
      <c r="AB37" s="1861"/>
      <c r="AC37" s="1861"/>
      <c r="AD37" s="1861"/>
      <c r="AE37" s="1861"/>
      <c r="AF37" s="1861"/>
      <c r="AG37" s="1861"/>
      <c r="AH37" s="1862"/>
      <c r="AI37" s="1767"/>
      <c r="AJ37" s="1768"/>
      <c r="AK37" s="1769"/>
      <c r="AL37" s="485"/>
      <c r="AM37" s="454"/>
    </row>
    <row r="38" spans="1:39" ht="20.100000000000001" customHeight="1">
      <c r="A38" s="1851"/>
      <c r="B38" s="1864"/>
      <c r="C38" s="1858"/>
      <c r="D38" s="1859"/>
      <c r="E38" s="1859"/>
      <c r="F38" s="1859"/>
      <c r="G38" s="1859"/>
      <c r="H38" s="1859"/>
      <c r="I38" s="1859"/>
      <c r="J38" s="1860"/>
      <c r="K38" s="1861"/>
      <c r="L38" s="1861"/>
      <c r="M38" s="1861"/>
      <c r="N38" s="1861"/>
      <c r="O38" s="1861"/>
      <c r="P38" s="1861"/>
      <c r="Q38" s="1861"/>
      <c r="R38" s="1861"/>
      <c r="S38" s="1861"/>
      <c r="T38" s="1861"/>
      <c r="U38" s="1861"/>
      <c r="V38" s="1861"/>
      <c r="W38" s="1861"/>
      <c r="X38" s="1861"/>
      <c r="Y38" s="1861"/>
      <c r="Z38" s="1861"/>
      <c r="AA38" s="1861"/>
      <c r="AB38" s="1861"/>
      <c r="AC38" s="1861"/>
      <c r="AD38" s="1861"/>
      <c r="AE38" s="1861"/>
      <c r="AF38" s="1861"/>
      <c r="AG38" s="1861"/>
      <c r="AH38" s="1862"/>
      <c r="AI38" s="1767"/>
      <c r="AJ38" s="1768"/>
      <c r="AK38" s="1769"/>
      <c r="AL38" s="485"/>
      <c r="AM38" s="454"/>
    </row>
    <row r="39" spans="1:39" ht="20.100000000000001" customHeight="1">
      <c r="A39" s="1851"/>
      <c r="B39" s="1864"/>
      <c r="C39" s="1858"/>
      <c r="D39" s="1859"/>
      <c r="E39" s="1859"/>
      <c r="F39" s="1859"/>
      <c r="G39" s="1859"/>
      <c r="H39" s="1859"/>
      <c r="I39" s="1859"/>
      <c r="J39" s="1860"/>
      <c r="K39" s="1861"/>
      <c r="L39" s="1861"/>
      <c r="M39" s="1861"/>
      <c r="N39" s="1861"/>
      <c r="O39" s="1861"/>
      <c r="P39" s="1861"/>
      <c r="Q39" s="1861"/>
      <c r="R39" s="1861"/>
      <c r="S39" s="1861"/>
      <c r="T39" s="1861"/>
      <c r="U39" s="1861"/>
      <c r="V39" s="1861"/>
      <c r="W39" s="1861"/>
      <c r="X39" s="1861"/>
      <c r="Y39" s="1861"/>
      <c r="Z39" s="1861"/>
      <c r="AA39" s="1861"/>
      <c r="AB39" s="1861"/>
      <c r="AC39" s="1861"/>
      <c r="AD39" s="1861"/>
      <c r="AE39" s="1861"/>
      <c r="AF39" s="1861"/>
      <c r="AG39" s="1861"/>
      <c r="AH39" s="1862"/>
      <c r="AI39" s="1767"/>
      <c r="AJ39" s="1768"/>
      <c r="AK39" s="1769"/>
      <c r="AL39" s="485"/>
      <c r="AM39" s="454"/>
    </row>
    <row r="40" spans="1:39" ht="20.100000000000001" customHeight="1">
      <c r="A40" s="1851"/>
      <c r="B40" s="1864"/>
      <c r="C40" s="1853"/>
      <c r="D40" s="1854"/>
      <c r="E40" s="1854"/>
      <c r="F40" s="1854"/>
      <c r="G40" s="1854"/>
      <c r="H40" s="1854"/>
      <c r="I40" s="1854"/>
      <c r="J40" s="1855"/>
      <c r="K40" s="1856"/>
      <c r="L40" s="1856"/>
      <c r="M40" s="1856"/>
      <c r="N40" s="1856"/>
      <c r="O40" s="1856"/>
      <c r="P40" s="1856"/>
      <c r="Q40" s="1856"/>
      <c r="R40" s="1856"/>
      <c r="S40" s="1856"/>
      <c r="T40" s="1856"/>
      <c r="U40" s="1856"/>
      <c r="V40" s="1856"/>
      <c r="W40" s="1856"/>
      <c r="X40" s="1856"/>
      <c r="Y40" s="1856"/>
      <c r="Z40" s="1856"/>
      <c r="AA40" s="1856"/>
      <c r="AB40" s="1856"/>
      <c r="AC40" s="1856"/>
      <c r="AD40" s="1856"/>
      <c r="AE40" s="1856"/>
      <c r="AF40" s="1856"/>
      <c r="AG40" s="1856"/>
      <c r="AH40" s="1857"/>
      <c r="AI40" s="1779"/>
      <c r="AJ40" s="1780"/>
      <c r="AK40" s="1781"/>
      <c r="AL40" s="485"/>
      <c r="AM40" s="454"/>
    </row>
    <row r="41" spans="1:39" ht="20.100000000000001" customHeight="1">
      <c r="A41" s="1851"/>
      <c r="B41" s="1863" t="s">
        <v>389</v>
      </c>
      <c r="C41" s="1866"/>
      <c r="D41" s="1867"/>
      <c r="E41" s="1867"/>
      <c r="F41" s="1867"/>
      <c r="G41" s="1867"/>
      <c r="H41" s="1867"/>
      <c r="I41" s="1867"/>
      <c r="J41" s="1868"/>
      <c r="K41" s="1869"/>
      <c r="L41" s="1869"/>
      <c r="M41" s="1869"/>
      <c r="N41" s="1869"/>
      <c r="O41" s="1869"/>
      <c r="P41" s="1869"/>
      <c r="Q41" s="1869"/>
      <c r="R41" s="1869"/>
      <c r="S41" s="1869"/>
      <c r="T41" s="1869"/>
      <c r="U41" s="1869"/>
      <c r="V41" s="1869"/>
      <c r="W41" s="1869"/>
      <c r="X41" s="1869"/>
      <c r="Y41" s="1869"/>
      <c r="Z41" s="1869"/>
      <c r="AA41" s="1869"/>
      <c r="AB41" s="1869"/>
      <c r="AC41" s="1869"/>
      <c r="AD41" s="1869"/>
      <c r="AE41" s="1869"/>
      <c r="AF41" s="1869"/>
      <c r="AG41" s="1869"/>
      <c r="AH41" s="1870"/>
      <c r="AI41" s="1804"/>
      <c r="AJ41" s="1805"/>
      <c r="AK41" s="1806"/>
      <c r="AL41" s="485"/>
      <c r="AM41" s="454"/>
    </row>
    <row r="42" spans="1:39" ht="20.100000000000001" customHeight="1">
      <c r="A42" s="1851"/>
      <c r="B42" s="1864"/>
      <c r="C42" s="1858"/>
      <c r="D42" s="1859"/>
      <c r="E42" s="1859"/>
      <c r="F42" s="1859"/>
      <c r="G42" s="1859"/>
      <c r="H42" s="1859"/>
      <c r="I42" s="1859"/>
      <c r="J42" s="1860"/>
      <c r="K42" s="1861"/>
      <c r="L42" s="1861"/>
      <c r="M42" s="1861"/>
      <c r="N42" s="1861"/>
      <c r="O42" s="1861"/>
      <c r="P42" s="1861"/>
      <c r="Q42" s="1861"/>
      <c r="R42" s="1861"/>
      <c r="S42" s="1861"/>
      <c r="T42" s="1861"/>
      <c r="U42" s="1861"/>
      <c r="V42" s="1861"/>
      <c r="W42" s="1861"/>
      <c r="X42" s="1861"/>
      <c r="Y42" s="1861"/>
      <c r="Z42" s="1861"/>
      <c r="AA42" s="1861"/>
      <c r="AB42" s="1861"/>
      <c r="AC42" s="1861"/>
      <c r="AD42" s="1861"/>
      <c r="AE42" s="1861"/>
      <c r="AF42" s="1861"/>
      <c r="AG42" s="1861"/>
      <c r="AH42" s="1862"/>
      <c r="AI42" s="1767"/>
      <c r="AJ42" s="1768"/>
      <c r="AK42" s="1769"/>
      <c r="AL42" s="485"/>
      <c r="AM42" s="454"/>
    </row>
    <row r="43" spans="1:39" ht="20.100000000000001" customHeight="1">
      <c r="A43" s="1851"/>
      <c r="B43" s="1864"/>
      <c r="C43" s="1858"/>
      <c r="D43" s="1859"/>
      <c r="E43" s="1859"/>
      <c r="F43" s="1859"/>
      <c r="G43" s="1859"/>
      <c r="H43" s="1859"/>
      <c r="I43" s="1859"/>
      <c r="J43" s="1860"/>
      <c r="K43" s="1861"/>
      <c r="L43" s="1861"/>
      <c r="M43" s="1861"/>
      <c r="N43" s="1861"/>
      <c r="O43" s="1861"/>
      <c r="P43" s="1861"/>
      <c r="Q43" s="1861"/>
      <c r="R43" s="1861"/>
      <c r="S43" s="1861"/>
      <c r="T43" s="1861"/>
      <c r="U43" s="1861"/>
      <c r="V43" s="1861"/>
      <c r="W43" s="1861"/>
      <c r="X43" s="1861"/>
      <c r="Y43" s="1861"/>
      <c r="Z43" s="1861"/>
      <c r="AA43" s="1861"/>
      <c r="AB43" s="1861"/>
      <c r="AC43" s="1861"/>
      <c r="AD43" s="1861"/>
      <c r="AE43" s="1861"/>
      <c r="AF43" s="1861"/>
      <c r="AG43" s="1861"/>
      <c r="AH43" s="1862"/>
      <c r="AI43" s="1767"/>
      <c r="AJ43" s="1768"/>
      <c r="AK43" s="1769"/>
      <c r="AL43" s="485"/>
      <c r="AM43" s="454"/>
    </row>
    <row r="44" spans="1:39" ht="20.100000000000001" customHeight="1">
      <c r="A44" s="1851"/>
      <c r="B44" s="1864"/>
      <c r="C44" s="1858"/>
      <c r="D44" s="1859"/>
      <c r="E44" s="1859"/>
      <c r="F44" s="1859"/>
      <c r="G44" s="1859"/>
      <c r="H44" s="1859"/>
      <c r="I44" s="1859"/>
      <c r="J44" s="1860"/>
      <c r="K44" s="1861"/>
      <c r="L44" s="1861"/>
      <c r="M44" s="1861"/>
      <c r="N44" s="1861"/>
      <c r="O44" s="1861"/>
      <c r="P44" s="1861"/>
      <c r="Q44" s="1861"/>
      <c r="R44" s="1861"/>
      <c r="S44" s="1861"/>
      <c r="T44" s="1861"/>
      <c r="U44" s="1861"/>
      <c r="V44" s="1861"/>
      <c r="W44" s="1861"/>
      <c r="X44" s="1861"/>
      <c r="Y44" s="1861"/>
      <c r="Z44" s="1861"/>
      <c r="AA44" s="1861"/>
      <c r="AB44" s="1861"/>
      <c r="AC44" s="1861"/>
      <c r="AD44" s="1861"/>
      <c r="AE44" s="1861"/>
      <c r="AF44" s="1861"/>
      <c r="AG44" s="1861"/>
      <c r="AH44" s="1862"/>
      <c r="AI44" s="1767"/>
      <c r="AJ44" s="1768"/>
      <c r="AK44" s="1769"/>
      <c r="AL44" s="485"/>
      <c r="AM44" s="454"/>
    </row>
    <row r="45" spans="1:39" ht="20.100000000000001" customHeight="1">
      <c r="A45" s="1851"/>
      <c r="B45" s="1864"/>
      <c r="C45" s="1858"/>
      <c r="D45" s="1859"/>
      <c r="E45" s="1859"/>
      <c r="F45" s="1859"/>
      <c r="G45" s="1859"/>
      <c r="H45" s="1859"/>
      <c r="I45" s="1859"/>
      <c r="J45" s="1860"/>
      <c r="K45" s="1861"/>
      <c r="L45" s="1861"/>
      <c r="M45" s="1861"/>
      <c r="N45" s="1861"/>
      <c r="O45" s="1861"/>
      <c r="P45" s="1861"/>
      <c r="Q45" s="1861"/>
      <c r="R45" s="1861"/>
      <c r="S45" s="1861"/>
      <c r="T45" s="1861"/>
      <c r="U45" s="1861"/>
      <c r="V45" s="1861"/>
      <c r="W45" s="1861"/>
      <c r="X45" s="1861"/>
      <c r="Y45" s="1861"/>
      <c r="Z45" s="1861"/>
      <c r="AA45" s="1861"/>
      <c r="AB45" s="1861"/>
      <c r="AC45" s="1861"/>
      <c r="AD45" s="1861"/>
      <c r="AE45" s="1861"/>
      <c r="AF45" s="1861"/>
      <c r="AG45" s="1861"/>
      <c r="AH45" s="1862"/>
      <c r="AI45" s="1767"/>
      <c r="AJ45" s="1768"/>
      <c r="AK45" s="1769"/>
      <c r="AL45" s="485"/>
      <c r="AM45" s="454"/>
    </row>
    <row r="46" spans="1:39" ht="20.100000000000001" customHeight="1">
      <c r="A46" s="1851"/>
      <c r="B46" s="1864"/>
      <c r="C46" s="1858"/>
      <c r="D46" s="1859"/>
      <c r="E46" s="1859"/>
      <c r="F46" s="1859"/>
      <c r="G46" s="1859"/>
      <c r="H46" s="1859"/>
      <c r="I46" s="1859"/>
      <c r="J46" s="1860"/>
      <c r="K46" s="1861"/>
      <c r="L46" s="1861"/>
      <c r="M46" s="1861"/>
      <c r="N46" s="1861"/>
      <c r="O46" s="1861"/>
      <c r="P46" s="1861"/>
      <c r="Q46" s="1861"/>
      <c r="R46" s="1861"/>
      <c r="S46" s="1861"/>
      <c r="T46" s="1861"/>
      <c r="U46" s="1861"/>
      <c r="V46" s="1861"/>
      <c r="W46" s="1861"/>
      <c r="X46" s="1861"/>
      <c r="Y46" s="1861"/>
      <c r="Z46" s="1861"/>
      <c r="AA46" s="1861"/>
      <c r="AB46" s="1861"/>
      <c r="AC46" s="1861"/>
      <c r="AD46" s="1861"/>
      <c r="AE46" s="1861"/>
      <c r="AF46" s="1861"/>
      <c r="AG46" s="1861"/>
      <c r="AH46" s="1862"/>
      <c r="AI46" s="1767"/>
      <c r="AJ46" s="1768"/>
      <c r="AK46" s="1769"/>
      <c r="AL46" s="485"/>
      <c r="AM46" s="454"/>
    </row>
    <row r="47" spans="1:39" ht="20.100000000000001" customHeight="1">
      <c r="A47" s="1851"/>
      <c r="B47" s="1864"/>
      <c r="C47" s="1858"/>
      <c r="D47" s="1859"/>
      <c r="E47" s="1859"/>
      <c r="F47" s="1859"/>
      <c r="G47" s="1859"/>
      <c r="H47" s="1859"/>
      <c r="I47" s="1859"/>
      <c r="J47" s="1860"/>
      <c r="K47" s="1861"/>
      <c r="L47" s="1861"/>
      <c r="M47" s="1861"/>
      <c r="N47" s="1861"/>
      <c r="O47" s="1861"/>
      <c r="P47" s="1861"/>
      <c r="Q47" s="1861"/>
      <c r="R47" s="1861"/>
      <c r="S47" s="1861"/>
      <c r="T47" s="1861"/>
      <c r="U47" s="1861"/>
      <c r="V47" s="1861"/>
      <c r="W47" s="1861"/>
      <c r="X47" s="1861"/>
      <c r="Y47" s="1861"/>
      <c r="Z47" s="1861"/>
      <c r="AA47" s="1861"/>
      <c r="AB47" s="1861"/>
      <c r="AC47" s="1861"/>
      <c r="AD47" s="1861"/>
      <c r="AE47" s="1861"/>
      <c r="AF47" s="1861"/>
      <c r="AG47" s="1861"/>
      <c r="AH47" s="1862"/>
      <c r="AI47" s="1767"/>
      <c r="AJ47" s="1768"/>
      <c r="AK47" s="1769"/>
      <c r="AL47" s="485"/>
      <c r="AM47" s="454"/>
    </row>
    <row r="48" spans="1:39" ht="20.100000000000001" customHeight="1">
      <c r="A48" s="1851"/>
      <c r="B48" s="1864"/>
      <c r="C48" s="1858"/>
      <c r="D48" s="1859"/>
      <c r="E48" s="1859"/>
      <c r="F48" s="1859"/>
      <c r="G48" s="1859"/>
      <c r="H48" s="1859"/>
      <c r="I48" s="1859"/>
      <c r="J48" s="1860"/>
      <c r="K48" s="1861"/>
      <c r="L48" s="1861"/>
      <c r="M48" s="1861"/>
      <c r="N48" s="1861"/>
      <c r="O48" s="1861"/>
      <c r="P48" s="1861"/>
      <c r="Q48" s="1861"/>
      <c r="R48" s="1861"/>
      <c r="S48" s="1861"/>
      <c r="T48" s="1861"/>
      <c r="U48" s="1861"/>
      <c r="V48" s="1861"/>
      <c r="W48" s="1861"/>
      <c r="X48" s="1861"/>
      <c r="Y48" s="1861"/>
      <c r="Z48" s="1861"/>
      <c r="AA48" s="1861"/>
      <c r="AB48" s="1861"/>
      <c r="AC48" s="1861"/>
      <c r="AD48" s="1861"/>
      <c r="AE48" s="1861"/>
      <c r="AF48" s="1861"/>
      <c r="AG48" s="1861"/>
      <c r="AH48" s="1862"/>
      <c r="AI48" s="1767"/>
      <c r="AJ48" s="1768"/>
      <c r="AK48" s="1769"/>
      <c r="AL48" s="485"/>
      <c r="AM48" s="454"/>
    </row>
    <row r="49" spans="1:39" ht="20.100000000000001" customHeight="1">
      <c r="A49" s="1851"/>
      <c r="B49" s="1864"/>
      <c r="C49" s="1858"/>
      <c r="D49" s="1859"/>
      <c r="E49" s="1859"/>
      <c r="F49" s="1859"/>
      <c r="G49" s="1859"/>
      <c r="H49" s="1859"/>
      <c r="I49" s="1859"/>
      <c r="J49" s="1860"/>
      <c r="K49" s="1861"/>
      <c r="L49" s="1861"/>
      <c r="M49" s="1861"/>
      <c r="N49" s="1861"/>
      <c r="O49" s="1861"/>
      <c r="P49" s="1861"/>
      <c r="Q49" s="1861"/>
      <c r="R49" s="1861"/>
      <c r="S49" s="1861"/>
      <c r="T49" s="1861"/>
      <c r="U49" s="1861"/>
      <c r="V49" s="1861"/>
      <c r="W49" s="1861"/>
      <c r="X49" s="1861"/>
      <c r="Y49" s="1861"/>
      <c r="Z49" s="1861"/>
      <c r="AA49" s="1861"/>
      <c r="AB49" s="1861"/>
      <c r="AC49" s="1861"/>
      <c r="AD49" s="1861"/>
      <c r="AE49" s="1861"/>
      <c r="AF49" s="1861"/>
      <c r="AG49" s="1861"/>
      <c r="AH49" s="1862"/>
      <c r="AI49" s="1767"/>
      <c r="AJ49" s="1768"/>
      <c r="AK49" s="1769"/>
      <c r="AL49" s="485"/>
      <c r="AM49" s="454"/>
    </row>
    <row r="50" spans="1:39" ht="20.100000000000001" customHeight="1">
      <c r="A50" s="1851"/>
      <c r="B50" s="1865"/>
      <c r="C50" s="1853"/>
      <c r="D50" s="1854"/>
      <c r="E50" s="1854"/>
      <c r="F50" s="1854"/>
      <c r="G50" s="1854"/>
      <c r="H50" s="1854"/>
      <c r="I50" s="1854"/>
      <c r="J50" s="1855"/>
      <c r="K50" s="1856"/>
      <c r="L50" s="1856"/>
      <c r="M50" s="1856"/>
      <c r="N50" s="1856"/>
      <c r="O50" s="1856"/>
      <c r="P50" s="1856"/>
      <c r="Q50" s="1856"/>
      <c r="R50" s="1856"/>
      <c r="S50" s="1856"/>
      <c r="T50" s="1856"/>
      <c r="U50" s="1856"/>
      <c r="V50" s="1856"/>
      <c r="W50" s="1856"/>
      <c r="X50" s="1856"/>
      <c r="Y50" s="1856"/>
      <c r="Z50" s="1856"/>
      <c r="AA50" s="1856"/>
      <c r="AB50" s="1856"/>
      <c r="AC50" s="1856"/>
      <c r="AD50" s="1856"/>
      <c r="AE50" s="1856"/>
      <c r="AF50" s="1856"/>
      <c r="AG50" s="1856"/>
      <c r="AH50" s="1857"/>
      <c r="AI50" s="1779"/>
      <c r="AJ50" s="1780"/>
      <c r="AK50" s="1781"/>
      <c r="AL50" s="485"/>
      <c r="AM50" s="454"/>
    </row>
    <row r="51" spans="1:39" ht="18" customHeight="1">
      <c r="A51" s="1851"/>
      <c r="B51" s="1782" t="s">
        <v>174</v>
      </c>
      <c r="C51" s="1783"/>
      <c r="D51" s="1783"/>
      <c r="E51" s="1783"/>
      <c r="F51" s="1783"/>
      <c r="G51" s="1783"/>
      <c r="H51" s="1783"/>
      <c r="I51" s="1783"/>
      <c r="J51" s="1784"/>
      <c r="K51" s="486"/>
      <c r="L51" s="1785" t="s">
        <v>767</v>
      </c>
      <c r="M51" s="1786"/>
      <c r="N51" s="1786"/>
      <c r="O51" s="1786"/>
      <c r="P51" s="486"/>
      <c r="Q51" s="1782" t="s">
        <v>390</v>
      </c>
      <c r="R51" s="1783"/>
      <c r="S51" s="1783"/>
      <c r="T51" s="1783"/>
      <c r="U51" s="1787" t="s">
        <v>768</v>
      </c>
      <c r="V51" s="1787"/>
      <c r="W51" s="1787"/>
      <c r="X51" s="1787"/>
      <c r="Y51" s="1787"/>
      <c r="Z51" s="1787"/>
      <c r="AA51" s="1787"/>
      <c r="AB51" s="1787"/>
      <c r="AC51" s="1787"/>
      <c r="AD51" s="1787"/>
      <c r="AE51" s="1787"/>
      <c r="AF51" s="1787"/>
      <c r="AG51" s="1787"/>
      <c r="AH51" s="1787"/>
      <c r="AI51" s="1788"/>
      <c r="AJ51" s="1789"/>
      <c r="AK51" s="1790"/>
      <c r="AL51" s="485"/>
      <c r="AM51" s="454"/>
    </row>
    <row r="52" spans="1:39" ht="18" customHeight="1">
      <c r="A52" s="1851"/>
      <c r="B52" s="1757" t="s">
        <v>391</v>
      </c>
      <c r="C52" s="1758"/>
      <c r="D52" s="1758"/>
      <c r="E52" s="1758"/>
      <c r="F52" s="1758"/>
      <c r="G52" s="1758"/>
      <c r="H52" s="1758"/>
      <c r="I52" s="1758"/>
      <c r="J52" s="1791"/>
      <c r="K52" s="1798"/>
      <c r="L52" s="1799"/>
      <c r="M52" s="1800"/>
      <c r="N52" s="1801"/>
      <c r="O52" s="1802"/>
      <c r="P52" s="1802"/>
      <c r="Q52" s="1802"/>
      <c r="R52" s="1802"/>
      <c r="S52" s="1802"/>
      <c r="T52" s="1802"/>
      <c r="U52" s="1802"/>
      <c r="V52" s="1802"/>
      <c r="W52" s="1802"/>
      <c r="X52" s="1802"/>
      <c r="Y52" s="1802"/>
      <c r="Z52" s="1802"/>
      <c r="AA52" s="1802"/>
      <c r="AB52" s="1802"/>
      <c r="AC52" s="1802"/>
      <c r="AD52" s="1802"/>
      <c r="AE52" s="1802"/>
      <c r="AF52" s="1802"/>
      <c r="AG52" s="1802"/>
      <c r="AH52" s="1803"/>
      <c r="AI52" s="1804"/>
      <c r="AJ52" s="1805"/>
      <c r="AK52" s="1806"/>
      <c r="AL52" s="485"/>
      <c r="AM52" s="454"/>
    </row>
    <row r="53" spans="1:39" ht="18" customHeight="1">
      <c r="A53" s="1851"/>
      <c r="B53" s="1792"/>
      <c r="C53" s="1793"/>
      <c r="D53" s="1793"/>
      <c r="E53" s="1793"/>
      <c r="F53" s="1793"/>
      <c r="G53" s="1793"/>
      <c r="H53" s="1793"/>
      <c r="I53" s="1793"/>
      <c r="J53" s="1794"/>
      <c r="K53" s="1770"/>
      <c r="L53" s="1771"/>
      <c r="M53" s="1772"/>
      <c r="N53" s="1764"/>
      <c r="O53" s="1765"/>
      <c r="P53" s="1765"/>
      <c r="Q53" s="1765"/>
      <c r="R53" s="1765"/>
      <c r="S53" s="1765"/>
      <c r="T53" s="1765"/>
      <c r="U53" s="1765"/>
      <c r="V53" s="1765"/>
      <c r="W53" s="1765"/>
      <c r="X53" s="1765"/>
      <c r="Y53" s="1765"/>
      <c r="Z53" s="1765"/>
      <c r="AA53" s="1765"/>
      <c r="AB53" s="1765"/>
      <c r="AC53" s="1765"/>
      <c r="AD53" s="1765"/>
      <c r="AE53" s="1765"/>
      <c r="AF53" s="1765"/>
      <c r="AG53" s="1765"/>
      <c r="AH53" s="1766"/>
      <c r="AI53" s="1767"/>
      <c r="AJ53" s="1768"/>
      <c r="AK53" s="1769"/>
      <c r="AL53" s="485"/>
      <c r="AM53" s="454"/>
    </row>
    <row r="54" spans="1:39" ht="18" customHeight="1">
      <c r="A54" s="1851"/>
      <c r="B54" s="1792"/>
      <c r="C54" s="1793"/>
      <c r="D54" s="1793"/>
      <c r="E54" s="1793"/>
      <c r="F54" s="1793"/>
      <c r="G54" s="1793"/>
      <c r="H54" s="1793"/>
      <c r="I54" s="1793"/>
      <c r="J54" s="1794"/>
      <c r="K54" s="1770"/>
      <c r="L54" s="1771"/>
      <c r="M54" s="1772"/>
      <c r="N54" s="1764"/>
      <c r="O54" s="1765"/>
      <c r="P54" s="1765"/>
      <c r="Q54" s="1765"/>
      <c r="R54" s="1765"/>
      <c r="S54" s="1765"/>
      <c r="T54" s="1765"/>
      <c r="U54" s="1765"/>
      <c r="V54" s="1765"/>
      <c r="W54" s="1765"/>
      <c r="X54" s="1765"/>
      <c r="Y54" s="1765"/>
      <c r="Z54" s="1765"/>
      <c r="AA54" s="1765"/>
      <c r="AB54" s="1765"/>
      <c r="AC54" s="1765"/>
      <c r="AD54" s="1765"/>
      <c r="AE54" s="1765"/>
      <c r="AF54" s="1765"/>
      <c r="AG54" s="1765"/>
      <c r="AH54" s="1766"/>
      <c r="AI54" s="1767"/>
      <c r="AJ54" s="1768"/>
      <c r="AK54" s="1769"/>
      <c r="AL54" s="485"/>
      <c r="AM54" s="454"/>
    </row>
    <row r="55" spans="1:39" ht="18" customHeight="1">
      <c r="A55" s="1851"/>
      <c r="B55" s="1795"/>
      <c r="C55" s="1796"/>
      <c r="D55" s="1796"/>
      <c r="E55" s="1796"/>
      <c r="F55" s="1796"/>
      <c r="G55" s="1796"/>
      <c r="H55" s="1796"/>
      <c r="I55" s="1796"/>
      <c r="J55" s="1797"/>
      <c r="K55" s="1773"/>
      <c r="L55" s="1774"/>
      <c r="M55" s="1775"/>
      <c r="N55" s="1776"/>
      <c r="O55" s="1777"/>
      <c r="P55" s="1777"/>
      <c r="Q55" s="1777"/>
      <c r="R55" s="1777"/>
      <c r="S55" s="1777"/>
      <c r="T55" s="1777"/>
      <c r="U55" s="1777"/>
      <c r="V55" s="1777"/>
      <c r="W55" s="1777"/>
      <c r="X55" s="1777"/>
      <c r="Y55" s="1777"/>
      <c r="Z55" s="1777"/>
      <c r="AA55" s="1777"/>
      <c r="AB55" s="1777"/>
      <c r="AC55" s="1777"/>
      <c r="AD55" s="1777"/>
      <c r="AE55" s="1777"/>
      <c r="AF55" s="1777"/>
      <c r="AG55" s="1777"/>
      <c r="AH55" s="1778"/>
      <c r="AI55" s="1779"/>
      <c r="AJ55" s="1780"/>
      <c r="AK55" s="1781"/>
      <c r="AL55" s="485"/>
      <c r="AM55" s="454"/>
    </row>
    <row r="56" spans="1:39" ht="18" customHeight="1">
      <c r="A56" s="1851"/>
      <c r="B56" s="1757" t="s">
        <v>604</v>
      </c>
      <c r="C56" s="1758"/>
      <c r="D56" s="1758"/>
      <c r="E56" s="1758"/>
      <c r="F56" s="1758"/>
      <c r="G56" s="1759">
        <f>SUM(N56,T56,Z56,AF56)</f>
        <v>0</v>
      </c>
      <c r="H56" s="1759"/>
      <c r="I56" s="1759"/>
      <c r="J56" s="1760"/>
      <c r="K56" s="1733" t="s">
        <v>388</v>
      </c>
      <c r="L56" s="1734"/>
      <c r="M56" s="1734"/>
      <c r="N56" s="1739">
        <f>SUM(AI31:AK40)</f>
        <v>0</v>
      </c>
      <c r="O56" s="1739"/>
      <c r="P56" s="1740"/>
      <c r="Q56" s="1733" t="s">
        <v>389</v>
      </c>
      <c r="R56" s="1734"/>
      <c r="S56" s="1734"/>
      <c r="T56" s="1739">
        <f>SUM(AI41:AK50)</f>
        <v>0</v>
      </c>
      <c r="U56" s="1739"/>
      <c r="V56" s="1740"/>
      <c r="W56" s="1733" t="s">
        <v>392</v>
      </c>
      <c r="X56" s="1734"/>
      <c r="Y56" s="1734"/>
      <c r="Z56" s="1739">
        <f>AI51</f>
        <v>0</v>
      </c>
      <c r="AA56" s="1739"/>
      <c r="AB56" s="1740"/>
      <c r="AC56" s="1733" t="s">
        <v>529</v>
      </c>
      <c r="AD56" s="1734"/>
      <c r="AE56" s="1734"/>
      <c r="AF56" s="1739">
        <f>SUM(AI52:AK55)</f>
        <v>0</v>
      </c>
      <c r="AG56" s="1739"/>
      <c r="AH56" s="1740"/>
      <c r="AI56" s="1745"/>
      <c r="AJ56" s="1746"/>
      <c r="AK56" s="1747"/>
      <c r="AL56" s="462"/>
      <c r="AM56" s="454"/>
    </row>
    <row r="57" spans="1:39" ht="18" customHeight="1">
      <c r="A57" s="1851"/>
      <c r="B57" s="1762" t="s">
        <v>1281</v>
      </c>
      <c r="C57" s="1763"/>
      <c r="D57" s="1763"/>
      <c r="E57" s="1763"/>
      <c r="F57" s="1763"/>
      <c r="G57" s="1761">
        <v>0</v>
      </c>
      <c r="H57" s="1761"/>
      <c r="I57" s="1761"/>
      <c r="J57" s="970" t="s">
        <v>1282</v>
      </c>
      <c r="K57" s="1735"/>
      <c r="L57" s="1736"/>
      <c r="M57" s="1736"/>
      <c r="N57" s="1741"/>
      <c r="O57" s="1741"/>
      <c r="P57" s="1742"/>
      <c r="Q57" s="1735"/>
      <c r="R57" s="1736"/>
      <c r="S57" s="1736"/>
      <c r="T57" s="1741"/>
      <c r="U57" s="1741"/>
      <c r="V57" s="1742"/>
      <c r="W57" s="1735"/>
      <c r="X57" s="1736"/>
      <c r="Y57" s="1736"/>
      <c r="Z57" s="1741"/>
      <c r="AA57" s="1741"/>
      <c r="AB57" s="1742"/>
      <c r="AC57" s="1735"/>
      <c r="AD57" s="1736"/>
      <c r="AE57" s="1736"/>
      <c r="AF57" s="1741"/>
      <c r="AG57" s="1741"/>
      <c r="AH57" s="1742"/>
      <c r="AI57" s="1748"/>
      <c r="AJ57" s="1749"/>
      <c r="AK57" s="1750"/>
      <c r="AL57" s="462"/>
      <c r="AM57" s="454"/>
    </row>
    <row r="58" spans="1:39" ht="18" customHeight="1">
      <c r="A58" s="1851"/>
      <c r="B58" s="1754" t="s">
        <v>1277</v>
      </c>
      <c r="C58" s="1755"/>
      <c r="D58" s="1755"/>
      <c r="E58" s="1755"/>
      <c r="F58" s="1755"/>
      <c r="G58" s="1755"/>
      <c r="H58" s="1755"/>
      <c r="I58" s="1755"/>
      <c r="J58" s="1756"/>
      <c r="K58" s="1737"/>
      <c r="L58" s="1738"/>
      <c r="M58" s="1738"/>
      <c r="N58" s="1743"/>
      <c r="O58" s="1743"/>
      <c r="P58" s="1744"/>
      <c r="Q58" s="1737"/>
      <c r="R58" s="1738"/>
      <c r="S58" s="1738"/>
      <c r="T58" s="1743"/>
      <c r="U58" s="1743"/>
      <c r="V58" s="1744"/>
      <c r="W58" s="1737"/>
      <c r="X58" s="1738"/>
      <c r="Y58" s="1738"/>
      <c r="Z58" s="1743"/>
      <c r="AA58" s="1743"/>
      <c r="AB58" s="1744"/>
      <c r="AC58" s="1737"/>
      <c r="AD58" s="1738"/>
      <c r="AE58" s="1738"/>
      <c r="AF58" s="1743"/>
      <c r="AG58" s="1743"/>
      <c r="AH58" s="1744"/>
      <c r="AI58" s="1751"/>
      <c r="AJ58" s="1752"/>
      <c r="AK58" s="1753"/>
      <c r="AL58" s="462"/>
      <c r="AM58" s="454"/>
    </row>
    <row r="59" spans="1:39" ht="18" customHeight="1">
      <c r="A59" s="1851"/>
      <c r="B59" s="1758" t="s">
        <v>393</v>
      </c>
      <c r="C59" s="1758"/>
      <c r="D59" s="1758"/>
      <c r="E59" s="1758"/>
      <c r="F59" s="1758"/>
      <c r="G59" s="1758"/>
      <c r="H59" s="1758"/>
      <c r="I59" s="1758"/>
      <c r="J59" s="1791"/>
      <c r="K59" s="1813" t="s">
        <v>769</v>
      </c>
      <c r="L59" s="1814"/>
      <c r="M59" s="1814"/>
      <c r="N59" s="599"/>
      <c r="O59" s="487"/>
      <c r="P59" s="488"/>
      <c r="Q59" s="488"/>
      <c r="R59" s="488"/>
      <c r="S59" s="488"/>
      <c r="T59" s="488"/>
      <c r="U59" s="488"/>
      <c r="V59" s="489"/>
      <c r="W59" s="489"/>
      <c r="X59" s="489"/>
      <c r="Y59" s="1815"/>
      <c r="Z59" s="1815"/>
      <c r="AA59" s="1815"/>
      <c r="AB59" s="1816"/>
      <c r="AC59" s="1733" t="s">
        <v>175</v>
      </c>
      <c r="AD59" s="1734"/>
      <c r="AE59" s="1734"/>
      <c r="AF59" s="1734"/>
      <c r="AG59" s="1817">
        <f>Y59+Y60</f>
        <v>0</v>
      </c>
      <c r="AH59" s="1817"/>
      <c r="AI59" s="1817"/>
      <c r="AJ59" s="1817"/>
      <c r="AK59" s="1818"/>
      <c r="AL59" s="490"/>
      <c r="AM59" s="454"/>
    </row>
    <row r="60" spans="1:39" ht="18" customHeight="1">
      <c r="A60" s="1851"/>
      <c r="B60" s="1793"/>
      <c r="C60" s="1793"/>
      <c r="D60" s="1793"/>
      <c r="E60" s="1793"/>
      <c r="F60" s="1793"/>
      <c r="G60" s="1793"/>
      <c r="H60" s="1793"/>
      <c r="I60" s="1793"/>
      <c r="J60" s="1794"/>
      <c r="K60" s="1823" t="s">
        <v>394</v>
      </c>
      <c r="L60" s="1824"/>
      <c r="M60" s="1824"/>
      <c r="N60" s="1833"/>
      <c r="O60" s="1833"/>
      <c r="P60" s="1833"/>
      <c r="Q60" s="1833"/>
      <c r="R60" s="1833"/>
      <c r="S60" s="1833"/>
      <c r="T60" s="1833"/>
      <c r="U60" s="1833"/>
      <c r="V60" s="1833"/>
      <c r="W60" s="1833"/>
      <c r="X60" s="491" t="s">
        <v>770</v>
      </c>
      <c r="Y60" s="1834"/>
      <c r="Z60" s="1834"/>
      <c r="AA60" s="1834"/>
      <c r="AB60" s="1835"/>
      <c r="AC60" s="1735"/>
      <c r="AD60" s="1736"/>
      <c r="AE60" s="1736"/>
      <c r="AF60" s="1736"/>
      <c r="AG60" s="1819"/>
      <c r="AH60" s="1819"/>
      <c r="AI60" s="1819"/>
      <c r="AJ60" s="1819"/>
      <c r="AK60" s="1820"/>
      <c r="AL60" s="490"/>
      <c r="AM60" s="454"/>
    </row>
    <row r="61" spans="1:39" ht="18" customHeight="1">
      <c r="A61" s="1852"/>
      <c r="B61" s="1796"/>
      <c r="C61" s="1796"/>
      <c r="D61" s="1796"/>
      <c r="E61" s="1796"/>
      <c r="F61" s="1796"/>
      <c r="G61" s="1796"/>
      <c r="H61" s="1796"/>
      <c r="I61" s="1796"/>
      <c r="J61" s="1797"/>
      <c r="K61" s="492" t="s">
        <v>395</v>
      </c>
      <c r="L61" s="493"/>
      <c r="M61" s="493"/>
      <c r="N61" s="1836"/>
      <c r="O61" s="1836"/>
      <c r="P61" s="1836"/>
      <c r="Q61" s="1836"/>
      <c r="R61" s="1836"/>
      <c r="S61" s="1836"/>
      <c r="T61" s="1836"/>
      <c r="U61" s="1836"/>
      <c r="V61" s="1836"/>
      <c r="W61" s="1836"/>
      <c r="X61" s="1836"/>
      <c r="Y61" s="1836"/>
      <c r="Z61" s="1836"/>
      <c r="AA61" s="1836"/>
      <c r="AB61" s="494" t="s">
        <v>771</v>
      </c>
      <c r="AC61" s="1737"/>
      <c r="AD61" s="1738"/>
      <c r="AE61" s="1738"/>
      <c r="AF61" s="1738"/>
      <c r="AG61" s="1821"/>
      <c r="AH61" s="1821"/>
      <c r="AI61" s="1821"/>
      <c r="AJ61" s="1821"/>
      <c r="AK61" s="1822"/>
      <c r="AL61" s="490"/>
      <c r="AM61" s="454"/>
    </row>
    <row r="62" spans="1:39" ht="18" customHeight="1">
      <c r="A62" s="1807" t="s">
        <v>772</v>
      </c>
      <c r="B62" s="1845" t="s">
        <v>396</v>
      </c>
      <c r="C62" s="1846"/>
      <c r="D62" s="1846"/>
      <c r="E62" s="1846"/>
      <c r="F62" s="1846"/>
      <c r="G62" s="1846"/>
      <c r="H62" s="1846"/>
      <c r="I62" s="1846"/>
      <c r="J62" s="1847"/>
      <c r="K62" s="571"/>
      <c r="L62" s="1810" t="s">
        <v>773</v>
      </c>
      <c r="M62" s="1811"/>
      <c r="N62" s="1811"/>
      <c r="O62" s="1811"/>
      <c r="P62" s="1811"/>
      <c r="Q62" s="1811"/>
      <c r="R62" s="1811"/>
      <c r="S62" s="1811"/>
      <c r="T62" s="1811"/>
      <c r="U62" s="1812"/>
      <c r="V62" s="612" t="s">
        <v>775</v>
      </c>
      <c r="W62" s="1810" t="s">
        <v>774</v>
      </c>
      <c r="X62" s="1811"/>
      <c r="Y62" s="1811"/>
      <c r="Z62" s="1811"/>
      <c r="AA62" s="1811"/>
      <c r="AB62" s="1811"/>
      <c r="AC62" s="1811"/>
      <c r="AD62" s="1811"/>
      <c r="AE62" s="1811"/>
      <c r="AF62" s="1811"/>
      <c r="AG62" s="1811"/>
      <c r="AH62" s="1811"/>
      <c r="AI62" s="1811"/>
      <c r="AJ62" s="1811"/>
      <c r="AK62" s="1812"/>
      <c r="AL62" s="490"/>
      <c r="AM62" s="454"/>
    </row>
    <row r="63" spans="1:39" ht="18" customHeight="1">
      <c r="A63" s="1808"/>
      <c r="B63" s="1848"/>
      <c r="C63" s="1849"/>
      <c r="D63" s="1849"/>
      <c r="E63" s="1849"/>
      <c r="F63" s="1849"/>
      <c r="G63" s="1849"/>
      <c r="H63" s="1849"/>
      <c r="I63" s="1849"/>
      <c r="J63" s="1850"/>
      <c r="K63" s="926"/>
      <c r="L63" s="1837" t="s">
        <v>1278</v>
      </c>
      <c r="M63" s="1838"/>
      <c r="N63" s="1838"/>
      <c r="O63" s="1838"/>
      <c r="P63" s="1838"/>
      <c r="Q63" s="1838"/>
      <c r="R63" s="1838"/>
      <c r="S63" s="1838"/>
      <c r="T63" s="1838"/>
      <c r="U63" s="1838"/>
      <c r="V63" s="926"/>
      <c r="W63" s="1837" t="s">
        <v>1279</v>
      </c>
      <c r="X63" s="1838"/>
      <c r="Y63" s="1838"/>
      <c r="Z63" s="1838"/>
      <c r="AA63" s="1838"/>
      <c r="AB63" s="1838"/>
      <c r="AC63" s="1838"/>
      <c r="AD63" s="1838"/>
      <c r="AE63" s="1838"/>
      <c r="AF63" s="1839"/>
      <c r="AG63" s="1840" t="s">
        <v>1280</v>
      </c>
      <c r="AH63" s="1841"/>
      <c r="AI63" s="1842">
        <v>0</v>
      </c>
      <c r="AJ63" s="1843"/>
      <c r="AK63" s="1844"/>
      <c r="AL63" s="490"/>
      <c r="AM63" s="454"/>
    </row>
    <row r="64" spans="1:39" ht="27.95" customHeight="1">
      <c r="A64" s="1808"/>
      <c r="B64" s="1825" t="s">
        <v>397</v>
      </c>
      <c r="C64" s="1826"/>
      <c r="D64" s="1826"/>
      <c r="E64" s="1826"/>
      <c r="F64" s="1826"/>
      <c r="G64" s="1826"/>
      <c r="H64" s="1826"/>
      <c r="I64" s="1826"/>
      <c r="J64" s="1827"/>
      <c r="K64" s="1825"/>
      <c r="L64" s="1826"/>
      <c r="M64" s="1826"/>
      <c r="N64" s="1826"/>
      <c r="O64" s="1826"/>
      <c r="P64" s="1826"/>
      <c r="Q64" s="1826"/>
      <c r="R64" s="1826"/>
      <c r="S64" s="1826"/>
      <c r="T64" s="1826"/>
      <c r="U64" s="1826"/>
      <c r="V64" s="1826"/>
      <c r="W64" s="1826"/>
      <c r="X64" s="1826"/>
      <c r="Y64" s="1826"/>
      <c r="Z64" s="1826"/>
      <c r="AA64" s="1826"/>
      <c r="AB64" s="1826"/>
      <c r="AC64" s="1826"/>
      <c r="AD64" s="1826"/>
      <c r="AE64" s="1826"/>
      <c r="AF64" s="1826"/>
      <c r="AG64" s="1826"/>
      <c r="AH64" s="1826"/>
      <c r="AI64" s="1826"/>
      <c r="AJ64" s="1826"/>
      <c r="AK64" s="1828"/>
      <c r="AL64" s="495"/>
      <c r="AM64" s="454"/>
    </row>
    <row r="65" spans="1:39" ht="27.95" customHeight="1" thickBot="1">
      <c r="A65" s="1809"/>
      <c r="B65" s="1829" t="s">
        <v>398</v>
      </c>
      <c r="C65" s="1830"/>
      <c r="D65" s="1830"/>
      <c r="E65" s="1830"/>
      <c r="F65" s="1830"/>
      <c r="G65" s="1830"/>
      <c r="H65" s="1830"/>
      <c r="I65" s="1830"/>
      <c r="J65" s="1831"/>
      <c r="K65" s="1829"/>
      <c r="L65" s="1830"/>
      <c r="M65" s="1830"/>
      <c r="N65" s="1830"/>
      <c r="O65" s="1830"/>
      <c r="P65" s="1830"/>
      <c r="Q65" s="1830"/>
      <c r="R65" s="1830"/>
      <c r="S65" s="1830"/>
      <c r="T65" s="1830"/>
      <c r="U65" s="1830"/>
      <c r="V65" s="1830"/>
      <c r="W65" s="1830"/>
      <c r="X65" s="1830"/>
      <c r="Y65" s="1830"/>
      <c r="Z65" s="1830"/>
      <c r="AA65" s="1830"/>
      <c r="AB65" s="1830"/>
      <c r="AC65" s="1830"/>
      <c r="AD65" s="1830"/>
      <c r="AE65" s="1830"/>
      <c r="AF65" s="1830"/>
      <c r="AG65" s="1830"/>
      <c r="AH65" s="1830"/>
      <c r="AI65" s="1830"/>
      <c r="AJ65" s="1830"/>
      <c r="AK65" s="1832"/>
      <c r="AL65" s="495"/>
      <c r="AM65" s="454"/>
    </row>
    <row r="66" spans="1:39" ht="12" customHeight="1">
      <c r="A66" s="496" t="s">
        <v>605</v>
      </c>
      <c r="B66" s="478"/>
      <c r="C66" s="478"/>
      <c r="D66" s="478"/>
      <c r="E66" s="478"/>
      <c r="F66" s="478"/>
      <c r="G66" s="478"/>
      <c r="H66" s="478"/>
      <c r="I66" s="478"/>
      <c r="J66" s="478"/>
      <c r="K66" s="478"/>
      <c r="L66" s="478"/>
      <c r="M66" s="478"/>
      <c r="N66" s="478"/>
      <c r="O66" s="478"/>
      <c r="P66" s="478"/>
      <c r="Q66" s="478"/>
      <c r="R66" s="478"/>
      <c r="S66" s="478"/>
      <c r="T66" s="478"/>
      <c r="U66" s="478"/>
      <c r="V66" s="478"/>
      <c r="W66" s="478"/>
      <c r="X66" s="478"/>
      <c r="Y66" s="478"/>
      <c r="Z66" s="478"/>
      <c r="AA66" s="478"/>
      <c r="AB66" s="454"/>
      <c r="AC66" s="454"/>
      <c r="AD66" s="454"/>
      <c r="AE66" s="454"/>
      <c r="AF66" s="454"/>
      <c r="AG66" s="454"/>
      <c r="AH66" s="454"/>
      <c r="AI66" s="454"/>
      <c r="AJ66" s="454"/>
      <c r="AK66" s="454"/>
      <c r="AL66" s="497"/>
      <c r="AM66" s="454"/>
    </row>
    <row r="67" spans="1:39" ht="12" customHeight="1">
      <c r="A67" s="496" t="s">
        <v>892</v>
      </c>
      <c r="B67" s="478"/>
      <c r="C67" s="478"/>
      <c r="D67" s="478"/>
      <c r="E67" s="478"/>
      <c r="F67" s="478"/>
      <c r="G67" s="478"/>
      <c r="H67" s="478"/>
      <c r="I67" s="478"/>
      <c r="J67" s="478"/>
      <c r="K67" s="478"/>
      <c r="L67" s="478"/>
      <c r="M67" s="478"/>
      <c r="N67" s="478"/>
      <c r="O67" s="478"/>
      <c r="P67" s="478"/>
      <c r="Q67" s="478"/>
      <c r="R67" s="478"/>
      <c r="S67" s="478"/>
      <c r="T67" s="478"/>
      <c r="U67" s="478"/>
      <c r="V67" s="478"/>
      <c r="W67" s="478"/>
      <c r="X67" s="478"/>
      <c r="Y67" s="478"/>
      <c r="Z67" s="478"/>
      <c r="AA67" s="478"/>
      <c r="AB67" s="454"/>
      <c r="AC67" s="454"/>
      <c r="AD67" s="454"/>
      <c r="AE67" s="454"/>
      <c r="AF67" s="454"/>
      <c r="AG67" s="454"/>
      <c r="AH67" s="454"/>
      <c r="AI67" s="454"/>
      <c r="AJ67" s="454"/>
      <c r="AK67" s="454"/>
      <c r="AL67" s="497"/>
      <c r="AM67" s="454"/>
    </row>
    <row r="68" spans="1:39" ht="12" customHeight="1">
      <c r="A68" s="496" t="s">
        <v>893</v>
      </c>
      <c r="B68" s="478"/>
      <c r="C68" s="478"/>
      <c r="D68" s="478"/>
      <c r="E68" s="478"/>
      <c r="F68" s="478"/>
      <c r="G68" s="478"/>
      <c r="H68" s="478"/>
      <c r="I68" s="478"/>
      <c r="J68" s="478"/>
      <c r="K68" s="478"/>
      <c r="L68" s="478"/>
      <c r="M68" s="478"/>
      <c r="N68" s="478"/>
      <c r="O68" s="478"/>
      <c r="P68" s="478"/>
      <c r="Q68" s="478"/>
      <c r="R68" s="478"/>
      <c r="S68" s="478"/>
      <c r="T68" s="478"/>
      <c r="U68" s="478"/>
      <c r="V68" s="478"/>
      <c r="W68" s="478"/>
      <c r="X68" s="478"/>
      <c r="Y68" s="478"/>
      <c r="Z68" s="478"/>
      <c r="AA68" s="478"/>
      <c r="AB68" s="454"/>
      <c r="AC68" s="454"/>
      <c r="AD68" s="454"/>
      <c r="AE68" s="454"/>
      <c r="AF68" s="454"/>
      <c r="AG68" s="454"/>
      <c r="AH68" s="454"/>
      <c r="AI68" s="454"/>
      <c r="AJ68" s="454"/>
      <c r="AK68" s="454"/>
      <c r="AL68" s="497"/>
      <c r="AM68" s="454"/>
    </row>
    <row r="69" spans="1:39" ht="12" customHeight="1">
      <c r="A69" s="1206" t="s">
        <v>176</v>
      </c>
      <c r="B69" s="443"/>
      <c r="C69" s="443"/>
      <c r="D69" s="443"/>
      <c r="E69" s="443"/>
      <c r="F69" s="443"/>
      <c r="G69" s="443"/>
      <c r="H69" s="443"/>
      <c r="I69" s="443"/>
      <c r="J69" s="443"/>
      <c r="K69" s="443"/>
      <c r="L69" s="478"/>
      <c r="M69" s="478"/>
      <c r="N69" s="478"/>
      <c r="O69" s="478"/>
      <c r="P69" s="478"/>
      <c r="Q69" s="478"/>
      <c r="R69" s="478"/>
      <c r="S69" s="478"/>
      <c r="T69" s="478"/>
      <c r="U69" s="478"/>
      <c r="V69" s="478"/>
      <c r="W69" s="478"/>
      <c r="X69" s="478"/>
      <c r="Y69" s="478"/>
      <c r="Z69" s="478"/>
      <c r="AA69" s="478"/>
      <c r="AB69" s="454"/>
      <c r="AC69" s="454"/>
      <c r="AD69" s="454"/>
      <c r="AE69" s="454"/>
      <c r="AF69" s="454"/>
      <c r="AG69" s="454"/>
      <c r="AH69" s="454"/>
      <c r="AI69" s="454"/>
      <c r="AJ69" s="454"/>
      <c r="AK69" s="454"/>
      <c r="AL69" s="497"/>
      <c r="AM69" s="454"/>
    </row>
    <row r="70" spans="1:39" ht="12" customHeight="1">
      <c r="A70" s="1206" t="s">
        <v>894</v>
      </c>
      <c r="B70" s="443"/>
      <c r="C70" s="443"/>
      <c r="D70" s="443"/>
      <c r="E70" s="443"/>
      <c r="F70" s="443"/>
      <c r="G70" s="443"/>
      <c r="H70" s="443"/>
      <c r="I70" s="443"/>
      <c r="J70" s="443"/>
      <c r="K70" s="443"/>
      <c r="L70" s="478"/>
      <c r="M70" s="478"/>
      <c r="N70" s="478"/>
      <c r="O70" s="478"/>
      <c r="P70" s="478"/>
      <c r="Q70" s="478"/>
      <c r="R70" s="478"/>
      <c r="S70" s="478"/>
      <c r="T70" s="478"/>
      <c r="U70" s="478"/>
      <c r="V70" s="478"/>
      <c r="W70" s="478"/>
      <c r="X70" s="478"/>
      <c r="Y70" s="478"/>
      <c r="Z70" s="478"/>
      <c r="AA70" s="478"/>
      <c r="AB70" s="454"/>
      <c r="AC70" s="454"/>
      <c r="AD70" s="454"/>
      <c r="AE70" s="454"/>
      <c r="AF70" s="454"/>
      <c r="AG70" s="454"/>
      <c r="AH70" s="454"/>
      <c r="AI70" s="454"/>
      <c r="AJ70" s="454"/>
      <c r="AK70" s="454"/>
      <c r="AL70" s="497"/>
      <c r="AM70" s="454"/>
    </row>
    <row r="71" spans="1:39" ht="12" customHeight="1">
      <c r="A71" s="1206" t="s">
        <v>891</v>
      </c>
      <c r="B71" s="443"/>
      <c r="C71" s="443"/>
      <c r="D71" s="443"/>
      <c r="E71" s="443"/>
      <c r="F71" s="443"/>
      <c r="G71" s="443"/>
      <c r="H71" s="443"/>
      <c r="I71" s="443"/>
      <c r="J71" s="443"/>
      <c r="K71" s="443"/>
      <c r="L71" s="478"/>
      <c r="M71" s="478"/>
      <c r="N71" s="478"/>
      <c r="O71" s="478"/>
      <c r="P71" s="478"/>
      <c r="Q71" s="478"/>
      <c r="R71" s="478"/>
      <c r="S71" s="478"/>
      <c r="T71" s="478"/>
      <c r="U71" s="478"/>
      <c r="V71" s="478"/>
      <c r="W71" s="478"/>
      <c r="X71" s="478"/>
      <c r="Y71" s="478"/>
      <c r="Z71" s="478"/>
      <c r="AA71" s="478"/>
      <c r="AB71" s="454"/>
      <c r="AC71" s="454"/>
      <c r="AD71" s="454"/>
      <c r="AE71" s="454"/>
      <c r="AF71" s="454"/>
      <c r="AG71" s="454"/>
      <c r="AH71" s="454"/>
      <c r="AI71" s="454"/>
      <c r="AJ71" s="454"/>
      <c r="AK71" s="454"/>
      <c r="AL71" s="497"/>
      <c r="AM71" s="454"/>
    </row>
    <row r="72" spans="1:39" ht="12" customHeight="1">
      <c r="A72" s="1206" t="s">
        <v>1432</v>
      </c>
      <c r="B72" s="443"/>
      <c r="C72" s="443"/>
      <c r="D72" s="443"/>
      <c r="E72" s="443"/>
      <c r="F72" s="443"/>
      <c r="G72" s="443"/>
      <c r="H72" s="443"/>
      <c r="I72" s="443"/>
      <c r="J72" s="443"/>
      <c r="K72" s="443"/>
      <c r="L72" s="478"/>
      <c r="M72" s="478"/>
      <c r="N72" s="478"/>
      <c r="O72" s="478"/>
      <c r="P72" s="478"/>
      <c r="Q72" s="478"/>
      <c r="R72" s="478"/>
      <c r="S72" s="478"/>
      <c r="T72" s="478"/>
      <c r="U72" s="478"/>
      <c r="V72" s="478"/>
      <c r="W72" s="478"/>
      <c r="X72" s="478"/>
      <c r="Y72" s="478"/>
      <c r="Z72" s="478"/>
      <c r="AA72" s="478"/>
      <c r="AB72" s="454"/>
      <c r="AC72" s="454"/>
      <c r="AD72" s="454"/>
      <c r="AE72" s="454"/>
      <c r="AF72" s="454"/>
      <c r="AG72" s="454"/>
      <c r="AH72" s="454"/>
      <c r="AI72" s="454"/>
      <c r="AJ72" s="454"/>
      <c r="AK72" s="454"/>
      <c r="AL72" s="497"/>
      <c r="AM72" s="454"/>
    </row>
  </sheetData>
  <mergeCells count="204">
    <mergeCell ref="A27:AG27"/>
    <mergeCell ref="AI27:AK27"/>
    <mergeCell ref="A26:AG26"/>
    <mergeCell ref="AI26:AK26"/>
    <mergeCell ref="Y5:AK7"/>
    <mergeCell ref="G7:L7"/>
    <mergeCell ref="N7:R7"/>
    <mergeCell ref="T7:X7"/>
    <mergeCell ref="A28:AG28"/>
    <mergeCell ref="AI28:AK28"/>
    <mergeCell ref="A13:E13"/>
    <mergeCell ref="G13:K13"/>
    <mergeCell ref="M13:Q13"/>
    <mergeCell ref="S13:U13"/>
    <mergeCell ref="V13:AF13"/>
    <mergeCell ref="AC15:AE15"/>
    <mergeCell ref="AF15:AG15"/>
    <mergeCell ref="AH15:AI15"/>
    <mergeCell ref="A16:E16"/>
    <mergeCell ref="Y16:AA16"/>
    <mergeCell ref="AB16:AD16"/>
    <mergeCell ref="A14:E14"/>
    <mergeCell ref="F14:K14"/>
    <mergeCell ref="M14:X14"/>
    <mergeCell ref="A2:AK2"/>
    <mergeCell ref="A3:E3"/>
    <mergeCell ref="F3:R3"/>
    <mergeCell ref="A5:E8"/>
    <mergeCell ref="G5:J5"/>
    <mergeCell ref="L5:T5"/>
    <mergeCell ref="G6:J6"/>
    <mergeCell ref="L6:T6"/>
    <mergeCell ref="G8:L8"/>
    <mergeCell ref="N8:R8"/>
    <mergeCell ref="T8:X8"/>
    <mergeCell ref="Y8:AK12"/>
    <mergeCell ref="A9:E10"/>
    <mergeCell ref="F9:X9"/>
    <mergeCell ref="A11:E11"/>
    <mergeCell ref="F11:K11"/>
    <mergeCell ref="M11:R11"/>
    <mergeCell ref="A12:E12"/>
    <mergeCell ref="F12:K12"/>
    <mergeCell ref="L12:X12"/>
    <mergeCell ref="A15:E15"/>
    <mergeCell ref="F15:K15"/>
    <mergeCell ref="M15:R15"/>
    <mergeCell ref="V15:W15"/>
    <mergeCell ref="A17:E17"/>
    <mergeCell ref="F17:AK17"/>
    <mergeCell ref="A18:E19"/>
    <mergeCell ref="G18:K18"/>
    <mergeCell ref="M18:S18"/>
    <mergeCell ref="U18:Z18"/>
    <mergeCell ref="AB18:AG18"/>
    <mergeCell ref="G19:K19"/>
    <mergeCell ref="M19:S19"/>
    <mergeCell ref="X19:AG19"/>
    <mergeCell ref="A20:E20"/>
    <mergeCell ref="F20:AK20"/>
    <mergeCell ref="A21:E25"/>
    <mergeCell ref="F21:G21"/>
    <mergeCell ref="H21:T21"/>
    <mergeCell ref="U21:X21"/>
    <mergeCell ref="Y21:AF21"/>
    <mergeCell ref="F24:G24"/>
    <mergeCell ref="H24:T24"/>
    <mergeCell ref="U24:X24"/>
    <mergeCell ref="AL21:AL25"/>
    <mergeCell ref="AN21:AN25"/>
    <mergeCell ref="F22:G22"/>
    <mergeCell ref="H22:T22"/>
    <mergeCell ref="U22:X22"/>
    <mergeCell ref="Y22:AF22"/>
    <mergeCell ref="F23:G23"/>
    <mergeCell ref="H23:T23"/>
    <mergeCell ref="U23:X23"/>
    <mergeCell ref="Y23:AF23"/>
    <mergeCell ref="Y24:AF24"/>
    <mergeCell ref="F25:G25"/>
    <mergeCell ref="H25:T25"/>
    <mergeCell ref="U25:X25"/>
    <mergeCell ref="Y25:AF25"/>
    <mergeCell ref="F29:AK29"/>
    <mergeCell ref="B30:J30"/>
    <mergeCell ref="K30:AH30"/>
    <mergeCell ref="AI30:AK30"/>
    <mergeCell ref="B31:B40"/>
    <mergeCell ref="C31:J31"/>
    <mergeCell ref="K31:AH31"/>
    <mergeCell ref="AI31:AK31"/>
    <mergeCell ref="C32:J32"/>
    <mergeCell ref="K32:AH32"/>
    <mergeCell ref="AI32:AK32"/>
    <mergeCell ref="C33:J33"/>
    <mergeCell ref="K33:AH33"/>
    <mergeCell ref="C36:J36"/>
    <mergeCell ref="K36:AH36"/>
    <mergeCell ref="AI36:AK36"/>
    <mergeCell ref="C37:J37"/>
    <mergeCell ref="K37:AH37"/>
    <mergeCell ref="AI37:AK37"/>
    <mergeCell ref="AI33:AK33"/>
    <mergeCell ref="C34:J34"/>
    <mergeCell ref="K34:AH34"/>
    <mergeCell ref="AI34:AK34"/>
    <mergeCell ref="C35:J35"/>
    <mergeCell ref="K35:AH35"/>
    <mergeCell ref="AI35:AK35"/>
    <mergeCell ref="B41:B50"/>
    <mergeCell ref="C41:J41"/>
    <mergeCell ref="K41:AH41"/>
    <mergeCell ref="AI41:AK41"/>
    <mergeCell ref="C42:J42"/>
    <mergeCell ref="K42:AH42"/>
    <mergeCell ref="AI42:AK42"/>
    <mergeCell ref="C38:J38"/>
    <mergeCell ref="K38:AH38"/>
    <mergeCell ref="AI38:AK38"/>
    <mergeCell ref="C39:J39"/>
    <mergeCell ref="K39:AH39"/>
    <mergeCell ref="AI39:AK39"/>
    <mergeCell ref="C43:J43"/>
    <mergeCell ref="K43:AH43"/>
    <mergeCell ref="AI43:AK43"/>
    <mergeCell ref="C44:J44"/>
    <mergeCell ref="K44:AH44"/>
    <mergeCell ref="AI44:AK44"/>
    <mergeCell ref="C40:J40"/>
    <mergeCell ref="C49:J49"/>
    <mergeCell ref="K49:AH49"/>
    <mergeCell ref="C50:J50"/>
    <mergeCell ref="K50:AH50"/>
    <mergeCell ref="AI50:AK50"/>
    <mergeCell ref="K40:AH40"/>
    <mergeCell ref="AI40:AK40"/>
    <mergeCell ref="C47:J47"/>
    <mergeCell ref="K47:AH47"/>
    <mergeCell ref="AI47:AK47"/>
    <mergeCell ref="C48:J48"/>
    <mergeCell ref="K48:AH48"/>
    <mergeCell ref="AI48:AK48"/>
    <mergeCell ref="C45:J45"/>
    <mergeCell ref="K45:AH45"/>
    <mergeCell ref="AI45:AK45"/>
    <mergeCell ref="C46:J46"/>
    <mergeCell ref="K46:AH46"/>
    <mergeCell ref="AI46:AK46"/>
    <mergeCell ref="A62:A65"/>
    <mergeCell ref="L62:U62"/>
    <mergeCell ref="W62:AK62"/>
    <mergeCell ref="B59:J61"/>
    <mergeCell ref="K59:M59"/>
    <mergeCell ref="Y59:AB59"/>
    <mergeCell ref="AC59:AF61"/>
    <mergeCell ref="AG59:AK61"/>
    <mergeCell ref="K60:M60"/>
    <mergeCell ref="B64:J64"/>
    <mergeCell ref="K64:AK64"/>
    <mergeCell ref="B65:J65"/>
    <mergeCell ref="K65:AK65"/>
    <mergeCell ref="N60:W60"/>
    <mergeCell ref="Y60:AB60"/>
    <mergeCell ref="N61:AA61"/>
    <mergeCell ref="W63:AF63"/>
    <mergeCell ref="AG63:AH63"/>
    <mergeCell ref="AI63:AK63"/>
    <mergeCell ref="B62:J63"/>
    <mergeCell ref="L63:U63"/>
    <mergeCell ref="A29:A61"/>
    <mergeCell ref="B29:E29"/>
    <mergeCell ref="AI49:AK49"/>
    <mergeCell ref="N53:AH53"/>
    <mergeCell ref="AI53:AK53"/>
    <mergeCell ref="K54:M54"/>
    <mergeCell ref="N54:AH54"/>
    <mergeCell ref="AI54:AK54"/>
    <mergeCell ref="K55:M55"/>
    <mergeCell ref="N55:AH55"/>
    <mergeCell ref="AI55:AK55"/>
    <mergeCell ref="B51:J51"/>
    <mergeCell ref="L51:O51"/>
    <mergeCell ref="Q51:T51"/>
    <mergeCell ref="U51:AH51"/>
    <mergeCell ref="AI51:AK51"/>
    <mergeCell ref="B52:J55"/>
    <mergeCell ref="K52:M52"/>
    <mergeCell ref="N52:AH52"/>
    <mergeCell ref="AI52:AK52"/>
    <mergeCell ref="K53:M53"/>
    <mergeCell ref="W56:Y58"/>
    <mergeCell ref="Z56:AB58"/>
    <mergeCell ref="AC56:AE58"/>
    <mergeCell ref="AF56:AH58"/>
    <mergeCell ref="AI56:AK58"/>
    <mergeCell ref="B58:J58"/>
    <mergeCell ref="K56:M58"/>
    <mergeCell ref="N56:P58"/>
    <mergeCell ref="Q56:S58"/>
    <mergeCell ref="T56:V58"/>
    <mergeCell ref="B56:F56"/>
    <mergeCell ref="G56:J56"/>
    <mergeCell ref="G57:I57"/>
    <mergeCell ref="B57:F57"/>
  </mergeCells>
  <phoneticPr fontId="12"/>
  <conditionalFormatting sqref="L5:T6">
    <cfRule type="expression" dxfId="485" priority="43">
      <formula>AND(F5="✔",L5="")</formula>
    </cfRule>
  </conditionalFormatting>
  <conditionalFormatting sqref="Y8:AK12">
    <cfRule type="expression" dxfId="484" priority="37">
      <formula>LEN(Y8)&gt;100</formula>
    </cfRule>
    <cfRule type="expression" dxfId="483" priority="42">
      <formula>AND($L$5&lt;&gt;"00 基礎分野",$Y$8="")</formula>
    </cfRule>
  </conditionalFormatting>
  <conditionalFormatting sqref="Y59:AB60 N60:W60 N61:AA61 K64:AK65 F13 L13 R13 AF15:AG15 F17:AK17 F20:AK20 F29:AK29 K52:AE55 AI52:AK55 C31:AK50 M11:R11 F11:K12 K62">
    <cfRule type="containsBlanks" dxfId="482" priority="44">
      <formula>LEN(TRIM(C11))=0</formula>
    </cfRule>
  </conditionalFormatting>
  <conditionalFormatting sqref="M11:R11 F11:K12 F14:K14">
    <cfRule type="cellIs" dxfId="481" priority="41" operator="equal">
      <formula>"令和　　年　　月　　日"</formula>
    </cfRule>
  </conditionalFormatting>
  <conditionalFormatting sqref="V13:AF13">
    <cfRule type="expression" dxfId="480" priority="40">
      <formula>AND($R$13="✔",$V$13="")</formula>
    </cfRule>
  </conditionalFormatting>
  <conditionalFormatting sqref="K51 P51">
    <cfRule type="expression" dxfId="479" priority="39">
      <formula>COUNTA($K$51,$P$51)=0</formula>
    </cfRule>
  </conditionalFormatting>
  <conditionalFormatting sqref="AI51:AK51">
    <cfRule type="expression" dxfId="478" priority="38">
      <formula>AND($P$51="✔",$AI$51="")</formula>
    </cfRule>
  </conditionalFormatting>
  <conditionalFormatting sqref="F20:AK20">
    <cfRule type="expression" dxfId="477" priority="36">
      <formula>LEN(F20)&gt;200</formula>
    </cfRule>
  </conditionalFormatting>
  <conditionalFormatting sqref="F29:AK29">
    <cfRule type="expression" dxfId="476" priority="35">
      <formula>LEN(F29)&gt;250</formula>
    </cfRule>
  </conditionalFormatting>
  <conditionalFormatting sqref="F14:K14">
    <cfRule type="containsBlanks" dxfId="475" priority="31">
      <formula>LEN(TRIM(F14))=0</formula>
    </cfRule>
  </conditionalFormatting>
  <conditionalFormatting sqref="F18:F19 L18:L19 T18:T19 AA18">
    <cfRule type="containsBlanks" dxfId="474" priority="26">
      <formula>LEN(TRIM(F18))=0</formula>
    </cfRule>
  </conditionalFormatting>
  <conditionalFormatting sqref="X19:AG19">
    <cfRule type="containsBlanks" dxfId="473" priority="45">
      <formula>LEN(TRIM(X19))=0</formula>
    </cfRule>
  </conditionalFormatting>
  <conditionalFormatting sqref="H21:T25 Y21:AF25 AH21:AH25">
    <cfRule type="containsBlanks" dxfId="472" priority="24">
      <formula>LEN(TRIM(H21))=0</formula>
    </cfRule>
  </conditionalFormatting>
  <conditionalFormatting sqref="AH26:AH27">
    <cfRule type="containsBlanks" dxfId="471" priority="15">
      <formula>LEN(TRIM(AH26))=0</formula>
    </cfRule>
  </conditionalFormatting>
  <conditionalFormatting sqref="AH28">
    <cfRule type="containsBlanks" dxfId="470" priority="14">
      <formula>LEN(TRIM(AH28))=0</formula>
    </cfRule>
  </conditionalFormatting>
  <conditionalFormatting sqref="M8">
    <cfRule type="containsBlanks" dxfId="469" priority="13">
      <formula>LEN(TRIM(M8))=0</formula>
    </cfRule>
  </conditionalFormatting>
  <conditionalFormatting sqref="F8">
    <cfRule type="containsBlanks" dxfId="468" priority="12">
      <formula>LEN(TRIM(F8))=0</formula>
    </cfRule>
  </conditionalFormatting>
  <conditionalFormatting sqref="M7">
    <cfRule type="containsBlanks" dxfId="467" priority="11">
      <formula>LEN(TRIM(M7))=0</formula>
    </cfRule>
  </conditionalFormatting>
  <conditionalFormatting sqref="S8">
    <cfRule type="containsBlanks" dxfId="466" priority="10">
      <formula>LEN(TRIM(S8))=0</formula>
    </cfRule>
  </conditionalFormatting>
  <conditionalFormatting sqref="AI63">
    <cfRule type="cellIs" dxfId="465" priority="7" operator="lessThanOrEqual">
      <formula>1</formula>
    </cfRule>
  </conditionalFormatting>
  <conditionalFormatting sqref="K63">
    <cfRule type="expression" dxfId="464" priority="4">
      <formula>($K$61="")*($V$61="")</formula>
    </cfRule>
  </conditionalFormatting>
  <conditionalFormatting sqref="V63">
    <cfRule type="expression" dxfId="463" priority="3">
      <formula>($K$61="")*($V$61="")</formula>
    </cfRule>
  </conditionalFormatting>
  <conditionalFormatting sqref="G16 I16 L16 N16">
    <cfRule type="containsBlanks" dxfId="462" priority="47">
      <formula>LEN(TRIM(G16))=0</formula>
    </cfRule>
  </conditionalFormatting>
  <dataValidations count="8">
    <dataValidation type="list" allowBlank="1" showInputMessage="1" showErrorMessage="1" sqref="V62">
      <formula1>"✓"</formula1>
    </dataValidation>
    <dataValidation allowBlank="1" showInputMessage="1" showErrorMessage="1" prompt="様式第８号に記載した金額を記載してください。" sqref="Y59:AB59"/>
    <dataValidation allowBlank="1" showInputMessage="1" showErrorMessage="1" prompt="職場体験・職場見学及び企業実習先への交通費、健康診断料、補講費が必要となる場合には、別途費用が発生する旨記入してください。" sqref="N61:AA61"/>
    <dataValidation type="list" allowBlank="1" showInputMessage="1" showErrorMessage="1" sqref="P51 AH21:AH25 AA18 T18:T19 L18:L19 F18:F19 R13 L13 F13 K51 K62:K63 V63">
      <formula1>"✔"</formula1>
    </dataValidation>
    <dataValidation type="list" allowBlank="1" showInputMessage="1" showErrorMessage="1" prompt="実施する項目を選択してください。" sqref="K52:M55">
      <formula1>"【職場見学】,【職場体験】,【職業人講話】"</formula1>
    </dataValidation>
    <dataValidation allowBlank="1" showInputMessage="1" showErrorMessage="1" prompt="日付形式で入力してください。" sqref="F11:K12 M11:R11 F14:K14"/>
    <dataValidation type="list" allowBlank="1" showInputMessage="1" showErrorMessage="1" sqref="L5:T6">
      <formula1>訓練分野</formula1>
    </dataValidation>
    <dataValidation type="list" allowBlank="1" showInputMessage="1" showErrorMessage="1" sqref="AH26:AH28 M7:M8 F8 S8">
      <formula1>"○"</formula1>
    </dataValidation>
  </dataValidations>
  <printOptions horizontalCentered="1"/>
  <pageMargins left="0.62992125984251968" right="0.62992125984251968" top="0.39370078740157483" bottom="0.39370078740157483" header="0" footer="0.19685039370078741"/>
  <pageSetup paperSize="9" scale="60" orientation="portrait" r:id="rId1"/>
  <headerFooter scaleWithDoc="0">
    <oddFooter>&amp;R令和７年４月１日以降に申請する訓練科から適用</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pageSetUpPr fitToPage="1"/>
  </sheetPr>
  <dimension ref="A1:AU72"/>
  <sheetViews>
    <sheetView view="pageBreakPreview" zoomScaleNormal="100" zoomScaleSheetLayoutView="100" workbookViewId="0">
      <selection activeCell="M15" sqref="M15:R15"/>
    </sheetView>
  </sheetViews>
  <sheetFormatPr defaultColWidth="2.875" defaultRowHeight="18" customHeight="1"/>
  <cols>
    <col min="1" max="37" width="3.625" style="444" customWidth="1"/>
    <col min="38" max="38" width="18.375" style="449" bestFit="1" customWidth="1"/>
    <col min="39" max="39" width="30.625" style="444" customWidth="1"/>
    <col min="40" max="40" width="30.125" style="444" customWidth="1"/>
    <col min="41" max="41" width="22.25" style="444" hidden="1" customWidth="1"/>
    <col min="42" max="16384" width="2.875" style="444"/>
  </cols>
  <sheetData>
    <row r="1" spans="1:47" ht="18" customHeight="1">
      <c r="A1" s="442"/>
      <c r="B1" s="442"/>
      <c r="C1" s="442"/>
      <c r="D1" s="443"/>
      <c r="E1" s="443"/>
      <c r="F1" s="443"/>
      <c r="G1" s="443"/>
      <c r="P1" s="442"/>
      <c r="Q1" s="442"/>
      <c r="R1" s="442"/>
      <c r="S1" s="443"/>
      <c r="T1" s="443"/>
      <c r="U1" s="443"/>
      <c r="V1" s="443"/>
      <c r="AB1" s="445"/>
      <c r="AI1" s="321"/>
      <c r="AJ1" s="322"/>
      <c r="AK1" s="323" t="s">
        <v>595</v>
      </c>
      <c r="AL1" s="446"/>
      <c r="AO1" s="447" t="s">
        <v>456</v>
      </c>
    </row>
    <row r="2" spans="1:47" ht="20.100000000000001" customHeight="1">
      <c r="A2" s="1916" t="s">
        <v>8</v>
      </c>
      <c r="B2" s="1916"/>
      <c r="C2" s="1916"/>
      <c r="D2" s="1916"/>
      <c r="E2" s="1916"/>
      <c r="F2" s="1916"/>
      <c r="G2" s="1916"/>
      <c r="H2" s="1916"/>
      <c r="I2" s="1916"/>
      <c r="J2" s="1916"/>
      <c r="K2" s="1916"/>
      <c r="L2" s="1916"/>
      <c r="M2" s="1916"/>
      <c r="N2" s="1916"/>
      <c r="O2" s="1916"/>
      <c r="P2" s="1916"/>
      <c r="Q2" s="1916"/>
      <c r="R2" s="1916"/>
      <c r="S2" s="1916"/>
      <c r="T2" s="1916"/>
      <c r="U2" s="1916"/>
      <c r="V2" s="1916"/>
      <c r="W2" s="1916"/>
      <c r="X2" s="1916"/>
      <c r="Y2" s="1916"/>
      <c r="Z2" s="1916"/>
      <c r="AA2" s="1916"/>
      <c r="AB2" s="1916"/>
      <c r="AC2" s="1916"/>
      <c r="AD2" s="1916"/>
      <c r="AE2" s="1916"/>
      <c r="AF2" s="1916"/>
      <c r="AG2" s="1916"/>
      <c r="AH2" s="1916"/>
      <c r="AI2" s="1916"/>
      <c r="AJ2" s="1916"/>
      <c r="AK2" s="1916"/>
      <c r="AL2" s="448"/>
      <c r="AO2" s="447" t="s">
        <v>457</v>
      </c>
    </row>
    <row r="3" spans="1:47" ht="18" customHeight="1">
      <c r="A3" s="1917" t="s">
        <v>160</v>
      </c>
      <c r="B3" s="1917"/>
      <c r="C3" s="1917"/>
      <c r="D3" s="1917"/>
      <c r="E3" s="1917"/>
      <c r="F3" s="1836" t="str">
        <f>IF(様式1!L11="","",様式1!L11)</f>
        <v/>
      </c>
      <c r="G3" s="1836"/>
      <c r="H3" s="1836"/>
      <c r="I3" s="1836"/>
      <c r="J3" s="1836"/>
      <c r="K3" s="1836"/>
      <c r="L3" s="1836"/>
      <c r="M3" s="1836"/>
      <c r="N3" s="1836"/>
      <c r="O3" s="1836"/>
      <c r="P3" s="1836"/>
      <c r="Q3" s="1836"/>
      <c r="R3" s="1836"/>
      <c r="S3" s="442"/>
      <c r="T3" s="442"/>
      <c r="U3" s="442"/>
      <c r="V3" s="442"/>
      <c r="W3" s="442"/>
      <c r="X3" s="442"/>
      <c r="Y3" s="443"/>
      <c r="Z3" s="443"/>
      <c r="AA3" s="443"/>
      <c r="AB3" s="443"/>
      <c r="AO3" s="447" t="s">
        <v>458</v>
      </c>
    </row>
    <row r="4" spans="1:47" ht="15" customHeight="1" thickBot="1">
      <c r="A4" s="450"/>
      <c r="B4" s="450"/>
      <c r="C4" s="450"/>
      <c r="D4" s="450"/>
      <c r="E4" s="450"/>
      <c r="F4" s="443"/>
      <c r="G4" s="443"/>
      <c r="H4" s="443"/>
      <c r="I4" s="443"/>
      <c r="J4" s="443"/>
      <c r="K4" s="443"/>
      <c r="L4" s="443"/>
      <c r="M4" s="443"/>
      <c r="N4" s="443"/>
      <c r="O4" s="443"/>
      <c r="P4" s="443"/>
      <c r="Q4" s="443"/>
      <c r="R4" s="443"/>
      <c r="S4" s="443"/>
      <c r="T4" s="443"/>
      <c r="U4" s="443"/>
      <c r="V4" s="443"/>
      <c r="W4" s="443"/>
      <c r="X4" s="443"/>
      <c r="Y4" s="443"/>
      <c r="Z4" s="443"/>
      <c r="AA4" s="443"/>
      <c r="AB4" s="443"/>
      <c r="AO4" s="447" t="s">
        <v>459</v>
      </c>
    </row>
    <row r="5" spans="1:47" ht="15" customHeight="1">
      <c r="A5" s="1918" t="s">
        <v>380</v>
      </c>
      <c r="B5" s="1897"/>
      <c r="C5" s="1897"/>
      <c r="D5" s="1897"/>
      <c r="E5" s="1897"/>
      <c r="F5" s="451" t="str">
        <f>IF(様式1!E20="○","✔","")</f>
        <v/>
      </c>
      <c r="G5" s="1921" t="s">
        <v>739</v>
      </c>
      <c r="H5" s="1922"/>
      <c r="I5" s="1922"/>
      <c r="J5" s="1922"/>
      <c r="K5" s="652" t="s">
        <v>596</v>
      </c>
      <c r="L5" s="1923"/>
      <c r="M5" s="1923"/>
      <c r="N5" s="1923"/>
      <c r="O5" s="1923"/>
      <c r="P5" s="1923"/>
      <c r="Q5" s="1923"/>
      <c r="R5" s="1923"/>
      <c r="S5" s="1923"/>
      <c r="T5" s="1923"/>
      <c r="U5" s="645" t="s">
        <v>597</v>
      </c>
      <c r="V5" s="452"/>
      <c r="W5" s="651"/>
      <c r="X5" s="651"/>
      <c r="Y5" s="1958" t="s">
        <v>520</v>
      </c>
      <c r="Z5" s="1959"/>
      <c r="AA5" s="1959"/>
      <c r="AB5" s="1959"/>
      <c r="AC5" s="1959"/>
      <c r="AD5" s="1959"/>
      <c r="AE5" s="1959"/>
      <c r="AF5" s="1959"/>
      <c r="AG5" s="1959"/>
      <c r="AH5" s="1959"/>
      <c r="AI5" s="1959"/>
      <c r="AJ5" s="1959"/>
      <c r="AK5" s="1960"/>
      <c r="AL5" s="453"/>
      <c r="AM5" s="454"/>
      <c r="AO5" s="447" t="s">
        <v>671</v>
      </c>
    </row>
    <row r="6" spans="1:47" ht="15" customHeight="1" thickBot="1">
      <c r="A6" s="1919"/>
      <c r="B6" s="1736"/>
      <c r="C6" s="1736"/>
      <c r="D6" s="1736"/>
      <c r="E6" s="1736"/>
      <c r="F6" s="455" t="str">
        <f>IF(様式1!E21="○","✔","")</f>
        <v>✔</v>
      </c>
      <c r="G6" s="1924" t="s">
        <v>539</v>
      </c>
      <c r="H6" s="1925"/>
      <c r="I6" s="1925"/>
      <c r="J6" s="1925"/>
      <c r="K6" s="654" t="s">
        <v>596</v>
      </c>
      <c r="L6" s="1926" t="s">
        <v>457</v>
      </c>
      <c r="M6" s="1926"/>
      <c r="N6" s="1926"/>
      <c r="O6" s="1926"/>
      <c r="P6" s="1926"/>
      <c r="Q6" s="1926"/>
      <c r="R6" s="1926"/>
      <c r="S6" s="1926"/>
      <c r="T6" s="1926"/>
      <c r="U6" s="646" t="s">
        <v>597</v>
      </c>
      <c r="V6" s="646"/>
      <c r="W6" s="646"/>
      <c r="X6" s="646"/>
      <c r="Y6" s="1936"/>
      <c r="Z6" s="1937"/>
      <c r="AA6" s="1937"/>
      <c r="AB6" s="1937"/>
      <c r="AC6" s="1937"/>
      <c r="AD6" s="1937"/>
      <c r="AE6" s="1937"/>
      <c r="AF6" s="1937"/>
      <c r="AG6" s="1937"/>
      <c r="AH6" s="1937"/>
      <c r="AI6" s="1937"/>
      <c r="AJ6" s="1937"/>
      <c r="AK6" s="1938"/>
      <c r="AL6" s="453"/>
      <c r="AM6" s="454"/>
      <c r="AO6" s="447" t="s">
        <v>460</v>
      </c>
    </row>
    <row r="7" spans="1:47" ht="26.25" customHeight="1" thickBot="1">
      <c r="A7" s="1919"/>
      <c r="B7" s="1736"/>
      <c r="C7" s="1736"/>
      <c r="D7" s="1736"/>
      <c r="E7" s="1736"/>
      <c r="F7" s="541"/>
      <c r="G7" s="1927" t="s">
        <v>565</v>
      </c>
      <c r="H7" s="1928"/>
      <c r="I7" s="1928"/>
      <c r="J7" s="1928"/>
      <c r="K7" s="1928"/>
      <c r="L7" s="1929"/>
      <c r="M7" s="837"/>
      <c r="N7" s="1996" t="s">
        <v>1337</v>
      </c>
      <c r="O7" s="1997"/>
      <c r="P7" s="1997"/>
      <c r="Q7" s="1997"/>
      <c r="R7" s="1998"/>
      <c r="S7" s="541"/>
      <c r="T7" s="1999" t="s">
        <v>381</v>
      </c>
      <c r="U7" s="1968"/>
      <c r="V7" s="1968"/>
      <c r="W7" s="1968"/>
      <c r="X7" s="1968"/>
      <c r="Y7" s="1939"/>
      <c r="Z7" s="1940"/>
      <c r="AA7" s="1940"/>
      <c r="AB7" s="1940"/>
      <c r="AC7" s="1940"/>
      <c r="AD7" s="1940"/>
      <c r="AE7" s="1940"/>
      <c r="AF7" s="1940"/>
      <c r="AG7" s="1940"/>
      <c r="AH7" s="1940"/>
      <c r="AI7" s="1940"/>
      <c r="AJ7" s="1940"/>
      <c r="AK7" s="1941"/>
      <c r="AL7" s="453"/>
      <c r="AM7" s="454"/>
      <c r="AO7" s="447"/>
    </row>
    <row r="8" spans="1:47" ht="42" customHeight="1" thickBot="1">
      <c r="A8" s="1920"/>
      <c r="B8" s="1883"/>
      <c r="C8" s="1883"/>
      <c r="D8" s="1883"/>
      <c r="E8" s="1883"/>
      <c r="F8" s="344"/>
      <c r="G8" s="1927" t="s">
        <v>987</v>
      </c>
      <c r="H8" s="1928"/>
      <c r="I8" s="1928"/>
      <c r="J8" s="1928"/>
      <c r="K8" s="1928"/>
      <c r="L8" s="1929"/>
      <c r="M8" s="837"/>
      <c r="N8" s="1930" t="s">
        <v>988</v>
      </c>
      <c r="O8" s="1931"/>
      <c r="P8" s="1931"/>
      <c r="Q8" s="1931"/>
      <c r="R8" s="1932"/>
      <c r="S8" s="344"/>
      <c r="T8" s="1930" t="s">
        <v>1113</v>
      </c>
      <c r="U8" s="1931"/>
      <c r="V8" s="1931"/>
      <c r="W8" s="1931"/>
      <c r="X8" s="1932"/>
      <c r="Y8" s="1991"/>
      <c r="Z8" s="1892"/>
      <c r="AA8" s="1892"/>
      <c r="AB8" s="1892"/>
      <c r="AC8" s="1892"/>
      <c r="AD8" s="1892"/>
      <c r="AE8" s="1892"/>
      <c r="AF8" s="1892"/>
      <c r="AG8" s="1892"/>
      <c r="AH8" s="1892"/>
      <c r="AI8" s="1892"/>
      <c r="AJ8" s="1892"/>
      <c r="AK8" s="1933"/>
      <c r="AL8" s="1987" t="str">
        <f>LEN(Y8)&amp;" 文字(最大100文字)"</f>
        <v>0 文字(最大100文字)</v>
      </c>
      <c r="AM8" s="454"/>
      <c r="AO8" s="447" t="s">
        <v>461</v>
      </c>
    </row>
    <row r="9" spans="1:47" ht="18" customHeight="1">
      <c r="A9" s="1942" t="s">
        <v>161</v>
      </c>
      <c r="B9" s="1943"/>
      <c r="C9" s="1943"/>
      <c r="D9" s="1943"/>
      <c r="E9" s="1943"/>
      <c r="F9" s="1988" t="s">
        <v>1419</v>
      </c>
      <c r="G9" s="1947"/>
      <c r="H9" s="1947"/>
      <c r="I9" s="1947"/>
      <c r="J9" s="1947"/>
      <c r="K9" s="1947"/>
      <c r="L9" s="1947"/>
      <c r="M9" s="1947"/>
      <c r="N9" s="1947"/>
      <c r="O9" s="1947"/>
      <c r="P9" s="1947"/>
      <c r="Q9" s="1947"/>
      <c r="R9" s="1947"/>
      <c r="S9" s="1947"/>
      <c r="T9" s="1947"/>
      <c r="U9" s="1947"/>
      <c r="V9" s="1947"/>
      <c r="W9" s="1947"/>
      <c r="X9" s="1989"/>
      <c r="Y9" s="1992"/>
      <c r="Z9" s="1894"/>
      <c r="AA9" s="1894"/>
      <c r="AB9" s="1894"/>
      <c r="AC9" s="1894"/>
      <c r="AD9" s="1894"/>
      <c r="AE9" s="1894"/>
      <c r="AF9" s="1894"/>
      <c r="AG9" s="1894"/>
      <c r="AH9" s="1894"/>
      <c r="AI9" s="1894"/>
      <c r="AJ9" s="1894"/>
      <c r="AK9" s="1993"/>
      <c r="AL9" s="1987"/>
      <c r="AM9" s="454"/>
      <c r="AO9" s="447" t="s">
        <v>462</v>
      </c>
    </row>
    <row r="10" spans="1:47" ht="12" customHeight="1" thickBot="1">
      <c r="A10" s="1944"/>
      <c r="B10" s="1945"/>
      <c r="C10" s="1945"/>
      <c r="D10" s="1945"/>
      <c r="E10" s="1945"/>
      <c r="F10" s="456"/>
      <c r="G10" s="457"/>
      <c r="H10" s="457"/>
      <c r="I10" s="457"/>
      <c r="J10" s="457"/>
      <c r="K10" s="457"/>
      <c r="L10" s="457"/>
      <c r="M10" s="457"/>
      <c r="N10" s="457"/>
      <c r="O10" s="457"/>
      <c r="P10" s="457"/>
      <c r="Q10" s="457"/>
      <c r="R10" s="457"/>
      <c r="S10" s="457"/>
      <c r="T10" s="457"/>
      <c r="U10" s="457"/>
      <c r="V10" s="457"/>
      <c r="W10" s="457"/>
      <c r="X10" s="458" t="s">
        <v>598</v>
      </c>
      <c r="Y10" s="1992"/>
      <c r="Z10" s="1894"/>
      <c r="AA10" s="1894"/>
      <c r="AB10" s="1894"/>
      <c r="AC10" s="1894"/>
      <c r="AD10" s="1894"/>
      <c r="AE10" s="1894"/>
      <c r="AF10" s="1894"/>
      <c r="AG10" s="1894"/>
      <c r="AH10" s="1894"/>
      <c r="AI10" s="1894"/>
      <c r="AJ10" s="1894"/>
      <c r="AK10" s="1993"/>
      <c r="AL10" s="1987"/>
      <c r="AM10" s="454"/>
      <c r="AO10" s="447" t="s">
        <v>463</v>
      </c>
    </row>
    <row r="11" spans="1:47" ht="20.25" customHeight="1" thickBot="1">
      <c r="A11" s="1948" t="s">
        <v>162</v>
      </c>
      <c r="B11" s="1949"/>
      <c r="C11" s="1949"/>
      <c r="D11" s="1949"/>
      <c r="E11" s="1949"/>
      <c r="F11" s="1950">
        <v>45348</v>
      </c>
      <c r="G11" s="1951"/>
      <c r="H11" s="1951"/>
      <c r="I11" s="1951"/>
      <c r="J11" s="1951"/>
      <c r="K11" s="1951"/>
      <c r="L11" s="644" t="s">
        <v>55</v>
      </c>
      <c r="M11" s="1951">
        <v>45366</v>
      </c>
      <c r="N11" s="1951"/>
      <c r="O11" s="1951"/>
      <c r="P11" s="1951"/>
      <c r="Q11" s="1951"/>
      <c r="R11" s="1951"/>
      <c r="S11" s="648"/>
      <c r="T11" s="648"/>
      <c r="U11" s="644"/>
      <c r="V11" s="644"/>
      <c r="W11" s="644"/>
      <c r="X11" s="459"/>
      <c r="Y11" s="1992"/>
      <c r="Z11" s="1894"/>
      <c r="AA11" s="1894"/>
      <c r="AB11" s="1894"/>
      <c r="AC11" s="1894"/>
      <c r="AD11" s="1894"/>
      <c r="AE11" s="1894"/>
      <c r="AF11" s="1894"/>
      <c r="AG11" s="1894"/>
      <c r="AH11" s="1894"/>
      <c r="AI11" s="1894"/>
      <c r="AJ11" s="1894"/>
      <c r="AK11" s="1993"/>
      <c r="AL11" s="1987"/>
      <c r="AM11" s="454"/>
      <c r="AO11" s="447" t="s">
        <v>464</v>
      </c>
    </row>
    <row r="12" spans="1:47" ht="24" customHeight="1" thickBot="1">
      <c r="A12" s="1948" t="s">
        <v>163</v>
      </c>
      <c r="B12" s="1952"/>
      <c r="C12" s="1952"/>
      <c r="D12" s="1952"/>
      <c r="E12" s="1952"/>
      <c r="F12" s="1950">
        <v>45373</v>
      </c>
      <c r="G12" s="1951"/>
      <c r="H12" s="1951"/>
      <c r="I12" s="1951"/>
      <c r="J12" s="1951"/>
      <c r="K12" s="1951"/>
      <c r="L12" s="1953"/>
      <c r="M12" s="1953"/>
      <c r="N12" s="1953"/>
      <c r="O12" s="1953"/>
      <c r="P12" s="1953"/>
      <c r="Q12" s="1953"/>
      <c r="R12" s="1953"/>
      <c r="S12" s="1953"/>
      <c r="T12" s="1953"/>
      <c r="U12" s="1953"/>
      <c r="V12" s="1953"/>
      <c r="W12" s="1953"/>
      <c r="X12" s="1990"/>
      <c r="Y12" s="1994"/>
      <c r="Z12" s="1896"/>
      <c r="AA12" s="1896"/>
      <c r="AB12" s="1896"/>
      <c r="AC12" s="1896"/>
      <c r="AD12" s="1896"/>
      <c r="AE12" s="1896"/>
      <c r="AF12" s="1896"/>
      <c r="AG12" s="1896"/>
      <c r="AH12" s="1896"/>
      <c r="AI12" s="1896"/>
      <c r="AJ12" s="1896"/>
      <c r="AK12" s="1995"/>
      <c r="AL12" s="1987"/>
      <c r="AM12" s="454"/>
      <c r="AO12" s="447" t="s">
        <v>465</v>
      </c>
    </row>
    <row r="13" spans="1:47" ht="20.25" customHeight="1" thickBot="1">
      <c r="A13" s="1948" t="s">
        <v>164</v>
      </c>
      <c r="B13" s="1952"/>
      <c r="C13" s="1952"/>
      <c r="D13" s="1952"/>
      <c r="E13" s="1970"/>
      <c r="F13" s="344" t="s">
        <v>680</v>
      </c>
      <c r="G13" s="1971" t="s">
        <v>382</v>
      </c>
      <c r="H13" s="1972"/>
      <c r="I13" s="1972"/>
      <c r="J13" s="1972"/>
      <c r="K13" s="1973"/>
      <c r="L13" s="344"/>
      <c r="M13" s="1971" t="s">
        <v>746</v>
      </c>
      <c r="N13" s="1972"/>
      <c r="O13" s="1972"/>
      <c r="P13" s="1972"/>
      <c r="Q13" s="1973"/>
      <c r="R13" s="344"/>
      <c r="S13" s="1974" t="s">
        <v>747</v>
      </c>
      <c r="T13" s="1975"/>
      <c r="U13" s="1975"/>
      <c r="V13" s="1904"/>
      <c r="W13" s="1904"/>
      <c r="X13" s="1904"/>
      <c r="Y13" s="1904"/>
      <c r="Z13" s="1904"/>
      <c r="AA13" s="1904"/>
      <c r="AB13" s="1904"/>
      <c r="AC13" s="1904"/>
      <c r="AD13" s="1904"/>
      <c r="AE13" s="1904"/>
      <c r="AF13" s="1904"/>
      <c r="AG13" s="650" t="s">
        <v>597</v>
      </c>
      <c r="AH13" s="460"/>
      <c r="AI13" s="460"/>
      <c r="AJ13" s="460"/>
      <c r="AK13" s="461"/>
      <c r="AL13" s="462"/>
      <c r="AM13" s="454"/>
      <c r="AO13" s="447" t="s">
        <v>466</v>
      </c>
    </row>
    <row r="14" spans="1:47" ht="20.25" customHeight="1" thickBot="1">
      <c r="A14" s="1978" t="s">
        <v>165</v>
      </c>
      <c r="B14" s="1953"/>
      <c r="C14" s="1953"/>
      <c r="D14" s="1953"/>
      <c r="E14" s="1979"/>
      <c r="F14" s="1950">
        <v>45376</v>
      </c>
      <c r="G14" s="1951"/>
      <c r="H14" s="1951"/>
      <c r="I14" s="1951"/>
      <c r="J14" s="1951"/>
      <c r="K14" s="1951"/>
      <c r="L14" s="648"/>
      <c r="M14" s="1980"/>
      <c r="N14" s="1980"/>
      <c r="O14" s="1980"/>
      <c r="P14" s="1980"/>
      <c r="Q14" s="1980"/>
      <c r="R14" s="1980"/>
      <c r="S14" s="1980"/>
      <c r="T14" s="1980"/>
      <c r="U14" s="1980"/>
      <c r="V14" s="1980"/>
      <c r="W14" s="1980"/>
      <c r="X14" s="1980"/>
      <c r="Y14" s="649"/>
      <c r="Z14" s="649"/>
      <c r="AA14" s="649"/>
      <c r="AB14" s="649"/>
      <c r="AC14" s="460"/>
      <c r="AD14" s="460"/>
      <c r="AE14" s="460"/>
      <c r="AF14" s="460"/>
      <c r="AG14" s="460"/>
      <c r="AH14" s="460"/>
      <c r="AI14" s="460"/>
      <c r="AJ14" s="460"/>
      <c r="AK14" s="461"/>
      <c r="AL14" s="462"/>
      <c r="AM14" s="454"/>
      <c r="AO14" s="447" t="s">
        <v>467</v>
      </c>
    </row>
    <row r="15" spans="1:47" ht="20.25" customHeight="1" thickBot="1">
      <c r="A15" s="1900" t="s">
        <v>131</v>
      </c>
      <c r="B15" s="1901"/>
      <c r="C15" s="1901"/>
      <c r="D15" s="1901"/>
      <c r="E15" s="1901"/>
      <c r="F15" s="1902">
        <v>45383</v>
      </c>
      <c r="G15" s="1903"/>
      <c r="H15" s="1903"/>
      <c r="I15" s="1903"/>
      <c r="J15" s="1903"/>
      <c r="K15" s="1903"/>
      <c r="L15" s="644" t="s">
        <v>55</v>
      </c>
      <c r="M15" s="1903">
        <v>45535</v>
      </c>
      <c r="N15" s="1903"/>
      <c r="O15" s="1903"/>
      <c r="P15" s="1903"/>
      <c r="Q15" s="1903"/>
      <c r="R15" s="1903"/>
      <c r="S15" s="644"/>
      <c r="T15" s="463" t="s">
        <v>25</v>
      </c>
      <c r="U15" s="649">
        <v>5</v>
      </c>
      <c r="V15" s="1904" t="s">
        <v>599</v>
      </c>
      <c r="W15" s="1904"/>
      <c r="X15" s="644"/>
      <c r="Y15" s="464"/>
      <c r="AC15" s="1904" t="s">
        <v>600</v>
      </c>
      <c r="AD15" s="1904"/>
      <c r="AE15" s="1904"/>
      <c r="AF15" s="1976">
        <v>153</v>
      </c>
      <c r="AG15" s="1976"/>
      <c r="AH15" s="1904" t="s">
        <v>601</v>
      </c>
      <c r="AI15" s="1904"/>
      <c r="AJ15" s="464"/>
      <c r="AK15" s="465"/>
      <c r="AL15" s="462"/>
      <c r="AM15" s="454"/>
      <c r="AO15" s="447" t="s">
        <v>468</v>
      </c>
    </row>
    <row r="16" spans="1:47" ht="20.25" customHeight="1" thickBot="1">
      <c r="A16" s="1948" t="s">
        <v>166</v>
      </c>
      <c r="B16" s="1952"/>
      <c r="C16" s="1952"/>
      <c r="D16" s="1952"/>
      <c r="E16" s="1952"/>
      <c r="F16" s="1376"/>
      <c r="G16" s="1370">
        <v>9</v>
      </c>
      <c r="H16" s="1370" t="s">
        <v>1689</v>
      </c>
      <c r="I16" s="1377">
        <v>0</v>
      </c>
      <c r="J16" s="1370" t="s">
        <v>1690</v>
      </c>
      <c r="K16" s="1372" t="s">
        <v>1620</v>
      </c>
      <c r="L16" s="1370">
        <v>15</v>
      </c>
      <c r="M16" s="1370" t="s">
        <v>1689</v>
      </c>
      <c r="N16" s="1377">
        <v>0</v>
      </c>
      <c r="O16" s="1370" t="s">
        <v>1690</v>
      </c>
      <c r="P16" s="1372"/>
      <c r="Q16" s="1372"/>
      <c r="R16" s="1372"/>
      <c r="S16" s="1372"/>
      <c r="T16" s="1372"/>
      <c r="U16" s="1372"/>
      <c r="V16" s="1372"/>
      <c r="W16" s="1372"/>
      <c r="X16" s="1375"/>
      <c r="Y16" s="1970" t="s">
        <v>383</v>
      </c>
      <c r="Z16" s="1901"/>
      <c r="AA16" s="1977"/>
      <c r="AB16" s="1970">
        <v>30</v>
      </c>
      <c r="AC16" s="1901"/>
      <c r="AD16" s="1901"/>
      <c r="AE16" s="460" t="s">
        <v>384</v>
      </c>
      <c r="AF16" s="460"/>
      <c r="AG16" s="460"/>
      <c r="AH16" s="460"/>
      <c r="AI16" s="460"/>
      <c r="AJ16" s="460"/>
      <c r="AK16" s="461"/>
      <c r="AL16" s="462"/>
      <c r="AM16" s="454"/>
      <c r="AO16" s="447" t="s">
        <v>469</v>
      </c>
      <c r="AR16" s="440"/>
      <c r="AS16" s="268"/>
      <c r="AT16" s="657"/>
      <c r="AU16" s="657"/>
    </row>
    <row r="17" spans="1:41" ht="26.25" customHeight="1" thickBot="1">
      <c r="A17" s="1905" t="s">
        <v>425</v>
      </c>
      <c r="B17" s="1906"/>
      <c r="C17" s="1906"/>
      <c r="D17" s="1906"/>
      <c r="E17" s="1907"/>
      <c r="F17" s="1908" t="s">
        <v>1427</v>
      </c>
      <c r="G17" s="1909"/>
      <c r="H17" s="1909"/>
      <c r="I17" s="1909"/>
      <c r="J17" s="1909"/>
      <c r="K17" s="1909"/>
      <c r="L17" s="1909"/>
      <c r="M17" s="1909"/>
      <c r="N17" s="1909"/>
      <c r="O17" s="1909"/>
      <c r="P17" s="1909"/>
      <c r="Q17" s="1909"/>
      <c r="R17" s="1909"/>
      <c r="S17" s="1909"/>
      <c r="T17" s="1909"/>
      <c r="U17" s="1909"/>
      <c r="V17" s="1909"/>
      <c r="W17" s="1909"/>
      <c r="X17" s="1909"/>
      <c r="Y17" s="1909"/>
      <c r="Z17" s="1909"/>
      <c r="AA17" s="1909"/>
      <c r="AB17" s="1909"/>
      <c r="AC17" s="1909"/>
      <c r="AD17" s="1909"/>
      <c r="AE17" s="1909"/>
      <c r="AF17" s="1909"/>
      <c r="AG17" s="1909"/>
      <c r="AH17" s="1909"/>
      <c r="AI17" s="1909"/>
      <c r="AJ17" s="1909"/>
      <c r="AK17" s="1910"/>
      <c r="AL17" s="466"/>
      <c r="AM17" s="454"/>
      <c r="AO17" s="447" t="s">
        <v>470</v>
      </c>
    </row>
    <row r="18" spans="1:41" ht="15" customHeight="1">
      <c r="A18" s="1891" t="s">
        <v>751</v>
      </c>
      <c r="B18" s="1892"/>
      <c r="C18" s="1892"/>
      <c r="D18" s="1892"/>
      <c r="E18" s="1892"/>
      <c r="F18" s="441"/>
      <c r="G18" s="1911" t="s">
        <v>752</v>
      </c>
      <c r="H18" s="1911"/>
      <c r="I18" s="1911"/>
      <c r="J18" s="1911"/>
      <c r="K18" s="1911"/>
      <c r="L18" s="441"/>
      <c r="M18" s="1911" t="s">
        <v>602</v>
      </c>
      <c r="N18" s="1911"/>
      <c r="O18" s="1911"/>
      <c r="P18" s="1911"/>
      <c r="Q18" s="1911"/>
      <c r="R18" s="1911"/>
      <c r="S18" s="1911"/>
      <c r="T18" s="441"/>
      <c r="U18" s="1912" t="s">
        <v>385</v>
      </c>
      <c r="V18" s="1912"/>
      <c r="W18" s="1912"/>
      <c r="X18" s="1912"/>
      <c r="Y18" s="1912"/>
      <c r="Z18" s="1912"/>
      <c r="AA18" s="441"/>
      <c r="AB18" s="1912" t="s">
        <v>753</v>
      </c>
      <c r="AC18" s="1912"/>
      <c r="AD18" s="1912"/>
      <c r="AE18" s="1912"/>
      <c r="AF18" s="1912"/>
      <c r="AG18" s="1912"/>
      <c r="AH18" s="645"/>
      <c r="AI18" s="645"/>
      <c r="AJ18" s="452"/>
      <c r="AK18" s="467"/>
      <c r="AL18" s="462"/>
      <c r="AM18" s="454"/>
      <c r="AO18" s="447" t="s">
        <v>471</v>
      </c>
    </row>
    <row r="19" spans="1:41" ht="15" customHeight="1" thickBot="1">
      <c r="A19" s="1895"/>
      <c r="B19" s="1896"/>
      <c r="C19" s="1896"/>
      <c r="D19" s="1896"/>
      <c r="E19" s="1896"/>
      <c r="F19" s="345"/>
      <c r="G19" s="1913" t="s">
        <v>754</v>
      </c>
      <c r="H19" s="1913"/>
      <c r="I19" s="1913"/>
      <c r="J19" s="1913"/>
      <c r="K19" s="1913"/>
      <c r="L19" s="345"/>
      <c r="M19" s="1914" t="s">
        <v>755</v>
      </c>
      <c r="N19" s="1914"/>
      <c r="O19" s="1914"/>
      <c r="P19" s="1914"/>
      <c r="Q19" s="1914"/>
      <c r="R19" s="1914"/>
      <c r="S19" s="1914"/>
      <c r="T19" s="345"/>
      <c r="U19" s="468" t="s">
        <v>756</v>
      </c>
      <c r="V19" s="469"/>
      <c r="W19" s="470" t="s">
        <v>596</v>
      </c>
      <c r="X19" s="1915"/>
      <c r="Y19" s="1915"/>
      <c r="Z19" s="1915"/>
      <c r="AA19" s="1915"/>
      <c r="AB19" s="1915"/>
      <c r="AC19" s="1915"/>
      <c r="AD19" s="1915"/>
      <c r="AE19" s="1915"/>
      <c r="AF19" s="1915"/>
      <c r="AG19" s="1915"/>
      <c r="AH19" s="647" t="s">
        <v>111</v>
      </c>
      <c r="AI19" s="471"/>
      <c r="AJ19" s="469"/>
      <c r="AK19" s="472"/>
      <c r="AL19" s="462"/>
      <c r="AM19" s="454"/>
      <c r="AO19" s="447" t="s">
        <v>472</v>
      </c>
    </row>
    <row r="20" spans="1:41" ht="35.1" customHeight="1" thickBot="1">
      <c r="A20" s="1886" t="s">
        <v>168</v>
      </c>
      <c r="B20" s="1887"/>
      <c r="C20" s="1887"/>
      <c r="D20" s="1887"/>
      <c r="E20" s="1887"/>
      <c r="F20" s="1888" t="s">
        <v>1420</v>
      </c>
      <c r="G20" s="1889"/>
      <c r="H20" s="1889"/>
      <c r="I20" s="1889"/>
      <c r="J20" s="1889"/>
      <c r="K20" s="1889"/>
      <c r="L20" s="1889"/>
      <c r="M20" s="1889"/>
      <c r="N20" s="1889"/>
      <c r="O20" s="1889"/>
      <c r="P20" s="1889"/>
      <c r="Q20" s="1889"/>
      <c r="R20" s="1889"/>
      <c r="S20" s="1889"/>
      <c r="T20" s="1889"/>
      <c r="U20" s="1889"/>
      <c r="V20" s="1889"/>
      <c r="W20" s="1889"/>
      <c r="X20" s="1889"/>
      <c r="Y20" s="1889"/>
      <c r="Z20" s="1889"/>
      <c r="AA20" s="1889"/>
      <c r="AB20" s="1889"/>
      <c r="AC20" s="1889"/>
      <c r="AD20" s="1889"/>
      <c r="AE20" s="1889"/>
      <c r="AF20" s="1889"/>
      <c r="AG20" s="1889"/>
      <c r="AH20" s="1889"/>
      <c r="AI20" s="1889"/>
      <c r="AJ20" s="1889"/>
      <c r="AK20" s="1890"/>
      <c r="AL20" s="643" t="str">
        <f t="shared" ref="AL20" si="0">LEN(F20)&amp;" 文字(最大200文字)"</f>
        <v>67 文字(最大200文字)</v>
      </c>
      <c r="AM20" s="473" t="s">
        <v>474</v>
      </c>
      <c r="AN20" s="474" t="s">
        <v>475</v>
      </c>
      <c r="AO20" s="447" t="s">
        <v>473</v>
      </c>
    </row>
    <row r="21" spans="1:41" ht="15" customHeight="1">
      <c r="A21" s="1891" t="s">
        <v>169</v>
      </c>
      <c r="B21" s="1892"/>
      <c r="C21" s="1892"/>
      <c r="D21" s="1892"/>
      <c r="E21" s="1892"/>
      <c r="F21" s="1897" t="s">
        <v>386</v>
      </c>
      <c r="G21" s="1897"/>
      <c r="H21" s="1898" t="s">
        <v>1412</v>
      </c>
      <c r="I21" s="1898"/>
      <c r="J21" s="1898"/>
      <c r="K21" s="1898"/>
      <c r="L21" s="1898"/>
      <c r="M21" s="1898"/>
      <c r="N21" s="1898"/>
      <c r="O21" s="1898"/>
      <c r="P21" s="1898"/>
      <c r="Q21" s="1898"/>
      <c r="R21" s="1898"/>
      <c r="S21" s="1898"/>
      <c r="T21" s="1898"/>
      <c r="U21" s="1899" t="s">
        <v>759</v>
      </c>
      <c r="V21" s="1899"/>
      <c r="W21" s="1899"/>
      <c r="X21" s="1899"/>
      <c r="Y21" s="1898" t="s">
        <v>1413</v>
      </c>
      <c r="Z21" s="1898"/>
      <c r="AA21" s="1898"/>
      <c r="AB21" s="1898"/>
      <c r="AC21" s="1898"/>
      <c r="AD21" s="1898"/>
      <c r="AE21" s="1898"/>
      <c r="AF21" s="1898"/>
      <c r="AG21" s="652" t="s">
        <v>111</v>
      </c>
      <c r="AH21" s="475" t="s">
        <v>680</v>
      </c>
      <c r="AI21" s="476" t="s">
        <v>170</v>
      </c>
      <c r="AJ21" s="452"/>
      <c r="AK21" s="467"/>
      <c r="AL21" s="1878" t="str">
        <f>LEN(AN21)&amp;" 文字(最大100文字)"</f>
        <v>79 文字(最大100文字)</v>
      </c>
      <c r="AM21" s="351" t="str">
        <f t="shared" ref="AM21:AM24" si="1">IF(H21="","",IF(AH21="✔",DBCS(CONCATENATE(H21,"　",Y21,"（任意）")),DBCS(CONCATENATE(H21,"　",Y21))))</f>
        <v>基本情報技術者試験　情報処理推進機構（任意）</v>
      </c>
      <c r="AN21" s="1879" t="str">
        <f>SUBSTITUTE(TRIM(CONCATENATE(AM21," ",AM22," ",AM23," ",AM24," ",AM25))," ","、")</f>
        <v>基本情報技術者試験　情報処理推進機構（任意）、Ｏｒａｃｌｅ　Ｃｅｒｔｉｆｉｅｄ　Ｊａｖａ　Ｐｒｏｇｒａｍｍｅｒ　Ｓｉｌｖｅｒ　ＳＥ　１１　Ｏｒａｃｌｅ（任意）</v>
      </c>
      <c r="AO21" s="447" t="s">
        <v>43</v>
      </c>
    </row>
    <row r="22" spans="1:41" ht="15" customHeight="1">
      <c r="A22" s="1893"/>
      <c r="B22" s="1894"/>
      <c r="C22" s="1894"/>
      <c r="D22" s="1894"/>
      <c r="E22" s="1894"/>
      <c r="F22" s="1736" t="s">
        <v>386</v>
      </c>
      <c r="G22" s="1736"/>
      <c r="H22" s="1882" t="s">
        <v>1417</v>
      </c>
      <c r="I22" s="1882"/>
      <c r="J22" s="1882"/>
      <c r="K22" s="1882"/>
      <c r="L22" s="1882"/>
      <c r="M22" s="1882"/>
      <c r="N22" s="1882"/>
      <c r="O22" s="1882"/>
      <c r="P22" s="1882"/>
      <c r="Q22" s="1882"/>
      <c r="R22" s="1882"/>
      <c r="S22" s="1882"/>
      <c r="T22" s="1882"/>
      <c r="U22" s="1793" t="s">
        <v>759</v>
      </c>
      <c r="V22" s="1793"/>
      <c r="W22" s="1793"/>
      <c r="X22" s="1793"/>
      <c r="Y22" s="1882" t="s">
        <v>1418</v>
      </c>
      <c r="Z22" s="1882"/>
      <c r="AA22" s="1882"/>
      <c r="AB22" s="1882"/>
      <c r="AC22" s="1882"/>
      <c r="AD22" s="1882"/>
      <c r="AE22" s="1882"/>
      <c r="AF22" s="1882"/>
      <c r="AG22" s="653" t="s">
        <v>111</v>
      </c>
      <c r="AH22" s="477" t="s">
        <v>680</v>
      </c>
      <c r="AI22" s="478" t="s">
        <v>170</v>
      </c>
      <c r="AJ22" s="479"/>
      <c r="AK22" s="480"/>
      <c r="AL22" s="1878"/>
      <c r="AM22" s="481" t="str">
        <f t="shared" si="1"/>
        <v>Ｏｒａｃｌｅ　Ｃｅｒｔｉｆｉｅｄ　Ｊａｖａ　Ｐｒｏｇｒａｍｍｅｒ　Ｓｉｌｖｅｒ　ＳＥ　１１　Ｏｒａｃｌｅ（任意）</v>
      </c>
      <c r="AN22" s="1880"/>
    </row>
    <row r="23" spans="1:41" ht="15" customHeight="1">
      <c r="A23" s="1893"/>
      <c r="B23" s="1894"/>
      <c r="C23" s="1894"/>
      <c r="D23" s="1894"/>
      <c r="E23" s="1894"/>
      <c r="F23" s="1736" t="s">
        <v>386</v>
      </c>
      <c r="G23" s="1736"/>
      <c r="H23" s="1882"/>
      <c r="I23" s="1882"/>
      <c r="J23" s="1882"/>
      <c r="K23" s="1882"/>
      <c r="L23" s="1882"/>
      <c r="M23" s="1882"/>
      <c r="N23" s="1882"/>
      <c r="O23" s="1882"/>
      <c r="P23" s="1882"/>
      <c r="Q23" s="1882"/>
      <c r="R23" s="1882"/>
      <c r="S23" s="1882"/>
      <c r="T23" s="1882"/>
      <c r="U23" s="1793" t="s">
        <v>759</v>
      </c>
      <c r="V23" s="1793"/>
      <c r="W23" s="1793"/>
      <c r="X23" s="1793"/>
      <c r="Y23" s="1882"/>
      <c r="Z23" s="1882"/>
      <c r="AA23" s="1882"/>
      <c r="AB23" s="1882"/>
      <c r="AC23" s="1882"/>
      <c r="AD23" s="1882"/>
      <c r="AE23" s="1882"/>
      <c r="AF23" s="1882"/>
      <c r="AG23" s="653" t="s">
        <v>111</v>
      </c>
      <c r="AH23" s="477"/>
      <c r="AI23" s="478" t="s">
        <v>170</v>
      </c>
      <c r="AJ23" s="479"/>
      <c r="AK23" s="480"/>
      <c r="AL23" s="1878"/>
      <c r="AM23" s="481" t="str">
        <f t="shared" si="1"/>
        <v/>
      </c>
      <c r="AN23" s="1880"/>
    </row>
    <row r="24" spans="1:41" ht="15" customHeight="1">
      <c r="A24" s="1893"/>
      <c r="B24" s="1894"/>
      <c r="C24" s="1894"/>
      <c r="D24" s="1894"/>
      <c r="E24" s="1894"/>
      <c r="F24" s="1736" t="s">
        <v>386</v>
      </c>
      <c r="G24" s="1736"/>
      <c r="H24" s="1882"/>
      <c r="I24" s="1882"/>
      <c r="J24" s="1882"/>
      <c r="K24" s="1882"/>
      <c r="L24" s="1882"/>
      <c r="M24" s="1882"/>
      <c r="N24" s="1882"/>
      <c r="O24" s="1882"/>
      <c r="P24" s="1882"/>
      <c r="Q24" s="1882"/>
      <c r="R24" s="1882"/>
      <c r="S24" s="1882"/>
      <c r="T24" s="1882"/>
      <c r="U24" s="1793" t="s">
        <v>759</v>
      </c>
      <c r="V24" s="1793"/>
      <c r="W24" s="1793"/>
      <c r="X24" s="1793"/>
      <c r="Y24" s="1882"/>
      <c r="Z24" s="1882"/>
      <c r="AA24" s="1882"/>
      <c r="AB24" s="1882"/>
      <c r="AC24" s="1882"/>
      <c r="AD24" s="1882"/>
      <c r="AE24" s="1882"/>
      <c r="AF24" s="1882"/>
      <c r="AG24" s="653" t="s">
        <v>111</v>
      </c>
      <c r="AH24" s="477"/>
      <c r="AI24" s="478" t="s">
        <v>170</v>
      </c>
      <c r="AJ24" s="479"/>
      <c r="AK24" s="480"/>
      <c r="AL24" s="1878"/>
      <c r="AM24" s="481" t="str">
        <f t="shared" si="1"/>
        <v/>
      </c>
      <c r="AN24" s="1880"/>
    </row>
    <row r="25" spans="1:41" ht="15" customHeight="1" thickBot="1">
      <c r="A25" s="1895"/>
      <c r="B25" s="1896"/>
      <c r="C25" s="1896"/>
      <c r="D25" s="1896"/>
      <c r="E25" s="1896"/>
      <c r="F25" s="1883" t="s">
        <v>386</v>
      </c>
      <c r="G25" s="1883"/>
      <c r="H25" s="1884"/>
      <c r="I25" s="1884"/>
      <c r="J25" s="1884"/>
      <c r="K25" s="1884"/>
      <c r="L25" s="1884"/>
      <c r="M25" s="1884"/>
      <c r="N25" s="1884"/>
      <c r="O25" s="1884"/>
      <c r="P25" s="1884"/>
      <c r="Q25" s="1884"/>
      <c r="R25" s="1884"/>
      <c r="S25" s="1884"/>
      <c r="T25" s="1884"/>
      <c r="U25" s="1885" t="s">
        <v>759</v>
      </c>
      <c r="V25" s="1885"/>
      <c r="W25" s="1885"/>
      <c r="X25" s="1885"/>
      <c r="Y25" s="1884"/>
      <c r="Z25" s="1884"/>
      <c r="AA25" s="1884"/>
      <c r="AB25" s="1884"/>
      <c r="AC25" s="1884"/>
      <c r="AD25" s="1884"/>
      <c r="AE25" s="1884"/>
      <c r="AF25" s="1884"/>
      <c r="AG25" s="654" t="s">
        <v>111</v>
      </c>
      <c r="AH25" s="482"/>
      <c r="AI25" s="468" t="s">
        <v>170</v>
      </c>
      <c r="AJ25" s="469"/>
      <c r="AK25" s="472"/>
      <c r="AL25" s="1878"/>
      <c r="AM25" s="483" t="str">
        <f>IF(H25="","",IF(AH25="✔",DBCS(CONCATENATE(H25,"　",Y25,"（任意）")),DBCS(CONCATENATE(H25,"　",Y25))))</f>
        <v/>
      </c>
      <c r="AN25" s="1881"/>
    </row>
    <row r="26" spans="1:41" ht="20.25" customHeight="1" thickBot="1">
      <c r="A26" s="1984" t="s">
        <v>1311</v>
      </c>
      <c r="B26" s="1985"/>
      <c r="C26" s="1985"/>
      <c r="D26" s="1985"/>
      <c r="E26" s="1985"/>
      <c r="F26" s="1985"/>
      <c r="G26" s="1985"/>
      <c r="H26" s="1985"/>
      <c r="I26" s="1985"/>
      <c r="J26" s="1985"/>
      <c r="K26" s="1985"/>
      <c r="L26" s="1985"/>
      <c r="M26" s="1985"/>
      <c r="N26" s="1985"/>
      <c r="O26" s="1985"/>
      <c r="P26" s="1985"/>
      <c r="Q26" s="1985"/>
      <c r="R26" s="1985"/>
      <c r="S26" s="1985"/>
      <c r="T26" s="1985"/>
      <c r="U26" s="1985"/>
      <c r="V26" s="1985"/>
      <c r="W26" s="1985"/>
      <c r="X26" s="1985"/>
      <c r="Y26" s="1985"/>
      <c r="Z26" s="1985"/>
      <c r="AA26" s="1985"/>
      <c r="AB26" s="1985"/>
      <c r="AC26" s="1985"/>
      <c r="AD26" s="1985"/>
      <c r="AE26" s="1985"/>
      <c r="AF26" s="1985"/>
      <c r="AG26" s="1985"/>
      <c r="AH26" s="734" t="s">
        <v>424</v>
      </c>
      <c r="AI26" s="1901"/>
      <c r="AJ26" s="1901"/>
      <c r="AK26" s="1957"/>
      <c r="AL26" s="835"/>
      <c r="AM26" s="732"/>
      <c r="AN26" s="733"/>
    </row>
    <row r="27" spans="1:41" ht="19.5" customHeight="1" thickBot="1">
      <c r="A27" s="1984" t="s">
        <v>1312</v>
      </c>
      <c r="B27" s="1985"/>
      <c r="C27" s="1985"/>
      <c r="D27" s="1985"/>
      <c r="E27" s="1985"/>
      <c r="F27" s="1985"/>
      <c r="G27" s="1985"/>
      <c r="H27" s="1985"/>
      <c r="I27" s="1985"/>
      <c r="J27" s="1985"/>
      <c r="K27" s="1985"/>
      <c r="L27" s="1985"/>
      <c r="M27" s="1985"/>
      <c r="N27" s="1985"/>
      <c r="O27" s="1985"/>
      <c r="P27" s="1985"/>
      <c r="Q27" s="1985"/>
      <c r="R27" s="1985"/>
      <c r="S27" s="1985"/>
      <c r="T27" s="1985"/>
      <c r="U27" s="1985"/>
      <c r="V27" s="1985"/>
      <c r="W27" s="1985"/>
      <c r="X27" s="1985"/>
      <c r="Y27" s="1985"/>
      <c r="Z27" s="1985"/>
      <c r="AA27" s="1985"/>
      <c r="AB27" s="1985"/>
      <c r="AC27" s="1985"/>
      <c r="AD27" s="1985"/>
      <c r="AE27" s="1985"/>
      <c r="AF27" s="1985"/>
      <c r="AG27" s="2000"/>
      <c r="AH27" s="734"/>
      <c r="AI27" s="1901"/>
      <c r="AJ27" s="1901"/>
      <c r="AK27" s="1957"/>
      <c r="AL27" s="917"/>
      <c r="AM27" s="732"/>
      <c r="AN27" s="733"/>
    </row>
    <row r="28" spans="1:41" ht="19.5" customHeight="1" thickBot="1">
      <c r="A28" s="1984" t="s">
        <v>1245</v>
      </c>
      <c r="B28" s="1985"/>
      <c r="C28" s="1985"/>
      <c r="D28" s="1985"/>
      <c r="E28" s="1985"/>
      <c r="F28" s="1985"/>
      <c r="G28" s="1985"/>
      <c r="H28" s="1985"/>
      <c r="I28" s="1985"/>
      <c r="J28" s="1985"/>
      <c r="K28" s="1985"/>
      <c r="L28" s="1985"/>
      <c r="M28" s="1985"/>
      <c r="N28" s="1985"/>
      <c r="O28" s="1985"/>
      <c r="P28" s="1985"/>
      <c r="Q28" s="1985"/>
      <c r="R28" s="1985"/>
      <c r="S28" s="1985"/>
      <c r="T28" s="1985"/>
      <c r="U28" s="1985"/>
      <c r="V28" s="1985"/>
      <c r="W28" s="1985"/>
      <c r="X28" s="1985"/>
      <c r="Y28" s="1985"/>
      <c r="Z28" s="1985"/>
      <c r="AA28" s="1985"/>
      <c r="AB28" s="1985"/>
      <c r="AC28" s="1985"/>
      <c r="AD28" s="1985"/>
      <c r="AE28" s="1985"/>
      <c r="AF28" s="1985"/>
      <c r="AG28" s="2000"/>
      <c r="AH28" s="734" t="s">
        <v>424</v>
      </c>
      <c r="AI28" s="1901"/>
      <c r="AJ28" s="1901"/>
      <c r="AK28" s="1957"/>
      <c r="AL28" s="736"/>
      <c r="AM28" s="732"/>
      <c r="AN28" s="733"/>
    </row>
    <row r="29" spans="1:41" ht="24" customHeight="1">
      <c r="A29" s="1851" t="s">
        <v>399</v>
      </c>
      <c r="B29" s="1848" t="s">
        <v>766</v>
      </c>
      <c r="C29" s="1849"/>
      <c r="D29" s="1849"/>
      <c r="E29" s="1850"/>
      <c r="F29" s="1871" t="s">
        <v>1583</v>
      </c>
      <c r="G29" s="1872"/>
      <c r="H29" s="1872"/>
      <c r="I29" s="1872"/>
      <c r="J29" s="1872"/>
      <c r="K29" s="1872"/>
      <c r="L29" s="1872"/>
      <c r="M29" s="1872"/>
      <c r="N29" s="1872"/>
      <c r="O29" s="1872"/>
      <c r="P29" s="1872"/>
      <c r="Q29" s="1872"/>
      <c r="R29" s="1872"/>
      <c r="S29" s="1872"/>
      <c r="T29" s="1872"/>
      <c r="U29" s="1872"/>
      <c r="V29" s="1872"/>
      <c r="W29" s="1872"/>
      <c r="X29" s="1872"/>
      <c r="Y29" s="1872"/>
      <c r="Z29" s="1872"/>
      <c r="AA29" s="1872"/>
      <c r="AB29" s="1872"/>
      <c r="AC29" s="1872"/>
      <c r="AD29" s="1872"/>
      <c r="AE29" s="1872"/>
      <c r="AF29" s="1872"/>
      <c r="AG29" s="1872"/>
      <c r="AH29" s="1872"/>
      <c r="AI29" s="1872"/>
      <c r="AJ29" s="1872"/>
      <c r="AK29" s="1873"/>
      <c r="AL29" s="643" t="str">
        <f>LEN(F29)&amp;" 文字(最大250文字)"</f>
        <v>110 文字(最大250文字)</v>
      </c>
      <c r="AM29" s="454"/>
    </row>
    <row r="30" spans="1:41" ht="15" customHeight="1">
      <c r="A30" s="1851"/>
      <c r="B30" s="1874" t="s">
        <v>171</v>
      </c>
      <c r="C30" s="1734"/>
      <c r="D30" s="1734"/>
      <c r="E30" s="1734"/>
      <c r="F30" s="1734"/>
      <c r="G30" s="1734"/>
      <c r="H30" s="1734"/>
      <c r="I30" s="1734"/>
      <c r="J30" s="1875"/>
      <c r="K30" s="1734" t="s">
        <v>387</v>
      </c>
      <c r="L30" s="1734"/>
      <c r="M30" s="1734"/>
      <c r="N30" s="1734"/>
      <c r="O30" s="1734"/>
      <c r="P30" s="1734"/>
      <c r="Q30" s="1734"/>
      <c r="R30" s="1734"/>
      <c r="S30" s="1734"/>
      <c r="T30" s="1734"/>
      <c r="U30" s="1734"/>
      <c r="V30" s="1734"/>
      <c r="W30" s="1734"/>
      <c r="X30" s="1734"/>
      <c r="Y30" s="1734"/>
      <c r="Z30" s="1734"/>
      <c r="AA30" s="1734"/>
      <c r="AB30" s="1734"/>
      <c r="AC30" s="1734"/>
      <c r="AD30" s="1734"/>
      <c r="AE30" s="1734"/>
      <c r="AF30" s="1734"/>
      <c r="AG30" s="1734"/>
      <c r="AH30" s="1734"/>
      <c r="AI30" s="1876" t="s">
        <v>166</v>
      </c>
      <c r="AJ30" s="1876"/>
      <c r="AK30" s="1877"/>
      <c r="AL30" s="448"/>
      <c r="AM30" s="454"/>
    </row>
    <row r="31" spans="1:41" ht="20.100000000000001" customHeight="1">
      <c r="A31" s="1851"/>
      <c r="B31" s="1863" t="s">
        <v>388</v>
      </c>
      <c r="C31" s="1866" t="s">
        <v>1414</v>
      </c>
      <c r="D31" s="1867"/>
      <c r="E31" s="1867"/>
      <c r="F31" s="1867"/>
      <c r="G31" s="1867"/>
      <c r="H31" s="1867"/>
      <c r="I31" s="1867"/>
      <c r="J31" s="1868"/>
      <c r="K31" s="1869" t="s">
        <v>1415</v>
      </c>
      <c r="L31" s="1869"/>
      <c r="M31" s="1869"/>
      <c r="N31" s="1869"/>
      <c r="O31" s="1869"/>
      <c r="P31" s="1869"/>
      <c r="Q31" s="1869"/>
      <c r="R31" s="1869"/>
      <c r="S31" s="1869"/>
      <c r="T31" s="1869"/>
      <c r="U31" s="1869"/>
      <c r="V31" s="1869"/>
      <c r="W31" s="1869"/>
      <c r="X31" s="1869"/>
      <c r="Y31" s="1869"/>
      <c r="Z31" s="1869"/>
      <c r="AA31" s="1869"/>
      <c r="AB31" s="1869"/>
      <c r="AC31" s="1869"/>
      <c r="AD31" s="1869"/>
      <c r="AE31" s="1869"/>
      <c r="AF31" s="1869"/>
      <c r="AG31" s="1869"/>
      <c r="AH31" s="1870"/>
      <c r="AI31" s="1804" t="s">
        <v>1416</v>
      </c>
      <c r="AJ31" s="1805"/>
      <c r="AK31" s="1806"/>
      <c r="AL31" s="484"/>
      <c r="AM31" s="454"/>
    </row>
    <row r="32" spans="1:41" ht="20.100000000000001" customHeight="1">
      <c r="A32" s="1851"/>
      <c r="B32" s="1864"/>
      <c r="C32" s="1858" t="s">
        <v>1421</v>
      </c>
      <c r="D32" s="1859"/>
      <c r="E32" s="1859"/>
      <c r="F32" s="1859"/>
      <c r="G32" s="1859"/>
      <c r="H32" s="1859"/>
      <c r="I32" s="1859"/>
      <c r="J32" s="1860"/>
      <c r="K32" s="1861" t="s">
        <v>1425</v>
      </c>
      <c r="L32" s="1861"/>
      <c r="M32" s="1861"/>
      <c r="N32" s="1861"/>
      <c r="O32" s="1861"/>
      <c r="P32" s="1861"/>
      <c r="Q32" s="1861"/>
      <c r="R32" s="1861"/>
      <c r="S32" s="1861"/>
      <c r="T32" s="1861"/>
      <c r="U32" s="1861"/>
      <c r="V32" s="1861"/>
      <c r="W32" s="1861"/>
      <c r="X32" s="1861"/>
      <c r="Y32" s="1861"/>
      <c r="Z32" s="1861"/>
      <c r="AA32" s="1861"/>
      <c r="AB32" s="1861"/>
      <c r="AC32" s="1861"/>
      <c r="AD32" s="1861"/>
      <c r="AE32" s="1861"/>
      <c r="AF32" s="1861"/>
      <c r="AG32" s="1861"/>
      <c r="AH32" s="1862"/>
      <c r="AI32" s="1767" t="s">
        <v>1423</v>
      </c>
      <c r="AJ32" s="1768"/>
      <c r="AK32" s="1769"/>
      <c r="AL32" s="485"/>
      <c r="AM32" s="454"/>
    </row>
    <row r="33" spans="1:39" ht="20.100000000000001" customHeight="1">
      <c r="A33" s="1851"/>
      <c r="B33" s="1864"/>
      <c r="C33" s="1858" t="s">
        <v>1422</v>
      </c>
      <c r="D33" s="1859"/>
      <c r="E33" s="1859"/>
      <c r="F33" s="1859"/>
      <c r="G33" s="1859"/>
      <c r="H33" s="1859"/>
      <c r="I33" s="1859"/>
      <c r="J33" s="1860"/>
      <c r="K33" s="1986" t="s">
        <v>1422</v>
      </c>
      <c r="L33" s="1861"/>
      <c r="M33" s="1861"/>
      <c r="N33" s="1861"/>
      <c r="O33" s="1861"/>
      <c r="P33" s="1861"/>
      <c r="Q33" s="1861"/>
      <c r="R33" s="1861"/>
      <c r="S33" s="1861"/>
      <c r="T33" s="1861"/>
      <c r="U33" s="1861"/>
      <c r="V33" s="1861"/>
      <c r="W33" s="1861"/>
      <c r="X33" s="1861"/>
      <c r="Y33" s="1861"/>
      <c r="Z33" s="1861"/>
      <c r="AA33" s="1861"/>
      <c r="AB33" s="1861"/>
      <c r="AC33" s="1861"/>
      <c r="AD33" s="1861"/>
      <c r="AE33" s="1861"/>
      <c r="AF33" s="1861"/>
      <c r="AG33" s="1861"/>
      <c r="AH33" s="1862"/>
      <c r="AI33" s="1767" t="s">
        <v>1426</v>
      </c>
      <c r="AJ33" s="1768"/>
      <c r="AK33" s="1769"/>
      <c r="AL33" s="485"/>
      <c r="AM33" s="454"/>
    </row>
    <row r="34" spans="1:39" ht="20.100000000000001" customHeight="1">
      <c r="A34" s="1851"/>
      <c r="B34" s="1864"/>
      <c r="C34" s="1858" t="s">
        <v>1433</v>
      </c>
      <c r="D34" s="1859"/>
      <c r="E34" s="1859"/>
      <c r="F34" s="1859"/>
      <c r="G34" s="1859"/>
      <c r="H34" s="1859"/>
      <c r="I34" s="1859"/>
      <c r="J34" s="1860"/>
      <c r="K34" s="1861" t="s">
        <v>1424</v>
      </c>
      <c r="L34" s="1861"/>
      <c r="M34" s="1861"/>
      <c r="N34" s="1861"/>
      <c r="O34" s="1861"/>
      <c r="P34" s="1861"/>
      <c r="Q34" s="1861"/>
      <c r="R34" s="1861"/>
      <c r="S34" s="1861"/>
      <c r="T34" s="1861"/>
      <c r="U34" s="1861"/>
      <c r="V34" s="1861"/>
      <c r="W34" s="1861"/>
      <c r="X34" s="1861"/>
      <c r="Y34" s="1861"/>
      <c r="Z34" s="1861"/>
      <c r="AA34" s="1861"/>
      <c r="AB34" s="1861"/>
      <c r="AC34" s="1861"/>
      <c r="AD34" s="1861"/>
      <c r="AE34" s="1861"/>
      <c r="AF34" s="1861"/>
      <c r="AG34" s="1861"/>
      <c r="AH34" s="1862"/>
      <c r="AI34" s="1767" t="s">
        <v>1416</v>
      </c>
      <c r="AJ34" s="1768"/>
      <c r="AK34" s="1769"/>
      <c r="AL34" s="485"/>
      <c r="AM34" s="454"/>
    </row>
    <row r="35" spans="1:39" ht="20.100000000000001" customHeight="1">
      <c r="A35" s="1851"/>
      <c r="B35" s="1864"/>
      <c r="C35" s="1858"/>
      <c r="D35" s="1859"/>
      <c r="E35" s="1859"/>
      <c r="F35" s="1859"/>
      <c r="G35" s="1859"/>
      <c r="H35" s="1859"/>
      <c r="I35" s="1859"/>
      <c r="J35" s="1860"/>
      <c r="K35" s="1861"/>
      <c r="L35" s="1861"/>
      <c r="M35" s="1861"/>
      <c r="N35" s="1861"/>
      <c r="O35" s="1861"/>
      <c r="P35" s="1861"/>
      <c r="Q35" s="1861"/>
      <c r="R35" s="1861"/>
      <c r="S35" s="1861"/>
      <c r="T35" s="1861"/>
      <c r="U35" s="1861"/>
      <c r="V35" s="1861"/>
      <c r="W35" s="1861"/>
      <c r="X35" s="1861"/>
      <c r="Y35" s="1861"/>
      <c r="Z35" s="1861"/>
      <c r="AA35" s="1861"/>
      <c r="AB35" s="1861"/>
      <c r="AC35" s="1861"/>
      <c r="AD35" s="1861"/>
      <c r="AE35" s="1861"/>
      <c r="AF35" s="1861"/>
      <c r="AG35" s="1861"/>
      <c r="AH35" s="1862"/>
      <c r="AI35" s="1767"/>
      <c r="AJ35" s="1768"/>
      <c r="AK35" s="1769"/>
      <c r="AL35" s="485"/>
      <c r="AM35" s="454"/>
    </row>
    <row r="36" spans="1:39" ht="20.100000000000001" customHeight="1">
      <c r="A36" s="1851"/>
      <c r="B36" s="1864"/>
      <c r="C36" s="1858"/>
      <c r="D36" s="1859"/>
      <c r="E36" s="1859"/>
      <c r="F36" s="1859"/>
      <c r="G36" s="1859"/>
      <c r="H36" s="1859"/>
      <c r="I36" s="1859"/>
      <c r="J36" s="1860"/>
      <c r="K36" s="1861"/>
      <c r="L36" s="1861"/>
      <c r="M36" s="1861"/>
      <c r="N36" s="1861"/>
      <c r="O36" s="1861"/>
      <c r="P36" s="1861"/>
      <c r="Q36" s="1861"/>
      <c r="R36" s="1861"/>
      <c r="S36" s="1861"/>
      <c r="T36" s="1861"/>
      <c r="U36" s="1861"/>
      <c r="V36" s="1861"/>
      <c r="W36" s="1861"/>
      <c r="X36" s="1861"/>
      <c r="Y36" s="1861"/>
      <c r="Z36" s="1861"/>
      <c r="AA36" s="1861"/>
      <c r="AB36" s="1861"/>
      <c r="AC36" s="1861"/>
      <c r="AD36" s="1861"/>
      <c r="AE36" s="1861"/>
      <c r="AF36" s="1861"/>
      <c r="AG36" s="1861"/>
      <c r="AH36" s="1862"/>
      <c r="AI36" s="1767"/>
      <c r="AJ36" s="1768"/>
      <c r="AK36" s="1769"/>
      <c r="AL36" s="485"/>
      <c r="AM36" s="454"/>
    </row>
    <row r="37" spans="1:39" ht="20.100000000000001" customHeight="1">
      <c r="A37" s="1851"/>
      <c r="B37" s="1864"/>
      <c r="C37" s="1858"/>
      <c r="D37" s="1859"/>
      <c r="E37" s="1859"/>
      <c r="F37" s="1859"/>
      <c r="G37" s="1859"/>
      <c r="H37" s="1859"/>
      <c r="I37" s="1859"/>
      <c r="J37" s="1860"/>
      <c r="K37" s="1861"/>
      <c r="L37" s="1861"/>
      <c r="M37" s="1861"/>
      <c r="N37" s="1861"/>
      <c r="O37" s="1861"/>
      <c r="P37" s="1861"/>
      <c r="Q37" s="1861"/>
      <c r="R37" s="1861"/>
      <c r="S37" s="1861"/>
      <c r="T37" s="1861"/>
      <c r="U37" s="1861"/>
      <c r="V37" s="1861"/>
      <c r="W37" s="1861"/>
      <c r="X37" s="1861"/>
      <c r="Y37" s="1861"/>
      <c r="Z37" s="1861"/>
      <c r="AA37" s="1861"/>
      <c r="AB37" s="1861"/>
      <c r="AC37" s="1861"/>
      <c r="AD37" s="1861"/>
      <c r="AE37" s="1861"/>
      <c r="AF37" s="1861"/>
      <c r="AG37" s="1861"/>
      <c r="AH37" s="1862"/>
      <c r="AI37" s="1767"/>
      <c r="AJ37" s="1768"/>
      <c r="AK37" s="1769"/>
      <c r="AL37" s="485"/>
      <c r="AM37" s="454"/>
    </row>
    <row r="38" spans="1:39" ht="20.100000000000001" customHeight="1">
      <c r="A38" s="1851"/>
      <c r="B38" s="1864"/>
      <c r="C38" s="1858"/>
      <c r="D38" s="1859"/>
      <c r="E38" s="1859"/>
      <c r="F38" s="1859"/>
      <c r="G38" s="1859"/>
      <c r="H38" s="1859"/>
      <c r="I38" s="1859"/>
      <c r="J38" s="1860"/>
      <c r="K38" s="1861"/>
      <c r="L38" s="1861"/>
      <c r="M38" s="1861"/>
      <c r="N38" s="1861"/>
      <c r="O38" s="1861"/>
      <c r="P38" s="1861"/>
      <c r="Q38" s="1861"/>
      <c r="R38" s="1861"/>
      <c r="S38" s="1861"/>
      <c r="T38" s="1861"/>
      <c r="U38" s="1861"/>
      <c r="V38" s="1861"/>
      <c r="W38" s="1861"/>
      <c r="X38" s="1861"/>
      <c r="Y38" s="1861"/>
      <c r="Z38" s="1861"/>
      <c r="AA38" s="1861"/>
      <c r="AB38" s="1861"/>
      <c r="AC38" s="1861"/>
      <c r="AD38" s="1861"/>
      <c r="AE38" s="1861"/>
      <c r="AF38" s="1861"/>
      <c r="AG38" s="1861"/>
      <c r="AH38" s="1862"/>
      <c r="AI38" s="1767"/>
      <c r="AJ38" s="1768"/>
      <c r="AK38" s="1769"/>
      <c r="AL38" s="485"/>
      <c r="AM38" s="454"/>
    </row>
    <row r="39" spans="1:39" ht="20.100000000000001" customHeight="1">
      <c r="A39" s="1851"/>
      <c r="B39" s="1864"/>
      <c r="C39" s="1858"/>
      <c r="D39" s="1859"/>
      <c r="E39" s="1859"/>
      <c r="F39" s="1859"/>
      <c r="G39" s="1859"/>
      <c r="H39" s="1859"/>
      <c r="I39" s="1859"/>
      <c r="J39" s="1860"/>
      <c r="K39" s="1861"/>
      <c r="L39" s="1861"/>
      <c r="M39" s="1861"/>
      <c r="N39" s="1861"/>
      <c r="O39" s="1861"/>
      <c r="P39" s="1861"/>
      <c r="Q39" s="1861"/>
      <c r="R39" s="1861"/>
      <c r="S39" s="1861"/>
      <c r="T39" s="1861"/>
      <c r="U39" s="1861"/>
      <c r="V39" s="1861"/>
      <c r="W39" s="1861"/>
      <c r="X39" s="1861"/>
      <c r="Y39" s="1861"/>
      <c r="Z39" s="1861"/>
      <c r="AA39" s="1861"/>
      <c r="AB39" s="1861"/>
      <c r="AC39" s="1861"/>
      <c r="AD39" s="1861"/>
      <c r="AE39" s="1861"/>
      <c r="AF39" s="1861"/>
      <c r="AG39" s="1861"/>
      <c r="AH39" s="1862"/>
      <c r="AI39" s="1767"/>
      <c r="AJ39" s="1768"/>
      <c r="AK39" s="1769"/>
      <c r="AL39" s="485"/>
      <c r="AM39" s="454"/>
    </row>
    <row r="40" spans="1:39" ht="20.100000000000001" customHeight="1">
      <c r="A40" s="1851"/>
      <c r="B40" s="1864"/>
      <c r="C40" s="1853"/>
      <c r="D40" s="1854"/>
      <c r="E40" s="1854"/>
      <c r="F40" s="1854"/>
      <c r="G40" s="1854"/>
      <c r="H40" s="1854"/>
      <c r="I40" s="1854"/>
      <c r="J40" s="1855"/>
      <c r="K40" s="1856"/>
      <c r="L40" s="1856"/>
      <c r="M40" s="1856"/>
      <c r="N40" s="1856"/>
      <c r="O40" s="1856"/>
      <c r="P40" s="1856"/>
      <c r="Q40" s="1856"/>
      <c r="R40" s="1856"/>
      <c r="S40" s="1856"/>
      <c r="T40" s="1856"/>
      <c r="U40" s="1856"/>
      <c r="V40" s="1856"/>
      <c r="W40" s="1856"/>
      <c r="X40" s="1856"/>
      <c r="Y40" s="1856"/>
      <c r="Z40" s="1856"/>
      <c r="AA40" s="1856"/>
      <c r="AB40" s="1856"/>
      <c r="AC40" s="1856"/>
      <c r="AD40" s="1856"/>
      <c r="AE40" s="1856"/>
      <c r="AF40" s="1856"/>
      <c r="AG40" s="1856"/>
      <c r="AH40" s="1857"/>
      <c r="AI40" s="1779"/>
      <c r="AJ40" s="1780"/>
      <c r="AK40" s="1781"/>
      <c r="AL40" s="485"/>
      <c r="AM40" s="454"/>
    </row>
    <row r="41" spans="1:39" ht="20.100000000000001" customHeight="1">
      <c r="A41" s="1851"/>
      <c r="B41" s="1863" t="s">
        <v>389</v>
      </c>
      <c r="C41" s="1866"/>
      <c r="D41" s="1867"/>
      <c r="E41" s="1867"/>
      <c r="F41" s="1867"/>
      <c r="G41" s="1867"/>
      <c r="H41" s="1867"/>
      <c r="I41" s="1867"/>
      <c r="J41" s="1868"/>
      <c r="K41" s="1869"/>
      <c r="L41" s="1869"/>
      <c r="M41" s="1869"/>
      <c r="N41" s="1869"/>
      <c r="O41" s="1869"/>
      <c r="P41" s="1869"/>
      <c r="Q41" s="1869"/>
      <c r="R41" s="1869"/>
      <c r="S41" s="1869"/>
      <c r="T41" s="1869"/>
      <c r="U41" s="1869"/>
      <c r="V41" s="1869"/>
      <c r="W41" s="1869"/>
      <c r="X41" s="1869"/>
      <c r="Y41" s="1869"/>
      <c r="Z41" s="1869"/>
      <c r="AA41" s="1869"/>
      <c r="AB41" s="1869"/>
      <c r="AC41" s="1869"/>
      <c r="AD41" s="1869"/>
      <c r="AE41" s="1869"/>
      <c r="AF41" s="1869"/>
      <c r="AG41" s="1869"/>
      <c r="AH41" s="1870"/>
      <c r="AI41" s="1804"/>
      <c r="AJ41" s="1805"/>
      <c r="AK41" s="1806"/>
      <c r="AL41" s="485"/>
      <c r="AM41" s="454"/>
    </row>
    <row r="42" spans="1:39" ht="20.100000000000001" customHeight="1">
      <c r="A42" s="1851"/>
      <c r="B42" s="1864"/>
      <c r="C42" s="1858"/>
      <c r="D42" s="1859"/>
      <c r="E42" s="1859"/>
      <c r="F42" s="1859"/>
      <c r="G42" s="1859"/>
      <c r="H42" s="1859"/>
      <c r="I42" s="1859"/>
      <c r="J42" s="1860"/>
      <c r="K42" s="1861"/>
      <c r="L42" s="1861"/>
      <c r="M42" s="1861"/>
      <c r="N42" s="1861"/>
      <c r="O42" s="1861"/>
      <c r="P42" s="1861"/>
      <c r="Q42" s="1861"/>
      <c r="R42" s="1861"/>
      <c r="S42" s="1861"/>
      <c r="T42" s="1861"/>
      <c r="U42" s="1861"/>
      <c r="V42" s="1861"/>
      <c r="W42" s="1861"/>
      <c r="X42" s="1861"/>
      <c r="Y42" s="1861"/>
      <c r="Z42" s="1861"/>
      <c r="AA42" s="1861"/>
      <c r="AB42" s="1861"/>
      <c r="AC42" s="1861"/>
      <c r="AD42" s="1861"/>
      <c r="AE42" s="1861"/>
      <c r="AF42" s="1861"/>
      <c r="AG42" s="1861"/>
      <c r="AH42" s="1862"/>
      <c r="AI42" s="1767"/>
      <c r="AJ42" s="1768"/>
      <c r="AK42" s="1769"/>
      <c r="AL42" s="485"/>
      <c r="AM42" s="454"/>
    </row>
    <row r="43" spans="1:39" ht="20.100000000000001" customHeight="1">
      <c r="A43" s="1851"/>
      <c r="B43" s="1864"/>
      <c r="C43" s="1858"/>
      <c r="D43" s="1859"/>
      <c r="E43" s="1859"/>
      <c r="F43" s="1859"/>
      <c r="G43" s="1859"/>
      <c r="H43" s="1859"/>
      <c r="I43" s="1859"/>
      <c r="J43" s="1860"/>
      <c r="K43" s="1861"/>
      <c r="L43" s="1861"/>
      <c r="M43" s="1861"/>
      <c r="N43" s="1861"/>
      <c r="O43" s="1861"/>
      <c r="P43" s="1861"/>
      <c r="Q43" s="1861"/>
      <c r="R43" s="1861"/>
      <c r="S43" s="1861"/>
      <c r="T43" s="1861"/>
      <c r="U43" s="1861"/>
      <c r="V43" s="1861"/>
      <c r="W43" s="1861"/>
      <c r="X43" s="1861"/>
      <c r="Y43" s="1861"/>
      <c r="Z43" s="1861"/>
      <c r="AA43" s="1861"/>
      <c r="AB43" s="1861"/>
      <c r="AC43" s="1861"/>
      <c r="AD43" s="1861"/>
      <c r="AE43" s="1861"/>
      <c r="AF43" s="1861"/>
      <c r="AG43" s="1861"/>
      <c r="AH43" s="1862"/>
      <c r="AI43" s="1767"/>
      <c r="AJ43" s="1768"/>
      <c r="AK43" s="1769"/>
      <c r="AL43" s="485"/>
      <c r="AM43" s="454"/>
    </row>
    <row r="44" spans="1:39" ht="20.100000000000001" customHeight="1">
      <c r="A44" s="1851"/>
      <c r="B44" s="1864"/>
      <c r="C44" s="1858"/>
      <c r="D44" s="1859"/>
      <c r="E44" s="1859"/>
      <c r="F44" s="1859"/>
      <c r="G44" s="1859"/>
      <c r="H44" s="1859"/>
      <c r="I44" s="1859"/>
      <c r="J44" s="1860"/>
      <c r="K44" s="1861"/>
      <c r="L44" s="1861"/>
      <c r="M44" s="1861"/>
      <c r="N44" s="1861"/>
      <c r="O44" s="1861"/>
      <c r="P44" s="1861"/>
      <c r="Q44" s="1861"/>
      <c r="R44" s="1861"/>
      <c r="S44" s="1861"/>
      <c r="T44" s="1861"/>
      <c r="U44" s="1861"/>
      <c r="V44" s="1861"/>
      <c r="W44" s="1861"/>
      <c r="X44" s="1861"/>
      <c r="Y44" s="1861"/>
      <c r="Z44" s="1861"/>
      <c r="AA44" s="1861"/>
      <c r="AB44" s="1861"/>
      <c r="AC44" s="1861"/>
      <c r="AD44" s="1861"/>
      <c r="AE44" s="1861"/>
      <c r="AF44" s="1861"/>
      <c r="AG44" s="1861"/>
      <c r="AH44" s="1862"/>
      <c r="AI44" s="1767"/>
      <c r="AJ44" s="1768"/>
      <c r="AK44" s="1769"/>
      <c r="AL44" s="485"/>
      <c r="AM44" s="454"/>
    </row>
    <row r="45" spans="1:39" ht="20.100000000000001" customHeight="1">
      <c r="A45" s="1851"/>
      <c r="B45" s="1864"/>
      <c r="C45" s="1858"/>
      <c r="D45" s="1859"/>
      <c r="E45" s="1859"/>
      <c r="F45" s="1859"/>
      <c r="G45" s="1859"/>
      <c r="H45" s="1859"/>
      <c r="I45" s="1859"/>
      <c r="J45" s="1860"/>
      <c r="K45" s="1861"/>
      <c r="L45" s="1861"/>
      <c r="M45" s="1861"/>
      <c r="N45" s="1861"/>
      <c r="O45" s="1861"/>
      <c r="P45" s="1861"/>
      <c r="Q45" s="1861"/>
      <c r="R45" s="1861"/>
      <c r="S45" s="1861"/>
      <c r="T45" s="1861"/>
      <c r="U45" s="1861"/>
      <c r="V45" s="1861"/>
      <c r="W45" s="1861"/>
      <c r="X45" s="1861"/>
      <c r="Y45" s="1861"/>
      <c r="Z45" s="1861"/>
      <c r="AA45" s="1861"/>
      <c r="AB45" s="1861"/>
      <c r="AC45" s="1861"/>
      <c r="AD45" s="1861"/>
      <c r="AE45" s="1861"/>
      <c r="AF45" s="1861"/>
      <c r="AG45" s="1861"/>
      <c r="AH45" s="1862"/>
      <c r="AI45" s="1767"/>
      <c r="AJ45" s="1768"/>
      <c r="AK45" s="1769"/>
      <c r="AL45" s="485"/>
      <c r="AM45" s="454"/>
    </row>
    <row r="46" spans="1:39" ht="20.100000000000001" customHeight="1">
      <c r="A46" s="1851"/>
      <c r="B46" s="1864"/>
      <c r="C46" s="1858"/>
      <c r="D46" s="1859"/>
      <c r="E46" s="1859"/>
      <c r="F46" s="1859"/>
      <c r="G46" s="1859"/>
      <c r="H46" s="1859"/>
      <c r="I46" s="1859"/>
      <c r="J46" s="1860"/>
      <c r="K46" s="1861"/>
      <c r="L46" s="1861"/>
      <c r="M46" s="1861"/>
      <c r="N46" s="1861"/>
      <c r="O46" s="1861"/>
      <c r="P46" s="1861"/>
      <c r="Q46" s="1861"/>
      <c r="R46" s="1861"/>
      <c r="S46" s="1861"/>
      <c r="T46" s="1861"/>
      <c r="U46" s="1861"/>
      <c r="V46" s="1861"/>
      <c r="W46" s="1861"/>
      <c r="X46" s="1861"/>
      <c r="Y46" s="1861"/>
      <c r="Z46" s="1861"/>
      <c r="AA46" s="1861"/>
      <c r="AB46" s="1861"/>
      <c r="AC46" s="1861"/>
      <c r="AD46" s="1861"/>
      <c r="AE46" s="1861"/>
      <c r="AF46" s="1861"/>
      <c r="AG46" s="1861"/>
      <c r="AH46" s="1862"/>
      <c r="AI46" s="1767"/>
      <c r="AJ46" s="1768"/>
      <c r="AK46" s="1769"/>
      <c r="AL46" s="485"/>
      <c r="AM46" s="454"/>
    </row>
    <row r="47" spans="1:39" ht="20.100000000000001" customHeight="1">
      <c r="A47" s="1851"/>
      <c r="B47" s="1864"/>
      <c r="C47" s="1858"/>
      <c r="D47" s="1859"/>
      <c r="E47" s="1859"/>
      <c r="F47" s="1859"/>
      <c r="G47" s="1859"/>
      <c r="H47" s="1859"/>
      <c r="I47" s="1859"/>
      <c r="J47" s="1860"/>
      <c r="K47" s="1861"/>
      <c r="L47" s="1861"/>
      <c r="M47" s="1861"/>
      <c r="N47" s="1861"/>
      <c r="O47" s="1861"/>
      <c r="P47" s="1861"/>
      <c r="Q47" s="1861"/>
      <c r="R47" s="1861"/>
      <c r="S47" s="1861"/>
      <c r="T47" s="1861"/>
      <c r="U47" s="1861"/>
      <c r="V47" s="1861"/>
      <c r="W47" s="1861"/>
      <c r="X47" s="1861"/>
      <c r="Y47" s="1861"/>
      <c r="Z47" s="1861"/>
      <c r="AA47" s="1861"/>
      <c r="AB47" s="1861"/>
      <c r="AC47" s="1861"/>
      <c r="AD47" s="1861"/>
      <c r="AE47" s="1861"/>
      <c r="AF47" s="1861"/>
      <c r="AG47" s="1861"/>
      <c r="AH47" s="1862"/>
      <c r="AI47" s="1767"/>
      <c r="AJ47" s="1768"/>
      <c r="AK47" s="1769"/>
      <c r="AL47" s="485"/>
      <c r="AM47" s="454"/>
    </row>
    <row r="48" spans="1:39" ht="20.100000000000001" customHeight="1">
      <c r="A48" s="1851"/>
      <c r="B48" s="1864"/>
      <c r="C48" s="1858"/>
      <c r="D48" s="1859"/>
      <c r="E48" s="1859"/>
      <c r="F48" s="1859"/>
      <c r="G48" s="1859"/>
      <c r="H48" s="1859"/>
      <c r="I48" s="1859"/>
      <c r="J48" s="1860"/>
      <c r="K48" s="1861"/>
      <c r="L48" s="1861"/>
      <c r="M48" s="1861"/>
      <c r="N48" s="1861"/>
      <c r="O48" s="1861"/>
      <c r="P48" s="1861"/>
      <c r="Q48" s="1861"/>
      <c r="R48" s="1861"/>
      <c r="S48" s="1861"/>
      <c r="T48" s="1861"/>
      <c r="U48" s="1861"/>
      <c r="V48" s="1861"/>
      <c r="W48" s="1861"/>
      <c r="X48" s="1861"/>
      <c r="Y48" s="1861"/>
      <c r="Z48" s="1861"/>
      <c r="AA48" s="1861"/>
      <c r="AB48" s="1861"/>
      <c r="AC48" s="1861"/>
      <c r="AD48" s="1861"/>
      <c r="AE48" s="1861"/>
      <c r="AF48" s="1861"/>
      <c r="AG48" s="1861"/>
      <c r="AH48" s="1862"/>
      <c r="AI48" s="1767"/>
      <c r="AJ48" s="1768"/>
      <c r="AK48" s="1769"/>
      <c r="AL48" s="485"/>
      <c r="AM48" s="454"/>
    </row>
    <row r="49" spans="1:39" ht="20.100000000000001" customHeight="1">
      <c r="A49" s="1851"/>
      <c r="B49" s="1864"/>
      <c r="C49" s="1858"/>
      <c r="D49" s="1859"/>
      <c r="E49" s="1859"/>
      <c r="F49" s="1859"/>
      <c r="G49" s="1859"/>
      <c r="H49" s="1859"/>
      <c r="I49" s="1859"/>
      <c r="J49" s="1860"/>
      <c r="K49" s="1861"/>
      <c r="L49" s="1861"/>
      <c r="M49" s="1861"/>
      <c r="N49" s="1861"/>
      <c r="O49" s="1861"/>
      <c r="P49" s="1861"/>
      <c r="Q49" s="1861"/>
      <c r="R49" s="1861"/>
      <c r="S49" s="1861"/>
      <c r="T49" s="1861"/>
      <c r="U49" s="1861"/>
      <c r="V49" s="1861"/>
      <c r="W49" s="1861"/>
      <c r="X49" s="1861"/>
      <c r="Y49" s="1861"/>
      <c r="Z49" s="1861"/>
      <c r="AA49" s="1861"/>
      <c r="AB49" s="1861"/>
      <c r="AC49" s="1861"/>
      <c r="AD49" s="1861"/>
      <c r="AE49" s="1861"/>
      <c r="AF49" s="1861"/>
      <c r="AG49" s="1861"/>
      <c r="AH49" s="1862"/>
      <c r="AI49" s="1767"/>
      <c r="AJ49" s="1768"/>
      <c r="AK49" s="1769"/>
      <c r="AL49" s="485"/>
      <c r="AM49" s="454"/>
    </row>
    <row r="50" spans="1:39" ht="20.100000000000001" customHeight="1">
      <c r="A50" s="1851"/>
      <c r="B50" s="1865"/>
      <c r="C50" s="1853"/>
      <c r="D50" s="1854"/>
      <c r="E50" s="1854"/>
      <c r="F50" s="1854"/>
      <c r="G50" s="1854"/>
      <c r="H50" s="1854"/>
      <c r="I50" s="1854"/>
      <c r="J50" s="1855"/>
      <c r="K50" s="1856"/>
      <c r="L50" s="1856"/>
      <c r="M50" s="1856"/>
      <c r="N50" s="1856"/>
      <c r="O50" s="1856"/>
      <c r="P50" s="1856"/>
      <c r="Q50" s="1856"/>
      <c r="R50" s="1856"/>
      <c r="S50" s="1856"/>
      <c r="T50" s="1856"/>
      <c r="U50" s="1856"/>
      <c r="V50" s="1856"/>
      <c r="W50" s="1856"/>
      <c r="X50" s="1856"/>
      <c r="Y50" s="1856"/>
      <c r="Z50" s="1856"/>
      <c r="AA50" s="1856"/>
      <c r="AB50" s="1856"/>
      <c r="AC50" s="1856"/>
      <c r="AD50" s="1856"/>
      <c r="AE50" s="1856"/>
      <c r="AF50" s="1856"/>
      <c r="AG50" s="1856"/>
      <c r="AH50" s="1857"/>
      <c r="AI50" s="1779"/>
      <c r="AJ50" s="1780"/>
      <c r="AK50" s="1781"/>
      <c r="AL50" s="485"/>
      <c r="AM50" s="454"/>
    </row>
    <row r="51" spans="1:39" ht="18" customHeight="1">
      <c r="A51" s="1851"/>
      <c r="B51" s="1782" t="s">
        <v>174</v>
      </c>
      <c r="C51" s="1783"/>
      <c r="D51" s="1783"/>
      <c r="E51" s="1783"/>
      <c r="F51" s="1783"/>
      <c r="G51" s="1783"/>
      <c r="H51" s="1783"/>
      <c r="I51" s="1783"/>
      <c r="J51" s="1784"/>
      <c r="K51" s="486" t="s">
        <v>680</v>
      </c>
      <c r="L51" s="1785" t="s">
        <v>603</v>
      </c>
      <c r="M51" s="1786"/>
      <c r="N51" s="1786"/>
      <c r="O51" s="1786"/>
      <c r="P51" s="486"/>
      <c r="Q51" s="1782" t="s">
        <v>390</v>
      </c>
      <c r="R51" s="1783"/>
      <c r="S51" s="1783"/>
      <c r="T51" s="1783"/>
      <c r="U51" s="1787" t="s">
        <v>768</v>
      </c>
      <c r="V51" s="1787"/>
      <c r="W51" s="1787"/>
      <c r="X51" s="1787"/>
      <c r="Y51" s="1787"/>
      <c r="Z51" s="1787"/>
      <c r="AA51" s="1787"/>
      <c r="AB51" s="1787"/>
      <c r="AC51" s="1787"/>
      <c r="AD51" s="1787"/>
      <c r="AE51" s="1787"/>
      <c r="AF51" s="1787"/>
      <c r="AG51" s="1787"/>
      <c r="AH51" s="1787"/>
      <c r="AI51" s="1788"/>
      <c r="AJ51" s="1789"/>
      <c r="AK51" s="1790"/>
      <c r="AL51" s="485"/>
      <c r="AM51" s="454"/>
    </row>
    <row r="52" spans="1:39" ht="18" customHeight="1">
      <c r="A52" s="1851"/>
      <c r="B52" s="1757" t="s">
        <v>391</v>
      </c>
      <c r="C52" s="1758"/>
      <c r="D52" s="1758"/>
      <c r="E52" s="1758"/>
      <c r="F52" s="1758"/>
      <c r="G52" s="1758"/>
      <c r="H52" s="1758"/>
      <c r="I52" s="1758"/>
      <c r="J52" s="1791"/>
      <c r="K52" s="1798"/>
      <c r="L52" s="1799"/>
      <c r="M52" s="1800"/>
      <c r="N52" s="1801"/>
      <c r="O52" s="1802"/>
      <c r="P52" s="1802"/>
      <c r="Q52" s="1802"/>
      <c r="R52" s="1802"/>
      <c r="S52" s="1802"/>
      <c r="T52" s="1802"/>
      <c r="U52" s="1802"/>
      <c r="V52" s="1802"/>
      <c r="W52" s="1802"/>
      <c r="X52" s="1802"/>
      <c r="Y52" s="1802"/>
      <c r="Z52" s="1802"/>
      <c r="AA52" s="1802"/>
      <c r="AB52" s="1802"/>
      <c r="AC52" s="1802"/>
      <c r="AD52" s="1802"/>
      <c r="AE52" s="1802"/>
      <c r="AF52" s="1802"/>
      <c r="AG52" s="1802"/>
      <c r="AH52" s="1803"/>
      <c r="AI52" s="1804"/>
      <c r="AJ52" s="1805"/>
      <c r="AK52" s="1806"/>
      <c r="AL52" s="485"/>
      <c r="AM52" s="454"/>
    </row>
    <row r="53" spans="1:39" ht="18" customHeight="1">
      <c r="A53" s="1851"/>
      <c r="B53" s="1792"/>
      <c r="C53" s="1793"/>
      <c r="D53" s="1793"/>
      <c r="E53" s="1793"/>
      <c r="F53" s="1793"/>
      <c r="G53" s="1793"/>
      <c r="H53" s="1793"/>
      <c r="I53" s="1793"/>
      <c r="J53" s="1794"/>
      <c r="K53" s="1770"/>
      <c r="L53" s="1771"/>
      <c r="M53" s="1772"/>
      <c r="N53" s="1764"/>
      <c r="O53" s="1765"/>
      <c r="P53" s="1765"/>
      <c r="Q53" s="1765"/>
      <c r="R53" s="1765"/>
      <c r="S53" s="1765"/>
      <c r="T53" s="1765"/>
      <c r="U53" s="1765"/>
      <c r="V53" s="1765"/>
      <c r="W53" s="1765"/>
      <c r="X53" s="1765"/>
      <c r="Y53" s="1765"/>
      <c r="Z53" s="1765"/>
      <c r="AA53" s="1765"/>
      <c r="AB53" s="1765"/>
      <c r="AC53" s="1765"/>
      <c r="AD53" s="1765"/>
      <c r="AE53" s="1765"/>
      <c r="AF53" s="1765"/>
      <c r="AG53" s="1765"/>
      <c r="AH53" s="1766"/>
      <c r="AI53" s="1767"/>
      <c r="AJ53" s="1768"/>
      <c r="AK53" s="1769"/>
      <c r="AL53" s="485"/>
      <c r="AM53" s="454"/>
    </row>
    <row r="54" spans="1:39" ht="18" customHeight="1">
      <c r="A54" s="1851"/>
      <c r="B54" s="1792"/>
      <c r="C54" s="1793"/>
      <c r="D54" s="1793"/>
      <c r="E54" s="1793"/>
      <c r="F54" s="1793"/>
      <c r="G54" s="1793"/>
      <c r="H54" s="1793"/>
      <c r="I54" s="1793"/>
      <c r="J54" s="1794"/>
      <c r="K54" s="1770"/>
      <c r="L54" s="1771"/>
      <c r="M54" s="1772"/>
      <c r="N54" s="1764"/>
      <c r="O54" s="1765"/>
      <c r="P54" s="1765"/>
      <c r="Q54" s="1765"/>
      <c r="R54" s="1765"/>
      <c r="S54" s="1765"/>
      <c r="T54" s="1765"/>
      <c r="U54" s="1765"/>
      <c r="V54" s="1765"/>
      <c r="W54" s="1765"/>
      <c r="X54" s="1765"/>
      <c r="Y54" s="1765"/>
      <c r="Z54" s="1765"/>
      <c r="AA54" s="1765"/>
      <c r="AB54" s="1765"/>
      <c r="AC54" s="1765"/>
      <c r="AD54" s="1765"/>
      <c r="AE54" s="1765"/>
      <c r="AF54" s="1765"/>
      <c r="AG54" s="1765"/>
      <c r="AH54" s="1766"/>
      <c r="AI54" s="1767"/>
      <c r="AJ54" s="1768"/>
      <c r="AK54" s="1769"/>
      <c r="AL54" s="485"/>
      <c r="AM54" s="454"/>
    </row>
    <row r="55" spans="1:39" ht="18" customHeight="1">
      <c r="A55" s="1851"/>
      <c r="B55" s="1795"/>
      <c r="C55" s="1796"/>
      <c r="D55" s="1796"/>
      <c r="E55" s="1796"/>
      <c r="F55" s="1796"/>
      <c r="G55" s="1796"/>
      <c r="H55" s="1796"/>
      <c r="I55" s="1796"/>
      <c r="J55" s="1797"/>
      <c r="K55" s="1773"/>
      <c r="L55" s="1774"/>
      <c r="M55" s="1775"/>
      <c r="N55" s="1776"/>
      <c r="O55" s="1777"/>
      <c r="P55" s="1777"/>
      <c r="Q55" s="1777"/>
      <c r="R55" s="1777"/>
      <c r="S55" s="1777"/>
      <c r="T55" s="1777"/>
      <c r="U55" s="1777"/>
      <c r="V55" s="1777"/>
      <c r="W55" s="1777"/>
      <c r="X55" s="1777"/>
      <c r="Y55" s="1777"/>
      <c r="Z55" s="1777"/>
      <c r="AA55" s="1777"/>
      <c r="AB55" s="1777"/>
      <c r="AC55" s="1777"/>
      <c r="AD55" s="1777"/>
      <c r="AE55" s="1777"/>
      <c r="AF55" s="1777"/>
      <c r="AG55" s="1777"/>
      <c r="AH55" s="1778"/>
      <c r="AI55" s="1779"/>
      <c r="AJ55" s="1780"/>
      <c r="AK55" s="1781"/>
      <c r="AL55" s="485"/>
      <c r="AM55" s="454"/>
    </row>
    <row r="56" spans="1:39" ht="18" customHeight="1">
      <c r="A56" s="1851"/>
      <c r="B56" s="1757" t="s">
        <v>604</v>
      </c>
      <c r="C56" s="1758"/>
      <c r="D56" s="1758"/>
      <c r="E56" s="1758"/>
      <c r="F56" s="1758"/>
      <c r="G56" s="1759">
        <f>SUM(N56,T56,Z56,AF56)</f>
        <v>0</v>
      </c>
      <c r="H56" s="1759"/>
      <c r="I56" s="1759"/>
      <c r="J56" s="1760"/>
      <c r="K56" s="1733" t="s">
        <v>388</v>
      </c>
      <c r="L56" s="1734"/>
      <c r="M56" s="1734"/>
      <c r="N56" s="1739">
        <f>SUM(AI31:AK40)</f>
        <v>0</v>
      </c>
      <c r="O56" s="1739"/>
      <c r="P56" s="1740"/>
      <c r="Q56" s="1733" t="s">
        <v>389</v>
      </c>
      <c r="R56" s="1734"/>
      <c r="S56" s="1734"/>
      <c r="T56" s="1739">
        <f>SUM(AI41:AK50)</f>
        <v>0</v>
      </c>
      <c r="U56" s="1739"/>
      <c r="V56" s="1740"/>
      <c r="W56" s="1733" t="s">
        <v>392</v>
      </c>
      <c r="X56" s="1734"/>
      <c r="Y56" s="1734"/>
      <c r="Z56" s="1739">
        <f>AI51</f>
        <v>0</v>
      </c>
      <c r="AA56" s="1739"/>
      <c r="AB56" s="1740"/>
      <c r="AC56" s="1733" t="s">
        <v>529</v>
      </c>
      <c r="AD56" s="1734"/>
      <c r="AE56" s="1734"/>
      <c r="AF56" s="1739">
        <f>SUM(AI52:AK55)</f>
        <v>0</v>
      </c>
      <c r="AG56" s="1739"/>
      <c r="AH56" s="1740"/>
      <c r="AI56" s="1745"/>
      <c r="AJ56" s="1746"/>
      <c r="AK56" s="1747"/>
      <c r="AL56" s="462"/>
      <c r="AM56" s="454"/>
    </row>
    <row r="57" spans="1:39" ht="18" customHeight="1">
      <c r="A57" s="1851"/>
      <c r="B57" s="1762" t="s">
        <v>1275</v>
      </c>
      <c r="C57" s="1763"/>
      <c r="D57" s="1763"/>
      <c r="E57" s="1763"/>
      <c r="F57" s="1761">
        <v>0</v>
      </c>
      <c r="G57" s="1761"/>
      <c r="H57" s="1761"/>
      <c r="I57" s="971" t="s">
        <v>1276</v>
      </c>
      <c r="J57" s="970"/>
      <c r="K57" s="1735"/>
      <c r="L57" s="1736"/>
      <c r="M57" s="1736"/>
      <c r="N57" s="1741"/>
      <c r="O57" s="1741"/>
      <c r="P57" s="1742"/>
      <c r="Q57" s="1735"/>
      <c r="R57" s="1736"/>
      <c r="S57" s="1736"/>
      <c r="T57" s="1741"/>
      <c r="U57" s="1741"/>
      <c r="V57" s="1742"/>
      <c r="W57" s="1735"/>
      <c r="X57" s="1736"/>
      <c r="Y57" s="1736"/>
      <c r="Z57" s="1741"/>
      <c r="AA57" s="1741"/>
      <c r="AB57" s="1742"/>
      <c r="AC57" s="1735"/>
      <c r="AD57" s="1736"/>
      <c r="AE57" s="1736"/>
      <c r="AF57" s="1741"/>
      <c r="AG57" s="1741"/>
      <c r="AH57" s="1742"/>
      <c r="AI57" s="1748"/>
      <c r="AJ57" s="1749"/>
      <c r="AK57" s="1750"/>
      <c r="AL57" s="462"/>
      <c r="AM57" s="454"/>
    </row>
    <row r="58" spans="1:39" ht="18" customHeight="1">
      <c r="A58" s="1851"/>
      <c r="B58" s="1754" t="s">
        <v>1277</v>
      </c>
      <c r="C58" s="1755"/>
      <c r="D58" s="1755"/>
      <c r="E58" s="1755"/>
      <c r="F58" s="1755"/>
      <c r="G58" s="1755"/>
      <c r="H58" s="1755"/>
      <c r="I58" s="1755"/>
      <c r="J58" s="1756"/>
      <c r="K58" s="1737"/>
      <c r="L58" s="1738"/>
      <c r="M58" s="1738"/>
      <c r="N58" s="1743"/>
      <c r="O58" s="1743"/>
      <c r="P58" s="1744"/>
      <c r="Q58" s="1737"/>
      <c r="R58" s="1738"/>
      <c r="S58" s="1738"/>
      <c r="T58" s="1743"/>
      <c r="U58" s="1743"/>
      <c r="V58" s="1744"/>
      <c r="W58" s="1737"/>
      <c r="X58" s="1738"/>
      <c r="Y58" s="1738"/>
      <c r="Z58" s="1743"/>
      <c r="AA58" s="1743"/>
      <c r="AB58" s="1744"/>
      <c r="AC58" s="1737"/>
      <c r="AD58" s="1738"/>
      <c r="AE58" s="1738"/>
      <c r="AF58" s="1743"/>
      <c r="AG58" s="1743"/>
      <c r="AH58" s="1744"/>
      <c r="AI58" s="1751"/>
      <c r="AJ58" s="1752"/>
      <c r="AK58" s="1753"/>
      <c r="AL58" s="462"/>
      <c r="AM58" s="454"/>
    </row>
    <row r="59" spans="1:39" ht="18" customHeight="1">
      <c r="A59" s="1851"/>
      <c r="B59" s="1758" t="s">
        <v>393</v>
      </c>
      <c r="C59" s="1758"/>
      <c r="D59" s="1758"/>
      <c r="E59" s="1758"/>
      <c r="F59" s="1758"/>
      <c r="G59" s="1758"/>
      <c r="H59" s="1758"/>
      <c r="I59" s="1758"/>
      <c r="J59" s="1791"/>
      <c r="K59" s="1813" t="s">
        <v>769</v>
      </c>
      <c r="L59" s="1814"/>
      <c r="M59" s="1814"/>
      <c r="N59" s="655"/>
      <c r="O59" s="487"/>
      <c r="P59" s="488"/>
      <c r="Q59" s="488"/>
      <c r="R59" s="488"/>
      <c r="S59" s="488"/>
      <c r="T59" s="488"/>
      <c r="U59" s="488"/>
      <c r="V59" s="489"/>
      <c r="W59" s="489"/>
      <c r="X59" s="489"/>
      <c r="Y59" s="1815">
        <v>6000</v>
      </c>
      <c r="Z59" s="1815"/>
      <c r="AA59" s="1815"/>
      <c r="AB59" s="1816"/>
      <c r="AC59" s="1733" t="s">
        <v>175</v>
      </c>
      <c r="AD59" s="1734"/>
      <c r="AE59" s="1734"/>
      <c r="AF59" s="1734"/>
      <c r="AG59" s="1817">
        <f>Y59+Y60</f>
        <v>13500</v>
      </c>
      <c r="AH59" s="1817"/>
      <c r="AI59" s="1817"/>
      <c r="AJ59" s="1817"/>
      <c r="AK59" s="1818"/>
      <c r="AL59" s="490"/>
      <c r="AM59" s="454"/>
    </row>
    <row r="60" spans="1:39" ht="27" customHeight="1">
      <c r="A60" s="1851"/>
      <c r="B60" s="1793"/>
      <c r="C60" s="1793"/>
      <c r="D60" s="1793"/>
      <c r="E60" s="1793"/>
      <c r="F60" s="1793"/>
      <c r="G60" s="1793"/>
      <c r="H60" s="1793"/>
      <c r="I60" s="1793"/>
      <c r="J60" s="1794"/>
      <c r="K60" s="1823" t="s">
        <v>394</v>
      </c>
      <c r="L60" s="1824"/>
      <c r="M60" s="1824"/>
      <c r="N60" s="2001" t="s">
        <v>1582</v>
      </c>
      <c r="O60" s="1833"/>
      <c r="P60" s="1833"/>
      <c r="Q60" s="1833"/>
      <c r="R60" s="1833"/>
      <c r="S60" s="1833"/>
      <c r="T60" s="1833"/>
      <c r="U60" s="1833"/>
      <c r="V60" s="1833"/>
      <c r="W60" s="1833"/>
      <c r="X60" s="491" t="s">
        <v>597</v>
      </c>
      <c r="Y60" s="1834">
        <v>7500</v>
      </c>
      <c r="Z60" s="1834"/>
      <c r="AA60" s="1834"/>
      <c r="AB60" s="1835"/>
      <c r="AC60" s="1735"/>
      <c r="AD60" s="1736"/>
      <c r="AE60" s="1736"/>
      <c r="AF60" s="1736"/>
      <c r="AG60" s="1819"/>
      <c r="AH60" s="1819"/>
      <c r="AI60" s="1819"/>
      <c r="AJ60" s="1819"/>
      <c r="AK60" s="1820"/>
      <c r="AL60" s="490"/>
      <c r="AM60" s="454"/>
    </row>
    <row r="61" spans="1:39" ht="18" customHeight="1">
      <c r="A61" s="1852"/>
      <c r="B61" s="1796"/>
      <c r="C61" s="1796"/>
      <c r="D61" s="1796"/>
      <c r="E61" s="1796"/>
      <c r="F61" s="1796"/>
      <c r="G61" s="1796"/>
      <c r="H61" s="1796"/>
      <c r="I61" s="1796"/>
      <c r="J61" s="1797"/>
      <c r="K61" s="492" t="s">
        <v>395</v>
      </c>
      <c r="L61" s="493"/>
      <c r="M61" s="493"/>
      <c r="N61" s="1836" t="s">
        <v>1429</v>
      </c>
      <c r="O61" s="1836"/>
      <c r="P61" s="1836"/>
      <c r="Q61" s="1836"/>
      <c r="R61" s="1836"/>
      <c r="S61" s="1836"/>
      <c r="T61" s="1836"/>
      <c r="U61" s="1836"/>
      <c r="V61" s="1836"/>
      <c r="W61" s="1836"/>
      <c r="X61" s="1836"/>
      <c r="Y61" s="1836"/>
      <c r="Z61" s="1836"/>
      <c r="AA61" s="1836"/>
      <c r="AB61" s="494" t="s">
        <v>597</v>
      </c>
      <c r="AC61" s="1737"/>
      <c r="AD61" s="1738"/>
      <c r="AE61" s="1738"/>
      <c r="AF61" s="1738"/>
      <c r="AG61" s="1821"/>
      <c r="AH61" s="1821"/>
      <c r="AI61" s="1821"/>
      <c r="AJ61" s="1821"/>
      <c r="AK61" s="1822"/>
      <c r="AL61" s="490"/>
      <c r="AM61" s="454"/>
    </row>
    <row r="62" spans="1:39" ht="18" customHeight="1">
      <c r="A62" s="1807" t="s">
        <v>772</v>
      </c>
      <c r="B62" s="1845" t="s">
        <v>396</v>
      </c>
      <c r="C62" s="1846"/>
      <c r="D62" s="1846"/>
      <c r="E62" s="1846"/>
      <c r="F62" s="1846"/>
      <c r="G62" s="1846"/>
      <c r="H62" s="1846"/>
      <c r="I62" s="1846"/>
      <c r="J62" s="1847"/>
      <c r="K62" s="571"/>
      <c r="L62" s="1810" t="s">
        <v>773</v>
      </c>
      <c r="M62" s="1811"/>
      <c r="N62" s="1811"/>
      <c r="O62" s="1811"/>
      <c r="P62" s="1811"/>
      <c r="Q62" s="1811"/>
      <c r="R62" s="1811"/>
      <c r="S62" s="1811"/>
      <c r="T62" s="1811"/>
      <c r="U62" s="1812"/>
      <c r="V62" s="612" t="s">
        <v>775</v>
      </c>
      <c r="W62" s="1810" t="s">
        <v>774</v>
      </c>
      <c r="X62" s="1811"/>
      <c r="Y62" s="1811"/>
      <c r="Z62" s="1811"/>
      <c r="AA62" s="1811"/>
      <c r="AB62" s="1811"/>
      <c r="AC62" s="1811"/>
      <c r="AD62" s="1811"/>
      <c r="AE62" s="1811"/>
      <c r="AF62" s="1811"/>
      <c r="AG62" s="1811"/>
      <c r="AH62" s="1811"/>
      <c r="AI62" s="1811"/>
      <c r="AJ62" s="1811"/>
      <c r="AK62" s="1812"/>
      <c r="AL62" s="490"/>
      <c r="AM62" s="454"/>
    </row>
    <row r="63" spans="1:39" ht="18" customHeight="1">
      <c r="A63" s="1808"/>
      <c r="B63" s="1848"/>
      <c r="C63" s="1849"/>
      <c r="D63" s="1849"/>
      <c r="E63" s="1849"/>
      <c r="F63" s="1849"/>
      <c r="G63" s="1849"/>
      <c r="H63" s="1849"/>
      <c r="I63" s="1849"/>
      <c r="J63" s="1850"/>
      <c r="K63" s="926"/>
      <c r="L63" s="1837" t="s">
        <v>1278</v>
      </c>
      <c r="M63" s="1838"/>
      <c r="N63" s="1838"/>
      <c r="O63" s="1838"/>
      <c r="P63" s="1838"/>
      <c r="Q63" s="1838"/>
      <c r="R63" s="1838"/>
      <c r="S63" s="1838"/>
      <c r="T63" s="1838"/>
      <c r="U63" s="1838"/>
      <c r="V63" s="926" t="s">
        <v>680</v>
      </c>
      <c r="W63" s="1837" t="s">
        <v>1279</v>
      </c>
      <c r="X63" s="1838"/>
      <c r="Y63" s="1838"/>
      <c r="Z63" s="1838"/>
      <c r="AA63" s="1838"/>
      <c r="AB63" s="1838"/>
      <c r="AC63" s="1838"/>
      <c r="AD63" s="1838"/>
      <c r="AE63" s="1838"/>
      <c r="AF63" s="1839"/>
      <c r="AG63" s="1840" t="s">
        <v>1280</v>
      </c>
      <c r="AH63" s="1841"/>
      <c r="AI63" s="1981">
        <v>25</v>
      </c>
      <c r="AJ63" s="1982"/>
      <c r="AK63" s="1983"/>
      <c r="AL63" s="490"/>
      <c r="AM63" s="454"/>
    </row>
    <row r="64" spans="1:39" ht="27.95" customHeight="1">
      <c r="A64" s="1808"/>
      <c r="B64" s="1825" t="s">
        <v>397</v>
      </c>
      <c r="C64" s="1826"/>
      <c r="D64" s="1826"/>
      <c r="E64" s="1826"/>
      <c r="F64" s="1826"/>
      <c r="G64" s="1826"/>
      <c r="H64" s="1826"/>
      <c r="I64" s="1826"/>
      <c r="J64" s="1827"/>
      <c r="K64" s="1825"/>
      <c r="L64" s="1826"/>
      <c r="M64" s="1826"/>
      <c r="N64" s="1826"/>
      <c r="O64" s="1826"/>
      <c r="P64" s="1826"/>
      <c r="Q64" s="1826"/>
      <c r="R64" s="1826"/>
      <c r="S64" s="1826"/>
      <c r="T64" s="1826"/>
      <c r="U64" s="1826"/>
      <c r="V64" s="1826"/>
      <c r="W64" s="1826"/>
      <c r="X64" s="1826"/>
      <c r="Y64" s="1826"/>
      <c r="Z64" s="1826"/>
      <c r="AA64" s="1826"/>
      <c r="AB64" s="1826"/>
      <c r="AC64" s="1826"/>
      <c r="AD64" s="1826"/>
      <c r="AE64" s="1826"/>
      <c r="AF64" s="1826"/>
      <c r="AG64" s="1826"/>
      <c r="AH64" s="1826"/>
      <c r="AI64" s="1826"/>
      <c r="AJ64" s="1826"/>
      <c r="AK64" s="1828"/>
      <c r="AL64" s="495"/>
      <c r="AM64" s="454"/>
    </row>
    <row r="65" spans="1:39" ht="27.95" customHeight="1" thickBot="1">
      <c r="A65" s="1809"/>
      <c r="B65" s="1829" t="s">
        <v>398</v>
      </c>
      <c r="C65" s="1830"/>
      <c r="D65" s="1830"/>
      <c r="E65" s="1830"/>
      <c r="F65" s="1830"/>
      <c r="G65" s="1830"/>
      <c r="H65" s="1830"/>
      <c r="I65" s="1830"/>
      <c r="J65" s="1831"/>
      <c r="K65" s="1829"/>
      <c r="L65" s="1830"/>
      <c r="M65" s="1830"/>
      <c r="N65" s="1830"/>
      <c r="O65" s="1830"/>
      <c r="P65" s="1830"/>
      <c r="Q65" s="1830"/>
      <c r="R65" s="1830"/>
      <c r="S65" s="1830"/>
      <c r="T65" s="1830"/>
      <c r="U65" s="1830"/>
      <c r="V65" s="1830"/>
      <c r="W65" s="1830"/>
      <c r="X65" s="1830"/>
      <c r="Y65" s="1830"/>
      <c r="Z65" s="1830"/>
      <c r="AA65" s="1830"/>
      <c r="AB65" s="1830"/>
      <c r="AC65" s="1830"/>
      <c r="AD65" s="1830"/>
      <c r="AE65" s="1830"/>
      <c r="AF65" s="1830"/>
      <c r="AG65" s="1830"/>
      <c r="AH65" s="1830"/>
      <c r="AI65" s="1830"/>
      <c r="AJ65" s="1830"/>
      <c r="AK65" s="1832"/>
      <c r="AL65" s="495"/>
      <c r="AM65" s="454"/>
    </row>
    <row r="66" spans="1:39" ht="12" customHeight="1">
      <c r="A66" s="496" t="s">
        <v>605</v>
      </c>
      <c r="B66" s="478"/>
      <c r="C66" s="478"/>
      <c r="D66" s="478"/>
      <c r="E66" s="478"/>
      <c r="F66" s="478"/>
      <c r="G66" s="478"/>
      <c r="H66" s="478"/>
      <c r="I66" s="478"/>
      <c r="J66" s="478"/>
      <c r="K66" s="478"/>
      <c r="L66" s="478"/>
      <c r="M66" s="478"/>
      <c r="N66" s="478"/>
      <c r="O66" s="478"/>
      <c r="P66" s="478"/>
      <c r="Q66" s="478"/>
      <c r="R66" s="478"/>
      <c r="S66" s="478"/>
      <c r="T66" s="478"/>
      <c r="U66" s="478"/>
      <c r="V66" s="478"/>
      <c r="W66" s="478"/>
      <c r="X66" s="478"/>
      <c r="Y66" s="478"/>
      <c r="Z66" s="478"/>
      <c r="AA66" s="478"/>
      <c r="AB66" s="454"/>
      <c r="AC66" s="454"/>
      <c r="AD66" s="454"/>
      <c r="AE66" s="454"/>
      <c r="AF66" s="454"/>
      <c r="AG66" s="454"/>
      <c r="AH66" s="454"/>
      <c r="AI66" s="454"/>
      <c r="AJ66" s="454"/>
      <c r="AK66" s="454"/>
      <c r="AL66" s="497"/>
      <c r="AM66" s="454"/>
    </row>
    <row r="67" spans="1:39" ht="12" customHeight="1">
      <c r="A67" s="496" t="s">
        <v>892</v>
      </c>
      <c r="B67" s="478"/>
      <c r="C67" s="478"/>
      <c r="D67" s="478"/>
      <c r="E67" s="478"/>
      <c r="F67" s="478"/>
      <c r="G67" s="478"/>
      <c r="H67" s="478"/>
      <c r="I67" s="478"/>
      <c r="J67" s="478"/>
      <c r="K67" s="478"/>
      <c r="L67" s="478"/>
      <c r="M67" s="478"/>
      <c r="N67" s="478"/>
      <c r="O67" s="478"/>
      <c r="P67" s="478"/>
      <c r="Q67" s="478"/>
      <c r="R67" s="478"/>
      <c r="S67" s="478"/>
      <c r="T67" s="478"/>
      <c r="U67" s="478"/>
      <c r="V67" s="478"/>
      <c r="W67" s="478"/>
      <c r="X67" s="478"/>
      <c r="Y67" s="478"/>
      <c r="Z67" s="478"/>
      <c r="AA67" s="478"/>
      <c r="AB67" s="454"/>
      <c r="AC67" s="454"/>
      <c r="AD67" s="454"/>
      <c r="AE67" s="454"/>
      <c r="AF67" s="454"/>
      <c r="AG67" s="454"/>
      <c r="AH67" s="454"/>
      <c r="AI67" s="454"/>
      <c r="AJ67" s="454"/>
      <c r="AK67" s="454"/>
      <c r="AL67" s="497"/>
      <c r="AM67" s="454"/>
    </row>
    <row r="68" spans="1:39" ht="12" customHeight="1">
      <c r="A68" s="496" t="s">
        <v>893</v>
      </c>
      <c r="B68" s="478"/>
      <c r="C68" s="478"/>
      <c r="D68" s="478"/>
      <c r="E68" s="478"/>
      <c r="F68" s="478"/>
      <c r="G68" s="478"/>
      <c r="H68" s="478"/>
      <c r="I68" s="478"/>
      <c r="J68" s="478"/>
      <c r="K68" s="478"/>
      <c r="L68" s="478"/>
      <c r="M68" s="478"/>
      <c r="N68" s="478"/>
      <c r="O68" s="478"/>
      <c r="P68" s="478"/>
      <c r="Q68" s="478"/>
      <c r="R68" s="478"/>
      <c r="S68" s="478"/>
      <c r="T68" s="478"/>
      <c r="U68" s="478"/>
      <c r="V68" s="478"/>
      <c r="W68" s="478"/>
      <c r="X68" s="478"/>
      <c r="Y68" s="478"/>
      <c r="Z68" s="478"/>
      <c r="AA68" s="478"/>
      <c r="AB68" s="454"/>
      <c r="AC68" s="454"/>
      <c r="AD68" s="454"/>
      <c r="AE68" s="454"/>
      <c r="AF68" s="454"/>
      <c r="AG68" s="454"/>
      <c r="AH68" s="454"/>
      <c r="AI68" s="454"/>
      <c r="AJ68" s="454"/>
      <c r="AK68" s="454"/>
      <c r="AL68" s="497"/>
      <c r="AM68" s="454"/>
    </row>
    <row r="69" spans="1:39" ht="12" customHeight="1">
      <c r="A69" s="496" t="s">
        <v>176</v>
      </c>
      <c r="B69" s="478"/>
      <c r="C69" s="478"/>
      <c r="D69" s="478"/>
      <c r="E69" s="478"/>
      <c r="F69" s="478"/>
      <c r="G69" s="478"/>
      <c r="H69" s="478"/>
      <c r="I69" s="478"/>
      <c r="J69" s="478"/>
      <c r="K69" s="478"/>
      <c r="L69" s="478"/>
      <c r="M69" s="478"/>
      <c r="N69" s="478"/>
      <c r="O69" s="478"/>
      <c r="P69" s="478"/>
      <c r="Q69" s="478"/>
      <c r="R69" s="478"/>
      <c r="S69" s="478"/>
      <c r="T69" s="478"/>
      <c r="U69" s="478"/>
      <c r="V69" s="478"/>
      <c r="W69" s="478"/>
      <c r="X69" s="478"/>
      <c r="Y69" s="478"/>
      <c r="Z69" s="478"/>
      <c r="AA69" s="478"/>
      <c r="AB69" s="454"/>
      <c r="AC69" s="454"/>
      <c r="AD69" s="454"/>
      <c r="AE69" s="454"/>
      <c r="AF69" s="454"/>
      <c r="AG69" s="454"/>
      <c r="AH69" s="454"/>
      <c r="AI69" s="454"/>
      <c r="AJ69" s="454"/>
      <c r="AK69" s="454"/>
      <c r="AL69" s="497"/>
      <c r="AM69" s="454"/>
    </row>
    <row r="70" spans="1:39" ht="12" customHeight="1">
      <c r="A70" s="496" t="s">
        <v>894</v>
      </c>
      <c r="B70" s="478"/>
      <c r="C70" s="478"/>
      <c r="D70" s="478"/>
      <c r="E70" s="478"/>
      <c r="F70" s="478"/>
      <c r="G70" s="478"/>
      <c r="H70" s="478"/>
      <c r="I70" s="478"/>
      <c r="J70" s="478"/>
      <c r="K70" s="478"/>
      <c r="L70" s="478"/>
      <c r="M70" s="478"/>
      <c r="N70" s="478"/>
      <c r="O70" s="478"/>
      <c r="P70" s="478"/>
      <c r="Q70" s="478"/>
      <c r="R70" s="478"/>
      <c r="S70" s="478"/>
      <c r="T70" s="478"/>
      <c r="U70" s="478"/>
      <c r="V70" s="478"/>
      <c r="W70" s="478"/>
      <c r="X70" s="478"/>
      <c r="Y70" s="478"/>
      <c r="Z70" s="478"/>
      <c r="AA70" s="478"/>
      <c r="AB70" s="454"/>
      <c r="AC70" s="454"/>
      <c r="AD70" s="454"/>
      <c r="AE70" s="454"/>
      <c r="AF70" s="454"/>
      <c r="AG70" s="454"/>
      <c r="AH70" s="454"/>
      <c r="AI70" s="454"/>
      <c r="AJ70" s="454"/>
      <c r="AK70" s="454"/>
      <c r="AL70" s="497"/>
      <c r="AM70" s="454"/>
    </row>
    <row r="71" spans="1:39" ht="12" customHeight="1">
      <c r="A71" s="496" t="s">
        <v>891</v>
      </c>
      <c r="B71" s="478"/>
      <c r="C71" s="478"/>
      <c r="D71" s="478"/>
      <c r="E71" s="478"/>
      <c r="F71" s="478"/>
      <c r="G71" s="478"/>
      <c r="H71" s="478"/>
      <c r="I71" s="478"/>
      <c r="J71" s="478"/>
      <c r="K71" s="478"/>
      <c r="L71" s="478"/>
      <c r="M71" s="478"/>
      <c r="N71" s="478"/>
      <c r="O71" s="478"/>
      <c r="P71" s="478"/>
      <c r="Q71" s="478"/>
      <c r="R71" s="478"/>
      <c r="S71" s="478"/>
      <c r="T71" s="478"/>
      <c r="U71" s="478"/>
      <c r="V71" s="478"/>
      <c r="W71" s="478"/>
      <c r="X71" s="478"/>
      <c r="Y71" s="478"/>
      <c r="Z71" s="478"/>
      <c r="AA71" s="478"/>
      <c r="AB71" s="454"/>
      <c r="AC71" s="454"/>
      <c r="AD71" s="454"/>
      <c r="AE71" s="454"/>
      <c r="AF71" s="454"/>
      <c r="AG71" s="454"/>
      <c r="AH71" s="454"/>
      <c r="AI71" s="454"/>
      <c r="AJ71" s="454"/>
      <c r="AK71" s="454"/>
      <c r="AL71" s="497"/>
      <c r="AM71" s="454"/>
    </row>
    <row r="72" spans="1:39" ht="12" customHeight="1">
      <c r="A72" s="1193" t="s">
        <v>1428</v>
      </c>
    </row>
  </sheetData>
  <mergeCells count="205">
    <mergeCell ref="A27:AG27"/>
    <mergeCell ref="AI27:AK27"/>
    <mergeCell ref="A28:AG28"/>
    <mergeCell ref="AI28:AK28"/>
    <mergeCell ref="B64:J64"/>
    <mergeCell ref="K64:AK64"/>
    <mergeCell ref="B65:J65"/>
    <mergeCell ref="K65:AK65"/>
    <mergeCell ref="N60:W60"/>
    <mergeCell ref="Y60:AB60"/>
    <mergeCell ref="N61:AA61"/>
    <mergeCell ref="A62:A65"/>
    <mergeCell ref="L62:U62"/>
    <mergeCell ref="W62:AK62"/>
    <mergeCell ref="A29:A61"/>
    <mergeCell ref="B29:E29"/>
    <mergeCell ref="F29:AK29"/>
    <mergeCell ref="B30:J30"/>
    <mergeCell ref="K30:AH30"/>
    <mergeCell ref="AI33:AK33"/>
    <mergeCell ref="C34:J34"/>
    <mergeCell ref="K34:AH34"/>
    <mergeCell ref="AI34:AK34"/>
    <mergeCell ref="B59:J61"/>
    <mergeCell ref="K59:M59"/>
    <mergeCell ref="Y59:AB59"/>
    <mergeCell ref="AC59:AF61"/>
    <mergeCell ref="AG59:AK61"/>
    <mergeCell ref="K60:M60"/>
    <mergeCell ref="B56:F56"/>
    <mergeCell ref="G56:J56"/>
    <mergeCell ref="B57:E57"/>
    <mergeCell ref="F57:H57"/>
    <mergeCell ref="B58:J58"/>
    <mergeCell ref="K56:M58"/>
    <mergeCell ref="N56:P58"/>
    <mergeCell ref="Q56:S58"/>
    <mergeCell ref="T56:V58"/>
    <mergeCell ref="W56:Y58"/>
    <mergeCell ref="Z56:AB58"/>
    <mergeCell ref="AC56:AE58"/>
    <mergeCell ref="AF56:AH58"/>
    <mergeCell ref="AI56:AK58"/>
    <mergeCell ref="K54:M54"/>
    <mergeCell ref="N54:AH54"/>
    <mergeCell ref="AI54:AK54"/>
    <mergeCell ref="K55:M55"/>
    <mergeCell ref="N55:AH55"/>
    <mergeCell ref="AI55:AK55"/>
    <mergeCell ref="B51:J51"/>
    <mergeCell ref="L51:O51"/>
    <mergeCell ref="Q51:T51"/>
    <mergeCell ref="U51:AH51"/>
    <mergeCell ref="AI51:AK51"/>
    <mergeCell ref="B52:J55"/>
    <mergeCell ref="K52:M52"/>
    <mergeCell ref="N52:AH52"/>
    <mergeCell ref="AI52:AK52"/>
    <mergeCell ref="K53:M53"/>
    <mergeCell ref="AI50:AK50"/>
    <mergeCell ref="C47:J47"/>
    <mergeCell ref="K47:AH47"/>
    <mergeCell ref="AI47:AK47"/>
    <mergeCell ref="C48:J48"/>
    <mergeCell ref="K48:AH48"/>
    <mergeCell ref="AI48:AK48"/>
    <mergeCell ref="N53:AH53"/>
    <mergeCell ref="AI53:AK53"/>
    <mergeCell ref="B41:B50"/>
    <mergeCell ref="C41:J41"/>
    <mergeCell ref="K41:AH41"/>
    <mergeCell ref="AI41:AK41"/>
    <mergeCell ref="C42:J42"/>
    <mergeCell ref="K42:AH42"/>
    <mergeCell ref="AI42:AK42"/>
    <mergeCell ref="C45:J45"/>
    <mergeCell ref="K45:AH45"/>
    <mergeCell ref="AI45:AK45"/>
    <mergeCell ref="C46:J46"/>
    <mergeCell ref="K46:AH46"/>
    <mergeCell ref="AI46:AK46"/>
    <mergeCell ref="C43:J43"/>
    <mergeCell ref="K43:AH43"/>
    <mergeCell ref="AI43:AK43"/>
    <mergeCell ref="C44:J44"/>
    <mergeCell ref="K44:AH44"/>
    <mergeCell ref="AI44:AK44"/>
    <mergeCell ref="C49:J49"/>
    <mergeCell ref="K49:AH49"/>
    <mergeCell ref="AI49:AK49"/>
    <mergeCell ref="C50:J50"/>
    <mergeCell ref="K50:AH50"/>
    <mergeCell ref="K39:AH39"/>
    <mergeCell ref="AI39:AK39"/>
    <mergeCell ref="C36:J36"/>
    <mergeCell ref="K36:AH36"/>
    <mergeCell ref="AI36:AK36"/>
    <mergeCell ref="C37:J37"/>
    <mergeCell ref="K37:AH37"/>
    <mergeCell ref="AI37:AK37"/>
    <mergeCell ref="C40:J40"/>
    <mergeCell ref="K40:AH40"/>
    <mergeCell ref="AI40:AK40"/>
    <mergeCell ref="AL21:AL25"/>
    <mergeCell ref="AN21:AN25"/>
    <mergeCell ref="F22:G22"/>
    <mergeCell ref="H22:T22"/>
    <mergeCell ref="U22:X22"/>
    <mergeCell ref="Y22:AF22"/>
    <mergeCell ref="F23:G23"/>
    <mergeCell ref="H23:T23"/>
    <mergeCell ref="U23:X23"/>
    <mergeCell ref="Y23:AF23"/>
    <mergeCell ref="Y24:AF24"/>
    <mergeCell ref="F25:G25"/>
    <mergeCell ref="H25:T25"/>
    <mergeCell ref="U25:X25"/>
    <mergeCell ref="Y25:AF25"/>
    <mergeCell ref="A20:E20"/>
    <mergeCell ref="F20:AK20"/>
    <mergeCell ref="A21:E25"/>
    <mergeCell ref="F21:G21"/>
    <mergeCell ref="H21:T21"/>
    <mergeCell ref="U21:X21"/>
    <mergeCell ref="Y21:AF21"/>
    <mergeCell ref="F24:G24"/>
    <mergeCell ref="H24:T24"/>
    <mergeCell ref="U24:X24"/>
    <mergeCell ref="A17:E17"/>
    <mergeCell ref="F17:AK17"/>
    <mergeCell ref="A18:E19"/>
    <mergeCell ref="G18:K18"/>
    <mergeCell ref="M18:S18"/>
    <mergeCell ref="U18:Z18"/>
    <mergeCell ref="AB18:AG18"/>
    <mergeCell ref="G19:K19"/>
    <mergeCell ref="M19:S19"/>
    <mergeCell ref="X19:AG19"/>
    <mergeCell ref="A2:AK2"/>
    <mergeCell ref="A3:E3"/>
    <mergeCell ref="F3:R3"/>
    <mergeCell ref="A5:E8"/>
    <mergeCell ref="G5:J5"/>
    <mergeCell ref="L5:T5"/>
    <mergeCell ref="G6:J6"/>
    <mergeCell ref="L6:T6"/>
    <mergeCell ref="G8:L8"/>
    <mergeCell ref="N8:R8"/>
    <mergeCell ref="T8:X8"/>
    <mergeCell ref="Y8:AK12"/>
    <mergeCell ref="Y5:AK7"/>
    <mergeCell ref="G7:L7"/>
    <mergeCell ref="N7:R7"/>
    <mergeCell ref="T7:X7"/>
    <mergeCell ref="A13:E13"/>
    <mergeCell ref="G13:K13"/>
    <mergeCell ref="M13:Q13"/>
    <mergeCell ref="S13:U13"/>
    <mergeCell ref="V13:AF13"/>
    <mergeCell ref="AC15:AE15"/>
    <mergeCell ref="AF15:AG15"/>
    <mergeCell ref="AH15:AI15"/>
    <mergeCell ref="A16:E16"/>
    <mergeCell ref="Y16:AA16"/>
    <mergeCell ref="AB16:AD16"/>
    <mergeCell ref="A14:E14"/>
    <mergeCell ref="F14:K14"/>
    <mergeCell ref="M14:X14"/>
    <mergeCell ref="A15:E15"/>
    <mergeCell ref="F15:K15"/>
    <mergeCell ref="M15:R15"/>
    <mergeCell ref="V15:W15"/>
    <mergeCell ref="AL8:AL12"/>
    <mergeCell ref="A9:E10"/>
    <mergeCell ref="F9:X9"/>
    <mergeCell ref="A11:E11"/>
    <mergeCell ref="F11:K11"/>
    <mergeCell ref="M11:R11"/>
    <mergeCell ref="A12:E12"/>
    <mergeCell ref="F12:K12"/>
    <mergeCell ref="L12:X12"/>
    <mergeCell ref="L63:U63"/>
    <mergeCell ref="W63:AF63"/>
    <mergeCell ref="AG63:AH63"/>
    <mergeCell ref="AI63:AK63"/>
    <mergeCell ref="B62:J63"/>
    <mergeCell ref="A26:AG26"/>
    <mergeCell ref="AI26:AK26"/>
    <mergeCell ref="C35:J35"/>
    <mergeCell ref="K35:AH35"/>
    <mergeCell ref="AI35:AK35"/>
    <mergeCell ref="AI30:AK30"/>
    <mergeCell ref="B31:B40"/>
    <mergeCell ref="C31:J31"/>
    <mergeCell ref="K31:AH31"/>
    <mergeCell ref="AI31:AK31"/>
    <mergeCell ref="C32:J32"/>
    <mergeCell ref="K32:AH32"/>
    <mergeCell ref="AI32:AK32"/>
    <mergeCell ref="C33:J33"/>
    <mergeCell ref="K33:AH33"/>
    <mergeCell ref="C38:J38"/>
    <mergeCell ref="K38:AH38"/>
    <mergeCell ref="AI38:AK38"/>
    <mergeCell ref="C39:J39"/>
  </mergeCells>
  <phoneticPr fontId="12"/>
  <conditionalFormatting sqref="L5:T6">
    <cfRule type="expression" dxfId="461" priority="26">
      <formula>AND(F5="✔",L5="")</formula>
    </cfRule>
  </conditionalFormatting>
  <conditionalFormatting sqref="Y8:AK12">
    <cfRule type="expression" dxfId="460" priority="20">
      <formula>LEN(Y8)&gt;100</formula>
    </cfRule>
    <cfRule type="expression" dxfId="459" priority="25">
      <formula>AND($L$5&lt;&gt;"00 基礎分野",$Y$8="")</formula>
    </cfRule>
  </conditionalFormatting>
  <conditionalFormatting sqref="Y59:AB60 N60:W60 N61:AA61 K64:AK65 F13 L13 R13 AF15:AG15 F17:AK17 F20:AK20 F29:AK29 K52:AE55 AI52:AK55 C32:AK50 M11:R11 F11:K12 K62">
    <cfRule type="containsBlanks" dxfId="458" priority="27">
      <formula>LEN(TRIM(C11))=0</formula>
    </cfRule>
  </conditionalFormatting>
  <conditionalFormatting sqref="M11:R11 F11:K12 F14:K14">
    <cfRule type="cellIs" dxfId="457" priority="24" operator="equal">
      <formula>"令和　　年　　月　　日"</formula>
    </cfRule>
  </conditionalFormatting>
  <conditionalFormatting sqref="V13:AF13">
    <cfRule type="expression" dxfId="456" priority="23">
      <formula>AND($R$13="✔",$V$13="")</formula>
    </cfRule>
  </conditionalFormatting>
  <conditionalFormatting sqref="K51 P51">
    <cfRule type="expression" dxfId="455" priority="22">
      <formula>COUNTA($K$51,$P$51)=0</formula>
    </cfRule>
  </conditionalFormatting>
  <conditionalFormatting sqref="AI51:AK51">
    <cfRule type="expression" dxfId="454" priority="21">
      <formula>AND($P$51="✔",$AI$51="")</formula>
    </cfRule>
  </conditionalFormatting>
  <conditionalFormatting sqref="F20:AK20">
    <cfRule type="expression" dxfId="453" priority="19">
      <formula>LEN(F20)&gt;200</formula>
    </cfRule>
  </conditionalFormatting>
  <conditionalFormatting sqref="F29:AK29">
    <cfRule type="expression" dxfId="452" priority="18">
      <formula>LEN(F29)&gt;250</formula>
    </cfRule>
  </conditionalFormatting>
  <conditionalFormatting sqref="F14:K14">
    <cfRule type="containsBlanks" dxfId="451" priority="15">
      <formula>LEN(TRIM(F14))=0</formula>
    </cfRule>
  </conditionalFormatting>
  <conditionalFormatting sqref="F7">
    <cfRule type="containsBlanks" dxfId="450" priority="8">
      <formula>LEN(TRIM(F7))=0</formula>
    </cfRule>
  </conditionalFormatting>
  <conditionalFormatting sqref="C31:AK31">
    <cfRule type="containsBlanks" dxfId="449" priority="10">
      <formula>LEN(TRIM(C31))=0</formula>
    </cfRule>
  </conditionalFormatting>
  <conditionalFormatting sqref="M7">
    <cfRule type="containsBlanks" dxfId="448" priority="9">
      <formula>LEN(TRIM(M7))=0</formula>
    </cfRule>
  </conditionalFormatting>
  <conditionalFormatting sqref="S7">
    <cfRule type="containsBlanks" dxfId="447" priority="7">
      <formula>LEN(TRIM(S7))=0</formula>
    </cfRule>
  </conditionalFormatting>
  <conditionalFormatting sqref="M8">
    <cfRule type="containsBlanks" dxfId="446" priority="6">
      <formula>LEN(TRIM(M8))=0</formula>
    </cfRule>
  </conditionalFormatting>
  <conditionalFormatting sqref="F8">
    <cfRule type="containsBlanks" dxfId="445" priority="5">
      <formula>LEN(TRIM(F8))=0</formula>
    </cfRule>
  </conditionalFormatting>
  <conditionalFormatting sqref="S8">
    <cfRule type="containsBlanks" dxfId="444" priority="4">
      <formula>LEN(TRIM(S8))=0</formula>
    </cfRule>
  </conditionalFormatting>
  <conditionalFormatting sqref="AI63">
    <cfRule type="cellIs" dxfId="443" priority="3" operator="lessThanOrEqual">
      <formula>1</formula>
    </cfRule>
  </conditionalFormatting>
  <dataValidations count="8">
    <dataValidation type="list" allowBlank="1" showInputMessage="1" showErrorMessage="1" sqref="L5:T6">
      <formula1>訓練分野</formula1>
    </dataValidation>
    <dataValidation allowBlank="1" showInputMessage="1" showErrorMessage="1" prompt="日付形式で入力してください。" sqref="F11:K12 M11:R11 F14:K14"/>
    <dataValidation type="list" allowBlank="1" showInputMessage="1" showErrorMessage="1" prompt="実施する項目を選択してください。" sqref="K52:M55">
      <formula1>"【職場見学】,【職場体験】,【職業人講話】"</formula1>
    </dataValidation>
    <dataValidation type="list" allowBlank="1" showInputMessage="1" showErrorMessage="1" sqref="P51 M7 AA18 T18:T19 L18:L19 F18:F19 R13 L13 F13 F7 AH21:AH25 K51 S7:S8 K62:K63 V63">
      <formula1>"✔"</formula1>
    </dataValidation>
    <dataValidation allowBlank="1" showInputMessage="1" showErrorMessage="1" prompt="職場体験・職場見学及び企業実習先への交通費、健康診断料、補講費が必要となる場合には、別途費用が発生する旨記入してください。" sqref="N61:AA61"/>
    <dataValidation allowBlank="1" showInputMessage="1" showErrorMessage="1" prompt="様式第８号に記載した金額を記載してください。" sqref="Y59:AB59"/>
    <dataValidation type="list" allowBlank="1" showInputMessage="1" showErrorMessage="1" sqref="V62">
      <formula1>"✓"</formula1>
    </dataValidation>
    <dataValidation type="list" allowBlank="1" showInputMessage="1" showErrorMessage="1" sqref="AH26:AH28 F8 M8">
      <formula1>"○"</formula1>
    </dataValidation>
  </dataValidations>
  <printOptions horizontalCentered="1"/>
  <pageMargins left="0.62992125984251968" right="0.62992125984251968" top="0.39370078740157483" bottom="0.39370078740157483" header="0" footer="0.19685039370078741"/>
  <pageSetup paperSize="9" scale="59" orientation="portrait" r:id="rId1"/>
  <headerFooter scaleWithDoc="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96F71DD0-5B86-46E1-AA45-43F66162537A}">
            <xm:f>(様式5!$K$61="")*(様式5!$V$61="")</xm:f>
            <x14:dxf>
              <fill>
                <patternFill>
                  <bgColor rgb="FFCCFFCC"/>
                </patternFill>
              </fill>
            </x14:dxf>
          </x14:cfRule>
          <xm:sqref>K63</xm:sqref>
        </x14:conditionalFormatting>
        <x14:conditionalFormatting xmlns:xm="http://schemas.microsoft.com/office/excel/2006/main">
          <x14:cfRule type="expression" priority="1" id="{2B1FA77F-C25E-40DD-9B39-C45DF7CBBBF9}">
            <xm:f>(様式5!$K$61="")*(様式5!$V$61="")</xm:f>
            <x14:dxf>
              <fill>
                <patternFill>
                  <bgColor rgb="FFCCFFCC"/>
                </patternFill>
              </fill>
            </x14:dxf>
          </x14:cfRule>
          <xm:sqref>V63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I24"/>
  <sheetViews>
    <sheetView showGridLines="0" view="pageBreakPreview" zoomScale="85" zoomScaleNormal="100" zoomScaleSheetLayoutView="85" workbookViewId="0"/>
  </sheetViews>
  <sheetFormatPr defaultColWidth="8" defaultRowHeight="13.5"/>
  <cols>
    <col min="1" max="24" width="6.75" style="739" customWidth="1"/>
    <col min="25" max="16384" width="8" style="739"/>
  </cols>
  <sheetData>
    <row r="1" spans="1:35">
      <c r="V1" s="740" t="s">
        <v>1223</v>
      </c>
    </row>
    <row r="2" spans="1:35">
      <c r="X2" s="741" t="s">
        <v>914</v>
      </c>
    </row>
    <row r="3" spans="1:35" ht="18.75">
      <c r="A3" s="2002" t="s">
        <v>915</v>
      </c>
      <c r="B3" s="2002"/>
      <c r="C3" s="2002"/>
      <c r="D3" s="2002"/>
      <c r="E3" s="2002"/>
      <c r="F3" s="2002"/>
      <c r="G3" s="2002"/>
      <c r="H3" s="2002"/>
      <c r="I3" s="2002"/>
      <c r="J3" s="2002"/>
      <c r="K3" s="2002"/>
      <c r="L3" s="2002"/>
      <c r="M3" s="2002"/>
      <c r="N3" s="2002"/>
      <c r="O3" s="2002"/>
      <c r="P3" s="2002"/>
      <c r="Q3" s="2002"/>
      <c r="R3" s="2002"/>
      <c r="S3" s="2002"/>
      <c r="T3" s="2002"/>
      <c r="U3" s="2002"/>
      <c r="V3" s="2002"/>
      <c r="W3" s="2002"/>
      <c r="X3" s="2002"/>
    </row>
    <row r="4" spans="1:35">
      <c r="T4" s="2003" t="s">
        <v>916</v>
      </c>
      <c r="U4" s="2003"/>
      <c r="V4" s="2004" t="str">
        <f>IF(様式1!O3="","",様式1!O3)</f>
        <v/>
      </c>
      <c r="W4" s="2004"/>
      <c r="X4" s="2004"/>
      <c r="Y4" s="742"/>
      <c r="Z4" s="742"/>
    </row>
    <row r="5" spans="1:35" ht="9" customHeight="1">
      <c r="Y5" s="743"/>
      <c r="Z5" s="743"/>
    </row>
    <row r="6" spans="1:35" ht="18" customHeight="1">
      <c r="A6" s="2005" t="s">
        <v>917</v>
      </c>
      <c r="B6" s="2006"/>
      <c r="C6" s="2007"/>
      <c r="D6" s="2008" t="str">
        <f>IF(様式1!L11="","",様式1!L11)</f>
        <v/>
      </c>
      <c r="E6" s="2009"/>
      <c r="F6" s="2009"/>
      <c r="G6" s="2009"/>
      <c r="H6" s="2009"/>
      <c r="I6" s="2009"/>
      <c r="J6" s="2009"/>
      <c r="K6" s="2009"/>
      <c r="L6" s="2010"/>
      <c r="M6" s="2011" t="s">
        <v>918</v>
      </c>
      <c r="N6" s="2011"/>
      <c r="O6" s="2011"/>
      <c r="P6" s="2012" t="str">
        <f>IF(様式1!F44="","",様式1!F44)</f>
        <v/>
      </c>
      <c r="Q6" s="2012"/>
      <c r="R6" s="2012"/>
      <c r="S6" s="2012"/>
      <c r="T6" s="2012"/>
      <c r="U6" s="2012"/>
      <c r="V6" s="2012"/>
      <c r="W6" s="2012"/>
      <c r="X6" s="2012"/>
      <c r="Y6" s="744"/>
      <c r="Z6" s="744"/>
      <c r="AA6" s="744"/>
      <c r="AB6" s="744"/>
      <c r="AC6" s="744"/>
      <c r="AD6" s="744"/>
      <c r="AE6" s="744"/>
      <c r="AF6" s="744"/>
      <c r="AG6" s="744"/>
      <c r="AH6" s="744"/>
      <c r="AI6" s="744"/>
    </row>
    <row r="7" spans="1:35" ht="18" customHeight="1">
      <c r="A7" s="2005" t="s">
        <v>919</v>
      </c>
      <c r="B7" s="2006"/>
      <c r="C7" s="2007"/>
      <c r="D7" s="2013" t="str">
        <f>IF(様式1!G36="","",様式1!G36)</f>
        <v/>
      </c>
      <c r="E7" s="2014"/>
      <c r="F7" s="2014"/>
      <c r="G7" s="2014"/>
      <c r="H7" s="2014"/>
      <c r="I7" s="2014"/>
      <c r="J7" s="2014"/>
      <c r="K7" s="2014"/>
      <c r="L7" s="2015"/>
      <c r="M7" s="745"/>
      <c r="N7" s="745"/>
      <c r="O7" s="745"/>
      <c r="P7" s="745"/>
      <c r="Q7" s="745"/>
      <c r="R7" s="745"/>
      <c r="S7" s="745"/>
      <c r="T7" s="745"/>
      <c r="U7" s="745"/>
      <c r="V7" s="745"/>
      <c r="W7" s="745"/>
      <c r="X7" s="745"/>
      <c r="Y7" s="744"/>
      <c r="Z7" s="744"/>
      <c r="AA7" s="744"/>
      <c r="AB7" s="744"/>
      <c r="AC7" s="744"/>
      <c r="AD7" s="744"/>
      <c r="AE7" s="744"/>
      <c r="AF7" s="744"/>
      <c r="AG7" s="744"/>
      <c r="AH7" s="744"/>
      <c r="AI7" s="744"/>
    </row>
    <row r="9" spans="1:35" s="747" customFormat="1" ht="55.9" customHeight="1">
      <c r="A9" s="746" t="s">
        <v>920</v>
      </c>
      <c r="B9" s="2016" t="s">
        <v>921</v>
      </c>
      <c r="C9" s="2016"/>
      <c r="D9" s="2017" t="s">
        <v>922</v>
      </c>
      <c r="E9" s="2017"/>
      <c r="F9" s="2017"/>
      <c r="G9" s="2017" t="s">
        <v>923</v>
      </c>
      <c r="H9" s="2017"/>
      <c r="I9" s="2017"/>
      <c r="J9" s="2017"/>
      <c r="K9" s="2017"/>
      <c r="L9" s="2017" t="s">
        <v>924</v>
      </c>
      <c r="M9" s="2017"/>
      <c r="N9" s="2017" t="s">
        <v>925</v>
      </c>
      <c r="O9" s="2017"/>
      <c r="P9" s="2016" t="s">
        <v>926</v>
      </c>
      <c r="Q9" s="2016"/>
      <c r="R9" s="2016"/>
      <c r="S9" s="2017" t="s">
        <v>927</v>
      </c>
      <c r="T9" s="2017"/>
      <c r="U9" s="2017" t="s">
        <v>928</v>
      </c>
      <c r="V9" s="2017"/>
      <c r="W9" s="2017"/>
      <c r="X9" s="2017"/>
    </row>
    <row r="10" spans="1:35" ht="58.15" customHeight="1">
      <c r="A10" s="748" t="s">
        <v>929</v>
      </c>
      <c r="B10" s="2018"/>
      <c r="C10" s="2019"/>
      <c r="D10" s="2020"/>
      <c r="E10" s="2020"/>
      <c r="F10" s="2020"/>
      <c r="G10" s="2020"/>
      <c r="H10" s="2020"/>
      <c r="I10" s="2020"/>
      <c r="J10" s="2020"/>
      <c r="K10" s="2020"/>
      <c r="L10" s="2017"/>
      <c r="M10" s="2017"/>
      <c r="N10" s="2016"/>
      <c r="O10" s="2016"/>
      <c r="P10" s="2016"/>
      <c r="Q10" s="2016"/>
      <c r="R10" s="2016"/>
      <c r="S10" s="2016"/>
      <c r="T10" s="2016"/>
      <c r="U10" s="2021"/>
      <c r="V10" s="2021"/>
      <c r="W10" s="2021"/>
      <c r="X10" s="2021"/>
    </row>
    <row r="11" spans="1:35" ht="58.15" customHeight="1">
      <c r="A11" s="748" t="s">
        <v>930</v>
      </c>
      <c r="B11" s="2018"/>
      <c r="C11" s="2019"/>
      <c r="D11" s="2020"/>
      <c r="E11" s="2020"/>
      <c r="F11" s="2020"/>
      <c r="G11" s="2022"/>
      <c r="H11" s="2023"/>
      <c r="I11" s="2023"/>
      <c r="J11" s="2023"/>
      <c r="K11" s="2024"/>
      <c r="L11" s="2017"/>
      <c r="M11" s="2017"/>
      <c r="N11" s="2016"/>
      <c r="O11" s="2016"/>
      <c r="P11" s="2016"/>
      <c r="Q11" s="2016"/>
      <c r="R11" s="2016"/>
      <c r="S11" s="2016"/>
      <c r="T11" s="2016"/>
      <c r="U11" s="2021"/>
      <c r="V11" s="2021"/>
      <c r="W11" s="2021"/>
      <c r="X11" s="2021"/>
    </row>
    <row r="12" spans="1:35" ht="58.15" customHeight="1">
      <c r="A12" s="748" t="s">
        <v>931</v>
      </c>
      <c r="B12" s="2018"/>
      <c r="C12" s="2019"/>
      <c r="D12" s="2020"/>
      <c r="E12" s="2020"/>
      <c r="F12" s="2020"/>
      <c r="G12" s="2022"/>
      <c r="H12" s="2023"/>
      <c r="I12" s="2023"/>
      <c r="J12" s="2023"/>
      <c r="K12" s="2024"/>
      <c r="L12" s="2017"/>
      <c r="M12" s="2017"/>
      <c r="N12" s="2016"/>
      <c r="O12" s="2016"/>
      <c r="P12" s="2016"/>
      <c r="Q12" s="2016"/>
      <c r="R12" s="2016"/>
      <c r="S12" s="2016"/>
      <c r="T12" s="2016"/>
      <c r="U12" s="2021"/>
      <c r="V12" s="2021"/>
      <c r="W12" s="2021"/>
      <c r="X12" s="2021"/>
    </row>
    <row r="13" spans="1:35" ht="58.15" customHeight="1">
      <c r="A13" s="748" t="s">
        <v>932</v>
      </c>
      <c r="B13" s="2018"/>
      <c r="C13" s="2019"/>
      <c r="D13" s="2020"/>
      <c r="E13" s="2020"/>
      <c r="F13" s="2020"/>
      <c r="G13" s="2022"/>
      <c r="H13" s="2023"/>
      <c r="I13" s="2023"/>
      <c r="J13" s="2023"/>
      <c r="K13" s="2024"/>
      <c r="L13" s="2017"/>
      <c r="M13" s="2017"/>
      <c r="N13" s="2016"/>
      <c r="O13" s="2016"/>
      <c r="P13" s="2016"/>
      <c r="Q13" s="2016"/>
      <c r="R13" s="2016"/>
      <c r="S13" s="2016"/>
      <c r="T13" s="2016"/>
      <c r="U13" s="2021"/>
      <c r="V13" s="2021"/>
      <c r="W13" s="2021"/>
      <c r="X13" s="2021"/>
    </row>
    <row r="14" spans="1:35" ht="58.15" customHeight="1">
      <c r="A14" s="748" t="s">
        <v>933</v>
      </c>
      <c r="B14" s="2018"/>
      <c r="C14" s="2019"/>
      <c r="D14" s="2020"/>
      <c r="E14" s="2020"/>
      <c r="F14" s="2020"/>
      <c r="G14" s="2022"/>
      <c r="H14" s="2023"/>
      <c r="I14" s="2023"/>
      <c r="J14" s="2023"/>
      <c r="K14" s="2024"/>
      <c r="L14" s="2017"/>
      <c r="M14" s="2017"/>
      <c r="N14" s="2016"/>
      <c r="O14" s="2016"/>
      <c r="P14" s="2016"/>
      <c r="Q14" s="2016"/>
      <c r="R14" s="2016"/>
      <c r="S14" s="2016"/>
      <c r="T14" s="2016"/>
      <c r="U14" s="2021"/>
      <c r="V14" s="2021"/>
      <c r="W14" s="2021"/>
      <c r="X14" s="2021"/>
    </row>
    <row r="15" spans="1:35" ht="58.15" customHeight="1">
      <c r="A15" s="748" t="s">
        <v>934</v>
      </c>
      <c r="B15" s="2029"/>
      <c r="C15" s="2030"/>
      <c r="D15" s="2020"/>
      <c r="E15" s="2020"/>
      <c r="F15" s="2020"/>
      <c r="G15" s="2022"/>
      <c r="H15" s="2023"/>
      <c r="I15" s="2023"/>
      <c r="J15" s="2023"/>
      <c r="K15" s="2024"/>
      <c r="L15" s="2017"/>
      <c r="M15" s="2017"/>
      <c r="N15" s="2016"/>
      <c r="O15" s="2016"/>
      <c r="P15" s="2016"/>
      <c r="Q15" s="2016"/>
      <c r="R15" s="2016"/>
      <c r="S15" s="2016"/>
      <c r="T15" s="2016"/>
      <c r="U15" s="2021"/>
      <c r="V15" s="2021"/>
      <c r="W15" s="2021"/>
      <c r="X15" s="2021"/>
    </row>
    <row r="17" spans="1:24">
      <c r="A17" s="2025" t="s">
        <v>935</v>
      </c>
      <c r="B17" s="2026"/>
    </row>
    <row r="18" spans="1:24">
      <c r="A18" s="749" t="s">
        <v>936</v>
      </c>
      <c r="B18" s="750"/>
      <c r="C18" s="751"/>
      <c r="D18" s="751"/>
      <c r="E18" s="751"/>
      <c r="F18" s="751"/>
      <c r="G18" s="751"/>
      <c r="H18" s="750" t="s">
        <v>937</v>
      </c>
      <c r="I18" s="750"/>
      <c r="J18" s="750"/>
      <c r="K18" s="751"/>
      <c r="L18" s="751"/>
      <c r="M18" s="751"/>
      <c r="N18" s="750"/>
      <c r="O18" s="750"/>
      <c r="P18" s="751"/>
      <c r="Q18" s="751"/>
      <c r="R18" s="751"/>
      <c r="S18" s="751"/>
      <c r="T18" s="751"/>
      <c r="U18" s="751"/>
      <c r="V18" s="751"/>
      <c r="W18" s="751"/>
      <c r="X18" s="752"/>
    </row>
    <row r="19" spans="1:24">
      <c r="A19" s="753"/>
      <c r="B19" s="743"/>
      <c r="C19" s="743"/>
      <c r="D19" s="743"/>
      <c r="E19" s="743"/>
      <c r="F19" s="743"/>
      <c r="G19" s="743"/>
      <c r="H19" s="743"/>
      <c r="I19" s="743"/>
      <c r="J19" s="743"/>
      <c r="K19" s="743"/>
      <c r="L19" s="743"/>
      <c r="M19" s="743"/>
      <c r="N19" s="743"/>
      <c r="O19" s="743"/>
      <c r="P19" s="743"/>
      <c r="Q19" s="743"/>
      <c r="R19" s="743"/>
      <c r="S19" s="743"/>
      <c r="T19" s="743"/>
      <c r="U19" s="743"/>
      <c r="V19" s="743"/>
      <c r="W19" s="743"/>
      <c r="X19" s="754"/>
    </row>
    <row r="20" spans="1:24">
      <c r="A20" s="755" t="s">
        <v>938</v>
      </c>
      <c r="B20" s="756"/>
      <c r="C20" s="743"/>
      <c r="D20" s="743"/>
      <c r="E20" s="743"/>
      <c r="F20" s="743"/>
      <c r="G20" s="743"/>
      <c r="H20" s="756" t="s">
        <v>939</v>
      </c>
      <c r="I20" s="756"/>
      <c r="J20" s="743"/>
      <c r="K20" s="743"/>
      <c r="L20" s="743"/>
      <c r="M20" s="743"/>
      <c r="N20" s="743"/>
      <c r="O20" s="743"/>
      <c r="P20" s="743"/>
      <c r="Q20" s="743"/>
      <c r="R20" s="743"/>
      <c r="S20" s="743"/>
      <c r="T20" s="743"/>
      <c r="U20" s="743"/>
      <c r="V20" s="743"/>
      <c r="W20" s="743"/>
      <c r="X20" s="754"/>
    </row>
    <row r="21" spans="1:24">
      <c r="A21" s="757"/>
      <c r="B21" s="758"/>
      <c r="C21" s="759"/>
      <c r="D21" s="759"/>
      <c r="E21" s="759"/>
      <c r="F21" s="759"/>
      <c r="G21" s="759"/>
      <c r="H21" s="759"/>
      <c r="I21" s="759"/>
      <c r="J21" s="759"/>
      <c r="K21" s="759"/>
      <c r="L21" s="759"/>
      <c r="M21" s="759"/>
      <c r="N21" s="759"/>
      <c r="O21" s="759"/>
      <c r="P21" s="759"/>
      <c r="Q21" s="759"/>
      <c r="R21" s="759"/>
      <c r="S21" s="759"/>
      <c r="T21" s="759"/>
      <c r="U21" s="759"/>
      <c r="V21" s="759"/>
      <c r="W21" s="759"/>
      <c r="X21" s="760"/>
    </row>
    <row r="23" spans="1:24" ht="95.25" customHeight="1">
      <c r="A23" s="2027" t="s">
        <v>1234</v>
      </c>
      <c r="B23" s="2028"/>
      <c r="C23" s="2028"/>
      <c r="D23" s="2028"/>
      <c r="E23" s="2028"/>
      <c r="F23" s="2028"/>
      <c r="G23" s="2028"/>
      <c r="H23" s="2028"/>
      <c r="I23" s="2028"/>
      <c r="J23" s="2028"/>
      <c r="K23" s="2028"/>
      <c r="L23" s="2028"/>
      <c r="M23" s="2028"/>
      <c r="N23" s="2028"/>
      <c r="O23" s="2028"/>
      <c r="P23" s="2028"/>
      <c r="Q23" s="2028"/>
      <c r="R23" s="2028"/>
      <c r="S23" s="2028"/>
      <c r="T23" s="2028"/>
      <c r="U23" s="2028"/>
      <c r="V23" s="2028"/>
      <c r="W23" s="2028"/>
      <c r="X23" s="2028"/>
    </row>
    <row r="24" spans="1:24">
      <c r="X24" s="761" t="s">
        <v>1220</v>
      </c>
    </row>
  </sheetData>
  <mergeCells count="67">
    <mergeCell ref="A17:B17"/>
    <mergeCell ref="A23:X23"/>
    <mergeCell ref="S14:T14"/>
    <mergeCell ref="U14:X14"/>
    <mergeCell ref="B15:C15"/>
    <mergeCell ref="D15:F15"/>
    <mergeCell ref="G15:K15"/>
    <mergeCell ref="L15:M15"/>
    <mergeCell ref="N15:O15"/>
    <mergeCell ref="P15:R15"/>
    <mergeCell ref="S15:T15"/>
    <mergeCell ref="U15:X15"/>
    <mergeCell ref="B14:C14"/>
    <mergeCell ref="D14:F14"/>
    <mergeCell ref="G14:K14"/>
    <mergeCell ref="L14:M14"/>
    <mergeCell ref="N14:O14"/>
    <mergeCell ref="P14:R14"/>
    <mergeCell ref="S12:T12"/>
    <mergeCell ref="U12:X12"/>
    <mergeCell ref="B13:C13"/>
    <mergeCell ref="D13:F13"/>
    <mergeCell ref="G13:K13"/>
    <mergeCell ref="L13:M13"/>
    <mergeCell ref="N13:O13"/>
    <mergeCell ref="P13:R13"/>
    <mergeCell ref="S13:T13"/>
    <mergeCell ref="U13:X13"/>
    <mergeCell ref="B12:C12"/>
    <mergeCell ref="D12:F12"/>
    <mergeCell ref="G12:K12"/>
    <mergeCell ref="L12:M12"/>
    <mergeCell ref="N12:O12"/>
    <mergeCell ref="P12:R12"/>
    <mergeCell ref="S10:T10"/>
    <mergeCell ref="U10:X10"/>
    <mergeCell ref="B11:C11"/>
    <mergeCell ref="D11:F11"/>
    <mergeCell ref="G11:K11"/>
    <mergeCell ref="L11:M11"/>
    <mergeCell ref="N11:O11"/>
    <mergeCell ref="P11:R11"/>
    <mergeCell ref="S11:T11"/>
    <mergeCell ref="U11:X11"/>
    <mergeCell ref="N9:O9"/>
    <mergeCell ref="P9:R9"/>
    <mergeCell ref="S9:T9"/>
    <mergeCell ref="U9:X9"/>
    <mergeCell ref="B10:C10"/>
    <mergeCell ref="D10:F10"/>
    <mergeCell ref="G10:K10"/>
    <mergeCell ref="L10:M10"/>
    <mergeCell ref="N10:O10"/>
    <mergeCell ref="P10:R10"/>
    <mergeCell ref="A7:C7"/>
    <mergeCell ref="D7:L7"/>
    <mergeCell ref="B9:C9"/>
    <mergeCell ref="D9:F9"/>
    <mergeCell ref="G9:K9"/>
    <mergeCell ref="L9:M9"/>
    <mergeCell ref="A3:X3"/>
    <mergeCell ref="T4:U4"/>
    <mergeCell ref="V4:X4"/>
    <mergeCell ref="A6:C6"/>
    <mergeCell ref="D6:L6"/>
    <mergeCell ref="M6:O6"/>
    <mergeCell ref="P6:X6"/>
  </mergeCells>
  <phoneticPr fontId="12"/>
  <dataValidations count="1">
    <dataValidation type="list" allowBlank="1" showInputMessage="1" showErrorMessage="1" sqref="P10:R15">
      <formula1>"職場見学, 職場体験, 企業実習"</formula1>
    </dataValidation>
  </dataValidations>
  <printOptions horizontalCentered="1"/>
  <pageMargins left="0.62992125984251968" right="0.62992125984251968" top="0.39370078740157483" bottom="0.39370078740157483" header="0" footer="0.19685039370078741"/>
  <pageSetup paperSize="9" scale="81" orientation="landscape" r:id="rId1"/>
  <headerFooter scaleWithDoc="0">
    <oddFooter>&amp;R令和６年４月１日以降に申請する訓練科から適用</oddFooter>
  </headerFooter>
  <rowBreaks count="1" manualBreakCount="1">
    <brk id="22"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H24"/>
  <sheetViews>
    <sheetView view="pageBreakPreview" zoomScale="90" zoomScaleNormal="100" zoomScaleSheetLayoutView="90" workbookViewId="0"/>
  </sheetViews>
  <sheetFormatPr defaultColWidth="8" defaultRowHeight="13.5"/>
  <cols>
    <col min="1" max="13" width="6.75" style="838" customWidth="1"/>
    <col min="14" max="15" width="12.625" style="838" customWidth="1"/>
    <col min="16" max="17" width="10.125" style="838" customWidth="1"/>
    <col min="18" max="23" width="6.75" style="838" customWidth="1"/>
    <col min="24" max="16384" width="8" style="838"/>
  </cols>
  <sheetData>
    <row r="1" spans="1:34">
      <c r="T1" s="2051" t="s">
        <v>1222</v>
      </c>
      <c r="U1" s="2051"/>
      <c r="V1" s="2051"/>
      <c r="W1" s="2051"/>
    </row>
    <row r="2" spans="1:34">
      <c r="W2" s="839" t="s">
        <v>980</v>
      </c>
    </row>
    <row r="3" spans="1:34" ht="18.75">
      <c r="A3" s="2052" t="s">
        <v>981</v>
      </c>
      <c r="B3" s="2052"/>
      <c r="C3" s="2052"/>
      <c r="D3" s="2052"/>
      <c r="E3" s="2052"/>
      <c r="F3" s="2052"/>
      <c r="G3" s="2052"/>
      <c r="H3" s="2052"/>
      <c r="I3" s="2052"/>
      <c r="J3" s="2052"/>
      <c r="K3" s="2052"/>
      <c r="L3" s="2052"/>
      <c r="M3" s="2052"/>
      <c r="N3" s="2052"/>
      <c r="O3" s="2052"/>
      <c r="P3" s="2052"/>
      <c r="Q3" s="2052"/>
      <c r="R3" s="2052"/>
      <c r="S3" s="2052"/>
      <c r="T3" s="2052"/>
      <c r="U3" s="2052"/>
      <c r="V3" s="2052"/>
      <c r="W3" s="2052"/>
    </row>
    <row r="4" spans="1:34">
      <c r="S4" s="2053" t="s">
        <v>916</v>
      </c>
      <c r="T4" s="2053"/>
      <c r="U4" s="2054"/>
      <c r="V4" s="2054"/>
      <c r="W4" s="2054"/>
    </row>
    <row r="5" spans="1:34" ht="9" customHeight="1"/>
    <row r="6" spans="1:34" ht="18" customHeight="1">
      <c r="A6" s="2005" t="s">
        <v>917</v>
      </c>
      <c r="B6" s="2006"/>
      <c r="C6" s="2007"/>
      <c r="D6" s="2008" t="str">
        <f>IF(様式1!L11="","",様式1!L11)</f>
        <v/>
      </c>
      <c r="E6" s="2009"/>
      <c r="F6" s="2009"/>
      <c r="G6" s="2009"/>
      <c r="H6" s="2009"/>
      <c r="I6" s="2009"/>
      <c r="J6" s="2009"/>
      <c r="K6" s="2009"/>
      <c r="L6" s="2010"/>
      <c r="M6" s="2005" t="s">
        <v>918</v>
      </c>
      <c r="N6" s="2055"/>
      <c r="O6" s="2012" t="str">
        <f>IF(様式1!E44="","",様式1!E44)</f>
        <v/>
      </c>
      <c r="P6" s="2012"/>
      <c r="Q6" s="2012"/>
      <c r="R6" s="2012"/>
      <c r="S6" s="2012"/>
      <c r="T6" s="2012"/>
      <c r="U6" s="2012"/>
      <c r="V6" s="2012"/>
      <c r="W6" s="2012"/>
      <c r="X6" s="840"/>
      <c r="Y6" s="840"/>
      <c r="Z6" s="840"/>
      <c r="AA6" s="840"/>
      <c r="AB6" s="840"/>
      <c r="AC6" s="840"/>
      <c r="AD6" s="840"/>
      <c r="AE6" s="840"/>
      <c r="AF6" s="840"/>
      <c r="AG6" s="840"/>
      <c r="AH6" s="840"/>
    </row>
    <row r="7" spans="1:34" ht="18" customHeight="1">
      <c r="A7" s="2005" t="s">
        <v>919</v>
      </c>
      <c r="B7" s="2006"/>
      <c r="C7" s="2007"/>
      <c r="D7" s="2013" t="str">
        <f>IF(様式1!G36="","",様式1!G36)</f>
        <v/>
      </c>
      <c r="E7" s="2014"/>
      <c r="F7" s="2014"/>
      <c r="G7" s="2014"/>
      <c r="H7" s="2014"/>
      <c r="I7" s="2014"/>
      <c r="J7" s="2014"/>
      <c r="K7" s="2014"/>
      <c r="L7" s="2015"/>
      <c r="M7" s="2048"/>
      <c r="N7" s="2049"/>
      <c r="O7" s="2049"/>
      <c r="P7" s="2049"/>
      <c r="Q7" s="2049"/>
      <c r="R7" s="2049"/>
      <c r="S7" s="2049"/>
      <c r="T7" s="2049"/>
      <c r="U7" s="2049"/>
      <c r="V7" s="2049"/>
      <c r="W7" s="2049"/>
      <c r="X7" s="840"/>
      <c r="Y7" s="840"/>
      <c r="Z7" s="840"/>
      <c r="AA7" s="840"/>
      <c r="AB7" s="840"/>
      <c r="AC7" s="840"/>
      <c r="AD7" s="840"/>
      <c r="AE7" s="840"/>
      <c r="AF7" s="840"/>
      <c r="AG7" s="840"/>
      <c r="AH7" s="840"/>
    </row>
    <row r="9" spans="1:34" s="842" customFormat="1" ht="69.95" customHeight="1">
      <c r="A9" s="841" t="s">
        <v>920</v>
      </c>
      <c r="B9" s="2036" t="s">
        <v>982</v>
      </c>
      <c r="C9" s="2037"/>
      <c r="D9" s="2050"/>
      <c r="E9" s="2050"/>
      <c r="F9" s="2044"/>
      <c r="G9" s="2043" t="s">
        <v>923</v>
      </c>
      <c r="H9" s="2043"/>
      <c r="I9" s="2043"/>
      <c r="J9" s="2043"/>
      <c r="K9" s="2043"/>
      <c r="L9" s="2043" t="s">
        <v>924</v>
      </c>
      <c r="M9" s="2043"/>
      <c r="N9" s="2036" t="s">
        <v>983</v>
      </c>
      <c r="O9" s="2046"/>
      <c r="P9" s="2045" t="s">
        <v>984</v>
      </c>
      <c r="Q9" s="2043"/>
      <c r="R9" s="2043" t="s">
        <v>927</v>
      </c>
      <c r="S9" s="2043"/>
      <c r="T9" s="2043" t="s">
        <v>928</v>
      </c>
      <c r="U9" s="2043"/>
      <c r="V9" s="2043"/>
      <c r="W9" s="2043"/>
    </row>
    <row r="10" spans="1:34" ht="69.95" customHeight="1">
      <c r="A10" s="843" t="s">
        <v>929</v>
      </c>
      <c r="B10" s="2036"/>
      <c r="C10" s="2037"/>
      <c r="D10" s="2038"/>
      <c r="E10" s="2038"/>
      <c r="F10" s="2039"/>
      <c r="G10" s="2047"/>
      <c r="H10" s="2047"/>
      <c r="I10" s="2047"/>
      <c r="J10" s="2047"/>
      <c r="K10" s="2047"/>
      <c r="L10" s="2043"/>
      <c r="M10" s="2043"/>
      <c r="N10" s="2036"/>
      <c r="O10" s="2046"/>
      <c r="P10" s="2045"/>
      <c r="Q10" s="2045"/>
      <c r="R10" s="2045"/>
      <c r="S10" s="2045"/>
      <c r="T10" s="2035"/>
      <c r="U10" s="2035"/>
      <c r="V10" s="2035"/>
      <c r="W10" s="2035"/>
    </row>
    <row r="11" spans="1:34" ht="69.95" customHeight="1">
      <c r="A11" s="843" t="s">
        <v>930</v>
      </c>
      <c r="B11" s="2036"/>
      <c r="C11" s="2037"/>
      <c r="D11" s="2038"/>
      <c r="E11" s="2038"/>
      <c r="F11" s="2039"/>
      <c r="G11" s="2040"/>
      <c r="H11" s="2041"/>
      <c r="I11" s="2041"/>
      <c r="J11" s="2041"/>
      <c r="K11" s="2042"/>
      <c r="L11" s="2043"/>
      <c r="M11" s="2043"/>
      <c r="N11" s="2036"/>
      <c r="O11" s="2046"/>
      <c r="P11" s="2045"/>
      <c r="Q11" s="2045"/>
      <c r="R11" s="2045"/>
      <c r="S11" s="2045"/>
      <c r="T11" s="2035"/>
      <c r="U11" s="2035"/>
      <c r="V11" s="2035"/>
      <c r="W11" s="2035"/>
    </row>
    <row r="12" spans="1:34" ht="69.95" customHeight="1">
      <c r="A12" s="843" t="s">
        <v>931</v>
      </c>
      <c r="B12" s="2036"/>
      <c r="C12" s="2037"/>
      <c r="D12" s="2038"/>
      <c r="E12" s="2038"/>
      <c r="F12" s="2039"/>
      <c r="G12" s="2040"/>
      <c r="H12" s="2041"/>
      <c r="I12" s="2041"/>
      <c r="J12" s="2041"/>
      <c r="K12" s="2042"/>
      <c r="L12" s="2043"/>
      <c r="M12" s="2043"/>
      <c r="N12" s="2036"/>
      <c r="O12" s="2046"/>
      <c r="P12" s="2045"/>
      <c r="Q12" s="2045"/>
      <c r="R12" s="2045"/>
      <c r="S12" s="2045"/>
      <c r="T12" s="2035"/>
      <c r="U12" s="2035"/>
      <c r="V12" s="2035"/>
      <c r="W12" s="2035"/>
    </row>
    <row r="13" spans="1:34" ht="69.95" customHeight="1">
      <c r="A13" s="843" t="s">
        <v>932</v>
      </c>
      <c r="B13" s="2036"/>
      <c r="C13" s="2037"/>
      <c r="D13" s="2038"/>
      <c r="E13" s="2038"/>
      <c r="F13" s="2039"/>
      <c r="G13" s="2040"/>
      <c r="H13" s="2041"/>
      <c r="I13" s="2041"/>
      <c r="J13" s="2041"/>
      <c r="K13" s="2042"/>
      <c r="L13" s="2043"/>
      <c r="M13" s="2043"/>
      <c r="N13" s="2031"/>
      <c r="O13" s="2044"/>
      <c r="P13" s="2045"/>
      <c r="Q13" s="2045"/>
      <c r="R13" s="2045"/>
      <c r="S13" s="2045"/>
      <c r="T13" s="2035"/>
      <c r="U13" s="2035"/>
      <c r="V13" s="2035"/>
      <c r="W13" s="2035"/>
    </row>
    <row r="14" spans="1:34" ht="69.95" customHeight="1">
      <c r="A14" s="843" t="s">
        <v>933</v>
      </c>
      <c r="B14" s="2036"/>
      <c r="C14" s="2037"/>
      <c r="D14" s="2038"/>
      <c r="E14" s="2038"/>
      <c r="F14" s="2039"/>
      <c r="G14" s="2040"/>
      <c r="H14" s="2041"/>
      <c r="I14" s="2041"/>
      <c r="J14" s="2041"/>
      <c r="K14" s="2042"/>
      <c r="L14" s="2043"/>
      <c r="M14" s="2043"/>
      <c r="N14" s="2031"/>
      <c r="O14" s="2044"/>
      <c r="P14" s="2045"/>
      <c r="Q14" s="2045"/>
      <c r="R14" s="2045"/>
      <c r="S14" s="2045"/>
      <c r="T14" s="2035"/>
      <c r="U14" s="2035"/>
      <c r="V14" s="2035"/>
      <c r="W14" s="2035"/>
    </row>
    <row r="15" spans="1:34" ht="69.95" customHeight="1">
      <c r="A15" s="843" t="s">
        <v>934</v>
      </c>
      <c r="B15" s="2036"/>
      <c r="C15" s="2037"/>
      <c r="D15" s="2038"/>
      <c r="E15" s="2038"/>
      <c r="F15" s="2039"/>
      <c r="G15" s="2040"/>
      <c r="H15" s="2041"/>
      <c r="I15" s="2041"/>
      <c r="J15" s="2041"/>
      <c r="K15" s="2042"/>
      <c r="L15" s="2043"/>
      <c r="M15" s="2043"/>
      <c r="N15" s="2031"/>
      <c r="O15" s="2044"/>
      <c r="P15" s="2045"/>
      <c r="Q15" s="2045"/>
      <c r="R15" s="2045"/>
      <c r="S15" s="2045"/>
      <c r="T15" s="2035"/>
      <c r="U15" s="2035"/>
      <c r="V15" s="2035"/>
      <c r="W15" s="2035"/>
    </row>
    <row r="17" spans="1:23">
      <c r="A17" s="2031" t="s">
        <v>935</v>
      </c>
      <c r="B17" s="2032"/>
    </row>
    <row r="18" spans="1:23">
      <c r="A18" s="844" t="s">
        <v>936</v>
      </c>
      <c r="B18" s="845"/>
      <c r="C18" s="846"/>
      <c r="D18" s="846"/>
      <c r="E18" s="846"/>
      <c r="F18" s="846"/>
      <c r="G18" s="846"/>
      <c r="H18" s="845" t="s">
        <v>937</v>
      </c>
      <c r="I18" s="845"/>
      <c r="J18" s="845"/>
      <c r="K18" s="846"/>
      <c r="L18" s="846"/>
      <c r="M18" s="846"/>
      <c r="N18" s="846"/>
      <c r="O18" s="846"/>
      <c r="P18" s="846"/>
      <c r="Q18" s="846"/>
      <c r="R18" s="846"/>
      <c r="S18" s="846"/>
      <c r="T18" s="846"/>
      <c r="U18" s="846"/>
      <c r="V18" s="846"/>
      <c r="W18" s="847"/>
    </row>
    <row r="19" spans="1:23">
      <c r="A19" s="848"/>
      <c r="B19" s="849"/>
      <c r="C19" s="849"/>
      <c r="D19" s="849"/>
      <c r="E19" s="849"/>
      <c r="F19" s="849"/>
      <c r="G19" s="849"/>
      <c r="H19" s="849"/>
      <c r="I19" s="849"/>
      <c r="J19" s="849"/>
      <c r="K19" s="849"/>
      <c r="L19" s="849"/>
      <c r="M19" s="849"/>
      <c r="N19" s="849"/>
      <c r="O19" s="849"/>
      <c r="P19" s="849"/>
      <c r="Q19" s="849"/>
      <c r="R19" s="849"/>
      <c r="S19" s="849"/>
      <c r="T19" s="849"/>
      <c r="U19" s="849"/>
      <c r="V19" s="849"/>
      <c r="W19" s="850"/>
    </row>
    <row r="20" spans="1:23">
      <c r="A20" s="851" t="s">
        <v>938</v>
      </c>
      <c r="B20" s="852"/>
      <c r="C20" s="849"/>
      <c r="D20" s="849"/>
      <c r="E20" s="849"/>
      <c r="F20" s="849"/>
      <c r="G20" s="849"/>
      <c r="H20" s="852" t="s">
        <v>939</v>
      </c>
      <c r="I20" s="852"/>
      <c r="J20" s="849"/>
      <c r="K20" s="849"/>
      <c r="L20" s="849"/>
      <c r="M20" s="849"/>
      <c r="N20" s="849"/>
      <c r="O20" s="849"/>
      <c r="P20" s="849"/>
      <c r="Q20" s="849"/>
      <c r="R20" s="849"/>
      <c r="S20" s="849"/>
      <c r="T20" s="849"/>
      <c r="U20" s="849"/>
      <c r="V20" s="849"/>
      <c r="W20" s="850"/>
    </row>
    <row r="21" spans="1:23">
      <c r="A21" s="853"/>
      <c r="B21" s="854"/>
      <c r="C21" s="855"/>
      <c r="D21" s="855"/>
      <c r="E21" s="855"/>
      <c r="F21" s="855"/>
      <c r="G21" s="855"/>
      <c r="H21" s="855"/>
      <c r="I21" s="855"/>
      <c r="J21" s="855"/>
      <c r="K21" s="855"/>
      <c r="L21" s="855"/>
      <c r="M21" s="855"/>
      <c r="N21" s="855"/>
      <c r="O21" s="855"/>
      <c r="P21" s="855"/>
      <c r="Q21" s="855"/>
      <c r="R21" s="855"/>
      <c r="S21" s="855"/>
      <c r="T21" s="855"/>
      <c r="U21" s="855"/>
      <c r="V21" s="855"/>
      <c r="W21" s="856"/>
    </row>
    <row r="23" spans="1:23" ht="60" customHeight="1">
      <c r="A23" s="2033" t="s">
        <v>985</v>
      </c>
      <c r="B23" s="2034"/>
      <c r="C23" s="2034"/>
      <c r="D23" s="2034"/>
      <c r="E23" s="2034"/>
      <c r="F23" s="2034"/>
      <c r="G23" s="2034"/>
      <c r="H23" s="2034"/>
      <c r="I23" s="2034"/>
      <c r="J23" s="2034"/>
      <c r="K23" s="2034"/>
      <c r="L23" s="2034"/>
      <c r="M23" s="2034"/>
      <c r="N23" s="2034"/>
      <c r="O23" s="2034"/>
      <c r="P23" s="2034"/>
      <c r="Q23" s="2034"/>
      <c r="R23" s="2034"/>
      <c r="S23" s="2034"/>
      <c r="T23" s="2034"/>
      <c r="U23" s="2034"/>
      <c r="V23" s="2034"/>
      <c r="W23" s="2034"/>
    </row>
    <row r="24" spans="1:23">
      <c r="W24" s="761" t="s">
        <v>986</v>
      </c>
    </row>
  </sheetData>
  <mergeCells count="62">
    <mergeCell ref="T1:W1"/>
    <mergeCell ref="A3:W3"/>
    <mergeCell ref="S4:T4"/>
    <mergeCell ref="U4:W4"/>
    <mergeCell ref="A6:C6"/>
    <mergeCell ref="D6:L6"/>
    <mergeCell ref="M6:N6"/>
    <mergeCell ref="O6:W6"/>
    <mergeCell ref="A7:C7"/>
    <mergeCell ref="D7:L7"/>
    <mergeCell ref="M7:W7"/>
    <mergeCell ref="B9:F9"/>
    <mergeCell ref="G9:K9"/>
    <mergeCell ref="L9:M9"/>
    <mergeCell ref="N9:O9"/>
    <mergeCell ref="P9:Q9"/>
    <mergeCell ref="R9:S9"/>
    <mergeCell ref="T9:W9"/>
    <mergeCell ref="T10:W10"/>
    <mergeCell ref="B11:F11"/>
    <mergeCell ref="G11:K11"/>
    <mergeCell ref="L11:M11"/>
    <mergeCell ref="N11:O11"/>
    <mergeCell ref="P11:Q11"/>
    <mergeCell ref="R11:S11"/>
    <mergeCell ref="T11:W11"/>
    <mergeCell ref="B10:F10"/>
    <mergeCell ref="G10:K10"/>
    <mergeCell ref="L10:M10"/>
    <mergeCell ref="N10:O10"/>
    <mergeCell ref="P10:Q10"/>
    <mergeCell ref="R10:S10"/>
    <mergeCell ref="T12:W12"/>
    <mergeCell ref="B13:F13"/>
    <mergeCell ref="G13:K13"/>
    <mergeCell ref="L13:M13"/>
    <mergeCell ref="N13:O13"/>
    <mergeCell ref="P13:Q13"/>
    <mergeCell ref="R13:S13"/>
    <mergeCell ref="T13:W13"/>
    <mergeCell ref="B12:F12"/>
    <mergeCell ref="G12:K12"/>
    <mergeCell ref="L12:M12"/>
    <mergeCell ref="N12:O12"/>
    <mergeCell ref="P12:Q12"/>
    <mergeCell ref="R12:S12"/>
    <mergeCell ref="A17:B17"/>
    <mergeCell ref="A23:W23"/>
    <mergeCell ref="T14:W14"/>
    <mergeCell ref="B15:F15"/>
    <mergeCell ref="G15:K15"/>
    <mergeCell ref="L15:M15"/>
    <mergeCell ref="N15:O15"/>
    <mergeCell ref="P15:Q15"/>
    <mergeCell ref="R15:S15"/>
    <mergeCell ref="T15:W15"/>
    <mergeCell ref="B14:F14"/>
    <mergeCell ref="G14:K14"/>
    <mergeCell ref="L14:M14"/>
    <mergeCell ref="N14:O14"/>
    <mergeCell ref="P14:Q14"/>
    <mergeCell ref="R14:S14"/>
  </mergeCells>
  <phoneticPr fontId="12"/>
  <printOptions horizontalCentered="1"/>
  <pageMargins left="0.62992125984251968" right="0.62992125984251968" top="0.39370078740157483" bottom="0.39370078740157483" header="0" footer="0.19685039370078741"/>
  <pageSetup paperSize="9" scale="76" orientation="landscape" r:id="rId1"/>
  <headerFooter scaleWithDoc="0">
    <oddFooter>&amp;R令和６年４月１日以降に申請する訓練科から適用</oddFooter>
  </headerFooter>
  <rowBreaks count="1" manualBreakCount="1">
    <brk id="22"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40</vt:i4>
      </vt:variant>
    </vt:vector>
  </HeadingPairs>
  <TitlesOfParts>
    <vt:vector size="76" baseType="lpstr">
      <vt:lpstr>一覧表 </vt:lpstr>
      <vt:lpstr>様式1</vt:lpstr>
      <vt:lpstr>様式2</vt:lpstr>
      <vt:lpstr>様式3</vt:lpstr>
      <vt:lpstr>様式4</vt:lpstr>
      <vt:lpstr>様式5</vt:lpstr>
      <vt:lpstr>様式5  (記載例)</vt:lpstr>
      <vt:lpstr>様式５添付１</vt:lpstr>
      <vt:lpstr>様式５添付２</vt:lpstr>
      <vt:lpstr>様式５添付３</vt:lpstr>
      <vt:lpstr>様式５添付４</vt:lpstr>
      <vt:lpstr>様式５添付４別表</vt:lpstr>
      <vt:lpstr>様式6 </vt:lpstr>
      <vt:lpstr>様式6 (記載例) </vt:lpstr>
      <vt:lpstr>様式６添付１</vt:lpstr>
      <vt:lpstr>様式６添付１ (記載例)</vt:lpstr>
      <vt:lpstr>様式7の1 </vt:lpstr>
      <vt:lpstr>様式7の1 （記入例）</vt:lpstr>
      <vt:lpstr>様式7の3 ～6月30日</vt:lpstr>
      <vt:lpstr>様式7の3 ～6月30日 (記入例)</vt:lpstr>
      <vt:lpstr>様式7の3　7月1日～</vt:lpstr>
      <vt:lpstr>様式7の3　7月1日～ (記入例)</vt:lpstr>
      <vt:lpstr>様式8</vt:lpstr>
      <vt:lpstr>様式8 (記載例)</vt:lpstr>
      <vt:lpstr>様式9</vt:lpstr>
      <vt:lpstr>様式10 </vt:lpstr>
      <vt:lpstr>様式12</vt:lpstr>
      <vt:lpstr>様式13の１</vt:lpstr>
      <vt:lpstr>様式14</vt:lpstr>
      <vt:lpstr>様式15の１</vt:lpstr>
      <vt:lpstr>様式15の２</vt:lpstr>
      <vt:lpstr>様式16の２</vt:lpstr>
      <vt:lpstr>様式17 </vt:lpstr>
      <vt:lpstr>様式　別紙１ </vt:lpstr>
      <vt:lpstr>様式　別紙２</vt:lpstr>
      <vt:lpstr>登録用</vt:lpstr>
      <vt:lpstr>'一覧表 '!Print_Area</vt:lpstr>
      <vt:lpstr>登録用!Print_Area</vt:lpstr>
      <vt:lpstr>'様式　別紙１ '!Print_Area</vt:lpstr>
      <vt:lpstr>'様式　別紙２'!Print_Area</vt:lpstr>
      <vt:lpstr>様式1!Print_Area</vt:lpstr>
      <vt:lpstr>'様式10 '!Print_Area</vt:lpstr>
      <vt:lpstr>様式12!Print_Area</vt:lpstr>
      <vt:lpstr>様式13の１!Print_Area</vt:lpstr>
      <vt:lpstr>様式14!Print_Area</vt:lpstr>
      <vt:lpstr>様式15の１!Print_Area</vt:lpstr>
      <vt:lpstr>様式15の２!Print_Area</vt:lpstr>
      <vt:lpstr>様式16の２!Print_Area</vt:lpstr>
      <vt:lpstr>'様式17 '!Print_Area</vt:lpstr>
      <vt:lpstr>様式2!Print_Area</vt:lpstr>
      <vt:lpstr>様式3!Print_Area</vt:lpstr>
      <vt:lpstr>様式4!Print_Area</vt:lpstr>
      <vt:lpstr>様式5!Print_Area</vt:lpstr>
      <vt:lpstr>'様式5  (記載例)'!Print_Area</vt:lpstr>
      <vt:lpstr>様式５添付１!Print_Area</vt:lpstr>
      <vt:lpstr>様式５添付２!Print_Area</vt:lpstr>
      <vt:lpstr>様式５添付３!Print_Area</vt:lpstr>
      <vt:lpstr>様式５添付４!Print_Area</vt:lpstr>
      <vt:lpstr>様式５添付４別表!Print_Area</vt:lpstr>
      <vt:lpstr>'様式6 '!Print_Area</vt:lpstr>
      <vt:lpstr>'様式6 (記載例) '!Print_Area</vt:lpstr>
      <vt:lpstr>'様式６添付１ (記載例)'!Print_Area</vt:lpstr>
      <vt:lpstr>'様式7の1 '!Print_Area</vt:lpstr>
      <vt:lpstr>'様式7の1 （記入例）'!Print_Area</vt:lpstr>
      <vt:lpstr>'様式7の3 ～6月30日'!Print_Area</vt:lpstr>
      <vt:lpstr>'様式7の3 ～6月30日 (記入例)'!Print_Area</vt:lpstr>
      <vt:lpstr>'様式7の3　7月1日～'!Print_Area</vt:lpstr>
      <vt:lpstr>'様式7の3　7月1日～ (記入例)'!Print_Area</vt:lpstr>
      <vt:lpstr>様式8!Print_Area</vt:lpstr>
      <vt:lpstr>'様式8 (記載例)'!Print_Area</vt:lpstr>
      <vt:lpstr>様式9!Print_Area</vt:lpstr>
      <vt:lpstr>様式3!Print_Titles</vt:lpstr>
      <vt:lpstr>様式5!Print_Titles</vt:lpstr>
      <vt:lpstr>'様式5  (記載例)'!Print_Titles</vt:lpstr>
      <vt:lpstr>様式5!訓練分野</vt:lpstr>
      <vt:lpstr>'様式5  (記載例)'!訓練分野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認定申請様式【eラーニングコース】(05.12.08)</dc:title>
  <dc:creator>高齢・障害・求職者雇用支援機構</dc:creator>
  <cp:lastModifiedBy>高齢・障害・求職者雇用支援機構</cp:lastModifiedBy>
  <cp:lastPrinted>2025-03-31T13:35:00Z</cp:lastPrinted>
  <dcterms:created xsi:type="dcterms:W3CDTF">2021-02-10T00:51:51Z</dcterms:created>
  <dcterms:modified xsi:type="dcterms:W3CDTF">2025-03-31T13:44:31Z</dcterms:modified>
</cp:coreProperties>
</file>